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27.12.90\ALMRiskManagement\REPORT\1-DAILY\2-REPORT\3-MCO DAILY\2024\08. Aug\29 Aug 2024\"/>
    </mc:Choice>
  </mc:AlternateContent>
  <bookViews>
    <workbookView xWindow="0" yWindow="0" windowWidth="19200" windowHeight="5850" tabRatio="922"/>
  </bookViews>
  <sheets>
    <sheet name="Summary" sheetId="1" r:id="rId1"/>
    <sheet name="Master Temp-P+I BAU-IDR" sheetId="5" r:id="rId2"/>
    <sheet name="Master Temp-P+I BAU-FCY" sheetId="7" r:id="rId3"/>
    <sheet name="Master Temp-P+I CC-IDR" sheetId="13" r:id="rId4"/>
    <sheet name="Master Temp-P+I CC-FCY" sheetId="14" r:id="rId5"/>
    <sheet name="Master Temp-P+I CC-ALLCCY" sheetId="1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0A2062" localSheetId="2">[1]IRATE!#REF!</definedName>
    <definedName name="_0A2062" localSheetId="1">[1]IRATE!#REF!</definedName>
    <definedName name="_0A2062" localSheetId="5">[1]IRATE!#REF!</definedName>
    <definedName name="_0A2062" localSheetId="4">[1]IRATE!#REF!</definedName>
    <definedName name="_0A2062" localSheetId="3">[1]IRATE!#REF!</definedName>
    <definedName name="_0A2062">[1]IRATE!#REF!</definedName>
    <definedName name="_15" localSheetId="2">[2]BSNOTES!#REF!</definedName>
    <definedName name="_15" localSheetId="1">[2]BSNOTES!#REF!</definedName>
    <definedName name="_15" localSheetId="5">[2]BSNOTES!#REF!</definedName>
    <definedName name="_15" localSheetId="4">[2]BSNOTES!#REF!</definedName>
    <definedName name="_15" localSheetId="3">[2]BSNOTES!#REF!</definedName>
    <definedName name="_15">[2]BSNOTES!#REF!</definedName>
    <definedName name="_crr6" localSheetId="2">#REF!</definedName>
    <definedName name="_crr6" localSheetId="1">#REF!</definedName>
    <definedName name="_crr6" localSheetId="5">#REF!</definedName>
    <definedName name="_crr6" localSheetId="4">#REF!</definedName>
    <definedName name="_crr6" localSheetId="3">#REF!</definedName>
    <definedName name="_crr6">#REF!</definedName>
    <definedName name="_RS11" localSheetId="2">#REF!</definedName>
    <definedName name="_RS11" localSheetId="1">#REF!</definedName>
    <definedName name="_RS11" localSheetId="5">#REF!</definedName>
    <definedName name="_RS11" localSheetId="4">#REF!</definedName>
    <definedName name="_RS11" localSheetId="3">#REF!</definedName>
    <definedName name="_RS11">#REF!</definedName>
    <definedName name="a">'[3]Dropdown List'!$A$16:$A$17</definedName>
    <definedName name="BankNames">[4]Parameters!$A$98:$A$154</definedName>
    <definedName name="CCY" localSheetId="2">'[5]Dropdown List'!$A$1:$A$8</definedName>
    <definedName name="CCY" localSheetId="1">'[5]Dropdown List'!$A$1:$A$8</definedName>
    <definedName name="CCY" localSheetId="5">'[5]Dropdown List'!$A$1:$A$8</definedName>
    <definedName name="CCY" localSheetId="4">'[5]Dropdown List'!$A$1:$A$8</definedName>
    <definedName name="CCY" localSheetId="3">'[5]Dropdown List'!$A$1:$A$8</definedName>
    <definedName name="CCY">'[6]Dropdown List'!$A$1:$A$8</definedName>
    <definedName name="Entity" localSheetId="2">'[5]Dropdown List'!$A$16:$A$17</definedName>
    <definedName name="Entity" localSheetId="1">'[5]Dropdown List'!$A$16:$A$17</definedName>
    <definedName name="Entity" localSheetId="5">'[5]Dropdown List'!$A$16:$A$17</definedName>
    <definedName name="Entity" localSheetId="4">'[5]Dropdown List'!$A$16:$A$17</definedName>
    <definedName name="Entity" localSheetId="3">'[5]Dropdown List'!$A$16:$A$17</definedName>
    <definedName name="Entity">'[6]Dropdown List'!$A$16:$A$17</definedName>
    <definedName name="G">[1]IRATE!#REF!</definedName>
    <definedName name="H">[1]IRATE!#REF!</definedName>
    <definedName name="NameofBank" localSheetId="2">#REF!</definedName>
    <definedName name="NameofBank" localSheetId="1">#REF!</definedName>
    <definedName name="NameofBank" localSheetId="5">#REF!</definedName>
    <definedName name="NameofBank" localSheetId="4">#REF!</definedName>
    <definedName name="NameofBank" localSheetId="3">#REF!</definedName>
    <definedName name="NameofBank">#REF!</definedName>
    <definedName name="PA">'[7]ARB1198 '!$C$1:$E$65536</definedName>
    <definedName name="PA_A_C">[7]CODE!$A$3:$B$251</definedName>
    <definedName name="PARENT" localSheetId="2">#REF!</definedName>
    <definedName name="PARENT" localSheetId="1">#REF!</definedName>
    <definedName name="PARENT" localSheetId="5">#REF!</definedName>
    <definedName name="PARENT" localSheetId="4">#REF!</definedName>
    <definedName name="PARENT" localSheetId="3">#REF!</definedName>
    <definedName name="PARENT">#REF!</definedName>
    <definedName name="_xlnm.Print_Area">#REF!</definedName>
    <definedName name="ReportingDate" localSheetId="2">#REF!</definedName>
    <definedName name="ReportingDate" localSheetId="1">#REF!</definedName>
    <definedName name="ReportingDate" localSheetId="5">#REF!</definedName>
    <definedName name="ReportingDate" localSheetId="4">#REF!</definedName>
    <definedName name="ReportingDate" localSheetId="3">#REF!</definedName>
    <definedName name="ReportingDate">#REF!</definedName>
    <definedName name="ReportingDates">[4]Parameters!$A$157:$A$215</definedName>
    <definedName name="ReportingLevel" localSheetId="2">#REF!</definedName>
    <definedName name="ReportingLevel" localSheetId="1">#REF!</definedName>
    <definedName name="ReportingLevel" localSheetId="5">#REF!</definedName>
    <definedName name="ReportingLevel" localSheetId="4">#REF!</definedName>
    <definedName name="ReportingLevel" localSheetId="3">#REF!</definedName>
    <definedName name="ReportingLevel">#REF!</definedName>
    <definedName name="ReportingLevels">[4]Parameters!$A$92:$A$95</definedName>
    <definedName name="SETOFF" localSheetId="2">#REF!</definedName>
    <definedName name="SETOFF" localSheetId="1">#REF!</definedName>
    <definedName name="SETOFF" localSheetId="5">#REF!</definedName>
    <definedName name="SETOFF" localSheetId="4">#REF!</definedName>
    <definedName name="SETOFF" localSheetId="3">#REF!</definedName>
    <definedName name="SETOFF">#REF!</definedName>
  </definedNames>
  <calcPr calcId="152511"/>
</workbook>
</file>

<file path=xl/calcChain.xml><?xml version="1.0" encoding="utf-8"?>
<calcChain xmlns="http://schemas.openxmlformats.org/spreadsheetml/2006/main">
  <c r="EE372" i="15" l="1"/>
  <c r="ED370" i="15"/>
  <c r="EC370" i="15"/>
  <c r="EB370" i="15"/>
  <c r="EA370" i="15"/>
  <c r="DZ370" i="15"/>
  <c r="DY370" i="15"/>
  <c r="DX370" i="15"/>
  <c r="DW370" i="15"/>
  <c r="DV370" i="15"/>
  <c r="DU370" i="15"/>
  <c r="DM370" i="15"/>
  <c r="EE369" i="15"/>
  <c r="DM369" i="15"/>
  <c r="EC364" i="15"/>
  <c r="EB364" i="15"/>
  <c r="EA364" i="15"/>
  <c r="DZ364" i="15"/>
  <c r="DY364" i="15"/>
  <c r="DX364" i="15"/>
  <c r="DW364" i="15"/>
  <c r="DV364" i="15"/>
  <c r="DU364" i="15"/>
  <c r="DM364" i="15"/>
  <c r="EC363" i="15"/>
  <c r="EB363" i="15"/>
  <c r="EA363" i="15"/>
  <c r="DZ363" i="15"/>
  <c r="DY363" i="15"/>
  <c r="DX363" i="15"/>
  <c r="DW363" i="15"/>
  <c r="DV363" i="15"/>
  <c r="DU363" i="15"/>
  <c r="DM363" i="15"/>
  <c r="EC361" i="15"/>
  <c r="EB361" i="15"/>
  <c r="EA361" i="15"/>
  <c r="DZ361" i="15"/>
  <c r="DY361" i="15"/>
  <c r="DX361" i="15"/>
  <c r="DW361" i="15"/>
  <c r="DV361" i="15"/>
  <c r="DU361" i="15"/>
  <c r="DM361" i="15"/>
  <c r="EC359" i="15"/>
  <c r="EB359" i="15"/>
  <c r="EA359" i="15"/>
  <c r="DZ359" i="15"/>
  <c r="DY359" i="15"/>
  <c r="DX359" i="15"/>
  <c r="DW359" i="15"/>
  <c r="DV359" i="15"/>
  <c r="DU359" i="15"/>
  <c r="DM359" i="15"/>
  <c r="EC357" i="15"/>
  <c r="EB357" i="15"/>
  <c r="EA357" i="15"/>
  <c r="DZ357" i="15"/>
  <c r="DY357" i="15"/>
  <c r="DX357" i="15"/>
  <c r="DW357" i="15"/>
  <c r="DV357" i="15"/>
  <c r="DU357" i="15"/>
  <c r="DM357" i="15"/>
  <c r="EC354" i="15"/>
  <c r="EB354" i="15"/>
  <c r="EA354" i="15"/>
  <c r="DZ354" i="15"/>
  <c r="DY354" i="15"/>
  <c r="DX354" i="15"/>
  <c r="DW354" i="15"/>
  <c r="DV354" i="15"/>
  <c r="DU354" i="15"/>
  <c r="DM354" i="15"/>
  <c r="EC353" i="15"/>
  <c r="EB353" i="15"/>
  <c r="EA353" i="15"/>
  <c r="DZ353" i="15"/>
  <c r="DY353" i="15"/>
  <c r="DX353" i="15"/>
  <c r="DW353" i="15"/>
  <c r="DV353" i="15"/>
  <c r="DU353" i="15"/>
  <c r="DM353" i="15"/>
  <c r="EC350" i="15"/>
  <c r="EB350" i="15"/>
  <c r="EA350" i="15"/>
  <c r="DZ350" i="15"/>
  <c r="DY350" i="15"/>
  <c r="DX350" i="15"/>
  <c r="DW350" i="15"/>
  <c r="DV350" i="15"/>
  <c r="DU350" i="15"/>
  <c r="DM350" i="15"/>
  <c r="EC349" i="15"/>
  <c r="EB349" i="15"/>
  <c r="EA349" i="15"/>
  <c r="DZ349" i="15"/>
  <c r="DY349" i="15"/>
  <c r="DX349" i="15"/>
  <c r="DW349" i="15"/>
  <c r="DV349" i="15"/>
  <c r="DU349" i="15"/>
  <c r="DM349" i="15"/>
  <c r="EC348" i="15"/>
  <c r="EB348" i="15"/>
  <c r="EA348" i="15"/>
  <c r="DZ348" i="15"/>
  <c r="DY348" i="15"/>
  <c r="DX348" i="15"/>
  <c r="DW348" i="15"/>
  <c r="DV348" i="15"/>
  <c r="DU348" i="15"/>
  <c r="DM348" i="15"/>
  <c r="EC346" i="15"/>
  <c r="EB346" i="15"/>
  <c r="EA346" i="15"/>
  <c r="DZ346" i="15"/>
  <c r="DY346" i="15"/>
  <c r="DX346" i="15"/>
  <c r="DW346" i="15"/>
  <c r="DV346" i="15"/>
  <c r="DU346" i="15"/>
  <c r="DM346" i="15"/>
  <c r="EC345" i="15"/>
  <c r="EB345" i="15"/>
  <c r="EA345" i="15"/>
  <c r="DZ345" i="15"/>
  <c r="DY345" i="15"/>
  <c r="DX345" i="15"/>
  <c r="DW345" i="15"/>
  <c r="DV345" i="15"/>
  <c r="DU345" i="15"/>
  <c r="DM345" i="15"/>
  <c r="EC342" i="15"/>
  <c r="EB342" i="15"/>
  <c r="EA342" i="15"/>
  <c r="DZ342" i="15"/>
  <c r="DY342" i="15"/>
  <c r="DX342" i="15"/>
  <c r="DW342" i="15"/>
  <c r="DV342" i="15"/>
  <c r="DU342" i="15"/>
  <c r="DM342" i="15"/>
  <c r="EC341" i="15"/>
  <c r="EB341" i="15"/>
  <c r="EA341" i="15"/>
  <c r="DZ341" i="15"/>
  <c r="DY341" i="15"/>
  <c r="DX341" i="15"/>
  <c r="DW341" i="15"/>
  <c r="DV341" i="15"/>
  <c r="DU341" i="15"/>
  <c r="DM341" i="15"/>
  <c r="EC340" i="15"/>
  <c r="EB340" i="15"/>
  <c r="EA340" i="15"/>
  <c r="DZ340" i="15"/>
  <c r="DY340" i="15"/>
  <c r="DX340" i="15"/>
  <c r="DW340" i="15"/>
  <c r="DV340" i="15"/>
  <c r="DU340" i="15"/>
  <c r="DM340" i="15"/>
  <c r="EC338" i="15"/>
  <c r="EB338" i="15"/>
  <c r="EA338" i="15"/>
  <c r="DZ338" i="15"/>
  <c r="DY338" i="15"/>
  <c r="DX338" i="15"/>
  <c r="DW338" i="15"/>
  <c r="DV338" i="15"/>
  <c r="DU338" i="15"/>
  <c r="DM338" i="15"/>
  <c r="EC337" i="15"/>
  <c r="EB337" i="15"/>
  <c r="EA337" i="15"/>
  <c r="DZ337" i="15"/>
  <c r="DY337" i="15"/>
  <c r="DX337" i="15"/>
  <c r="DW337" i="15"/>
  <c r="DV337" i="15"/>
  <c r="DU337" i="15"/>
  <c r="DM337" i="15"/>
  <c r="EC334" i="15"/>
  <c r="EB334" i="15"/>
  <c r="EA334" i="15"/>
  <c r="DZ334" i="15"/>
  <c r="DY334" i="15"/>
  <c r="DX334" i="15"/>
  <c r="DW334" i="15"/>
  <c r="DV334" i="15"/>
  <c r="DU334" i="15"/>
  <c r="DM334" i="15"/>
  <c r="EC333" i="15"/>
  <c r="EB333" i="15"/>
  <c r="EA333" i="15"/>
  <c r="DZ333" i="15"/>
  <c r="DY333" i="15"/>
  <c r="DX333" i="15"/>
  <c r="DW333" i="15"/>
  <c r="DV333" i="15"/>
  <c r="DU333" i="15"/>
  <c r="DM333" i="15"/>
  <c r="EC332" i="15"/>
  <c r="EB332" i="15"/>
  <c r="EA332" i="15"/>
  <c r="DZ332" i="15"/>
  <c r="DY332" i="15"/>
  <c r="DX332" i="15"/>
  <c r="DW332" i="15"/>
  <c r="DV332" i="15"/>
  <c r="DU332" i="15"/>
  <c r="DM332" i="15"/>
  <c r="EC330" i="15"/>
  <c r="EB330" i="15"/>
  <c r="EA330" i="15"/>
  <c r="DZ330" i="15"/>
  <c r="DY330" i="15"/>
  <c r="DX330" i="15"/>
  <c r="DW330" i="15"/>
  <c r="DV330" i="15"/>
  <c r="DU330" i="15"/>
  <c r="DM330" i="15"/>
  <c r="EC329" i="15"/>
  <c r="EB329" i="15"/>
  <c r="EA329" i="15"/>
  <c r="DZ329" i="15"/>
  <c r="DY329" i="15"/>
  <c r="DX329" i="15"/>
  <c r="DW329" i="15"/>
  <c r="DV329" i="15"/>
  <c r="DU329" i="15"/>
  <c r="DM329" i="15"/>
  <c r="EC326" i="15"/>
  <c r="EB326" i="15"/>
  <c r="EA326" i="15"/>
  <c r="DZ326" i="15"/>
  <c r="DY326" i="15"/>
  <c r="DX326" i="15"/>
  <c r="DW326" i="15"/>
  <c r="DV326" i="15"/>
  <c r="DU326" i="15"/>
  <c r="DM326" i="15"/>
  <c r="EC325" i="15"/>
  <c r="EB325" i="15"/>
  <c r="EA325" i="15"/>
  <c r="DZ325" i="15"/>
  <c r="DY325" i="15"/>
  <c r="DX325" i="15"/>
  <c r="DW325" i="15"/>
  <c r="DV325" i="15"/>
  <c r="DU325" i="15"/>
  <c r="DM325" i="15"/>
  <c r="EC324" i="15"/>
  <c r="EB324" i="15"/>
  <c r="EA324" i="15"/>
  <c r="DZ324" i="15"/>
  <c r="DY324" i="15"/>
  <c r="DX324" i="15"/>
  <c r="DW324" i="15"/>
  <c r="DV324" i="15"/>
  <c r="DU324" i="15"/>
  <c r="DM324" i="15"/>
  <c r="EC322" i="15"/>
  <c r="EB322" i="15"/>
  <c r="EA322" i="15"/>
  <c r="DZ322" i="15"/>
  <c r="DY322" i="15"/>
  <c r="DX322" i="15"/>
  <c r="DW322" i="15"/>
  <c r="DV322" i="15"/>
  <c r="DU322" i="15"/>
  <c r="DM322" i="15"/>
  <c r="EC321" i="15"/>
  <c r="EB321" i="15"/>
  <c r="EA321" i="15"/>
  <c r="DZ321" i="15"/>
  <c r="DY321" i="15"/>
  <c r="DX321" i="15"/>
  <c r="DW321" i="15"/>
  <c r="DV321" i="15"/>
  <c r="DU321" i="15"/>
  <c r="DM321" i="15"/>
  <c r="EC320" i="15"/>
  <c r="EB320" i="15"/>
  <c r="EA320" i="15"/>
  <c r="DZ320" i="15"/>
  <c r="DY320" i="15"/>
  <c r="DX320" i="15"/>
  <c r="DW320" i="15"/>
  <c r="DV320" i="15"/>
  <c r="DU320" i="15"/>
  <c r="DM320" i="15"/>
  <c r="EC317" i="15"/>
  <c r="EB317" i="15"/>
  <c r="EA317" i="15"/>
  <c r="DZ317" i="15"/>
  <c r="DY317" i="15"/>
  <c r="DX317" i="15"/>
  <c r="DW317" i="15"/>
  <c r="DV317" i="15"/>
  <c r="DU317" i="15"/>
  <c r="DM317" i="15"/>
  <c r="EC316" i="15"/>
  <c r="EB316" i="15"/>
  <c r="EA316" i="15"/>
  <c r="DZ316" i="15"/>
  <c r="DY316" i="15"/>
  <c r="DX316" i="15"/>
  <c r="DW316" i="15"/>
  <c r="DV316" i="15"/>
  <c r="DU316" i="15"/>
  <c r="DM316" i="15"/>
  <c r="EC315" i="15"/>
  <c r="EB315" i="15"/>
  <c r="EA315" i="15"/>
  <c r="DZ315" i="15"/>
  <c r="DY315" i="15"/>
  <c r="DX315" i="15"/>
  <c r="DW315" i="15"/>
  <c r="DV315" i="15"/>
  <c r="DU315" i="15"/>
  <c r="DM315" i="15"/>
  <c r="EC313" i="15"/>
  <c r="EB313" i="15"/>
  <c r="EA313" i="15"/>
  <c r="DZ313" i="15"/>
  <c r="DY313" i="15"/>
  <c r="DX313" i="15"/>
  <c r="DW313" i="15"/>
  <c r="DV313" i="15"/>
  <c r="DU313" i="15"/>
  <c r="DM313" i="15"/>
  <c r="EC312" i="15"/>
  <c r="EB312" i="15"/>
  <c r="EA312" i="15"/>
  <c r="DZ312" i="15"/>
  <c r="DY312" i="15"/>
  <c r="DX312" i="15"/>
  <c r="DW312" i="15"/>
  <c r="DV312" i="15"/>
  <c r="DU312" i="15"/>
  <c r="DM312" i="15"/>
  <c r="EC310" i="15"/>
  <c r="EB310" i="15"/>
  <c r="EA310" i="15"/>
  <c r="DZ310" i="15"/>
  <c r="DY310" i="15"/>
  <c r="DX310" i="15"/>
  <c r="DW310" i="15"/>
  <c r="DV310" i="15"/>
  <c r="DU310" i="15"/>
  <c r="DM310" i="15"/>
  <c r="EC308" i="15"/>
  <c r="EB308" i="15"/>
  <c r="EA308" i="15"/>
  <c r="DZ308" i="15"/>
  <c r="DY308" i="15"/>
  <c r="DX308" i="15"/>
  <c r="DW308" i="15"/>
  <c r="DV308" i="15"/>
  <c r="DU308" i="15"/>
  <c r="DM308" i="15"/>
  <c r="EC307" i="15"/>
  <c r="EB307" i="15"/>
  <c r="EA307" i="15"/>
  <c r="DZ307" i="15"/>
  <c r="DY307" i="15"/>
  <c r="DX307" i="15"/>
  <c r="DW307" i="15"/>
  <c r="DV307" i="15"/>
  <c r="DU307" i="15"/>
  <c r="DM307" i="15"/>
  <c r="EC306" i="15"/>
  <c r="EB306" i="15"/>
  <c r="EA306" i="15"/>
  <c r="DZ306" i="15"/>
  <c r="DY306" i="15"/>
  <c r="DX306" i="15"/>
  <c r="DW306" i="15"/>
  <c r="DV306" i="15"/>
  <c r="DU306" i="15"/>
  <c r="DM306" i="15"/>
  <c r="EC304" i="15"/>
  <c r="EB304" i="15"/>
  <c r="EA304" i="15"/>
  <c r="DZ304" i="15"/>
  <c r="DY304" i="15"/>
  <c r="DX304" i="15"/>
  <c r="DW304" i="15"/>
  <c r="DV304" i="15"/>
  <c r="DU304" i="15"/>
  <c r="DM304" i="15"/>
  <c r="EC303" i="15"/>
  <c r="EB303" i="15"/>
  <c r="EA303" i="15"/>
  <c r="DZ303" i="15"/>
  <c r="DY303" i="15"/>
  <c r="DX303" i="15"/>
  <c r="DW303" i="15"/>
  <c r="DV303" i="15"/>
  <c r="DU303" i="15"/>
  <c r="DM303" i="15"/>
  <c r="DM302" i="15"/>
  <c r="DM301" i="15"/>
  <c r="EC297" i="15"/>
  <c r="EB297" i="15"/>
  <c r="EA297" i="15"/>
  <c r="DZ297" i="15"/>
  <c r="DY297" i="15"/>
  <c r="DX297" i="15"/>
  <c r="DW297" i="15"/>
  <c r="DV297" i="15"/>
  <c r="DU297" i="15"/>
  <c r="DM297" i="15"/>
  <c r="EC296" i="15"/>
  <c r="EB296" i="15"/>
  <c r="EA296" i="15"/>
  <c r="DZ296" i="15"/>
  <c r="DY296" i="15"/>
  <c r="DX296" i="15"/>
  <c r="DW296" i="15"/>
  <c r="DV296" i="15"/>
  <c r="DU296" i="15"/>
  <c r="DM296" i="15"/>
  <c r="EC294" i="15"/>
  <c r="EB294" i="15"/>
  <c r="EA294" i="15"/>
  <c r="DZ294" i="15"/>
  <c r="DY294" i="15"/>
  <c r="DX294" i="15"/>
  <c r="DW294" i="15"/>
  <c r="DV294" i="15"/>
  <c r="DU294" i="15"/>
  <c r="DM294" i="15"/>
  <c r="EE292" i="15"/>
  <c r="DM292" i="15"/>
  <c r="EE291" i="15"/>
  <c r="DM291" i="15"/>
  <c r="ED290" i="15"/>
  <c r="EC290" i="15"/>
  <c r="EB290" i="15"/>
  <c r="EA290" i="15"/>
  <c r="DZ290" i="15"/>
  <c r="DY290" i="15"/>
  <c r="DX290" i="15"/>
  <c r="DW290" i="15"/>
  <c r="DV290" i="15"/>
  <c r="DU290" i="15"/>
  <c r="DM290" i="15"/>
  <c r="EE289" i="15"/>
  <c r="DM289" i="15"/>
  <c r="EC286" i="15"/>
  <c r="EB286" i="15"/>
  <c r="EA286" i="15"/>
  <c r="DZ286" i="15"/>
  <c r="DY286" i="15"/>
  <c r="DX286" i="15"/>
  <c r="DW286" i="15"/>
  <c r="DV286" i="15"/>
  <c r="DU286" i="15"/>
  <c r="DM286" i="15"/>
  <c r="EC285" i="15"/>
  <c r="EB285" i="15"/>
  <c r="EA285" i="15"/>
  <c r="DZ285" i="15"/>
  <c r="DY285" i="15"/>
  <c r="DX285" i="15"/>
  <c r="DW285" i="15"/>
  <c r="DV285" i="15"/>
  <c r="DU285" i="15"/>
  <c r="DM285" i="15"/>
  <c r="EC284" i="15"/>
  <c r="EB284" i="15"/>
  <c r="EA284" i="15"/>
  <c r="DZ284" i="15"/>
  <c r="DY284" i="15"/>
  <c r="DX284" i="15"/>
  <c r="DW284" i="15"/>
  <c r="DV284" i="15"/>
  <c r="DU284" i="15"/>
  <c r="DM284" i="15"/>
  <c r="EC283" i="15"/>
  <c r="EB283" i="15"/>
  <c r="EA283" i="15"/>
  <c r="DZ283" i="15"/>
  <c r="DY283" i="15"/>
  <c r="DX283" i="15"/>
  <c r="DW283" i="15"/>
  <c r="DV283" i="15"/>
  <c r="DU283" i="15"/>
  <c r="DM283" i="15"/>
  <c r="DM281" i="15"/>
  <c r="EC279" i="15"/>
  <c r="EB279" i="15"/>
  <c r="EA279" i="15"/>
  <c r="DZ279" i="15"/>
  <c r="DY279" i="15"/>
  <c r="DX279" i="15"/>
  <c r="DW279" i="15"/>
  <c r="DV279" i="15"/>
  <c r="DU279" i="15"/>
  <c r="DM279" i="15"/>
  <c r="DM278" i="15"/>
  <c r="EC276" i="15"/>
  <c r="EB276" i="15"/>
  <c r="EA276" i="15"/>
  <c r="DZ276" i="15"/>
  <c r="DY276" i="15"/>
  <c r="DX276" i="15"/>
  <c r="DW276" i="15"/>
  <c r="DV276" i="15"/>
  <c r="DU276" i="15"/>
  <c r="DM276" i="15"/>
  <c r="EC275" i="15"/>
  <c r="EB275" i="15"/>
  <c r="EA275" i="15"/>
  <c r="DZ275" i="15"/>
  <c r="DY275" i="15"/>
  <c r="DX275" i="15"/>
  <c r="DW275" i="15"/>
  <c r="DV275" i="15"/>
  <c r="DU275" i="15"/>
  <c r="DM275" i="15"/>
  <c r="EC274" i="15"/>
  <c r="EB274" i="15"/>
  <c r="EA274" i="15"/>
  <c r="DZ274" i="15"/>
  <c r="DY274" i="15"/>
  <c r="DX274" i="15"/>
  <c r="DW274" i="15"/>
  <c r="DV274" i="15"/>
  <c r="DU274" i="15"/>
  <c r="DM274" i="15"/>
  <c r="EC273" i="15"/>
  <c r="EB273" i="15"/>
  <c r="EA273" i="15"/>
  <c r="DZ273" i="15"/>
  <c r="DY273" i="15"/>
  <c r="DX273" i="15"/>
  <c r="DW273" i="15"/>
  <c r="DV273" i="15"/>
  <c r="DU273" i="15"/>
  <c r="DM273" i="15"/>
  <c r="ED268" i="15"/>
  <c r="EE268" i="15" s="1"/>
  <c r="DM268" i="15"/>
  <c r="EC267" i="15"/>
  <c r="EB267" i="15"/>
  <c r="EA267" i="15"/>
  <c r="DZ267" i="15"/>
  <c r="DY267" i="15"/>
  <c r="DX267" i="15"/>
  <c r="DW267" i="15"/>
  <c r="DV267" i="15"/>
  <c r="DU267" i="15"/>
  <c r="DM267" i="15"/>
  <c r="EC265" i="15"/>
  <c r="EB265" i="15"/>
  <c r="EA265" i="15"/>
  <c r="DZ265" i="15"/>
  <c r="DY265" i="15"/>
  <c r="DX265" i="15"/>
  <c r="DW265" i="15"/>
  <c r="DV265" i="15"/>
  <c r="DU265" i="15"/>
  <c r="DM265" i="15"/>
  <c r="EC264" i="15"/>
  <c r="EB264" i="15"/>
  <c r="EA264" i="15"/>
  <c r="DZ264" i="15"/>
  <c r="DY264" i="15"/>
  <c r="DX264" i="15"/>
  <c r="DW264" i="15"/>
  <c r="DV264" i="15"/>
  <c r="DU264" i="15"/>
  <c r="DM264" i="15"/>
  <c r="EC263" i="15"/>
  <c r="EB263" i="15"/>
  <c r="EA263" i="15"/>
  <c r="DZ263" i="15"/>
  <c r="DY263" i="15"/>
  <c r="DX263" i="15"/>
  <c r="DW263" i="15"/>
  <c r="DV263" i="15"/>
  <c r="DU263" i="15"/>
  <c r="DM263" i="15"/>
  <c r="DM261" i="15"/>
  <c r="EC260" i="15"/>
  <c r="EB260" i="15"/>
  <c r="EA260" i="15"/>
  <c r="DZ260" i="15"/>
  <c r="DY260" i="15"/>
  <c r="DX260" i="15"/>
  <c r="DW260" i="15"/>
  <c r="DV260" i="15"/>
  <c r="DU260" i="15"/>
  <c r="DM260" i="15"/>
  <c r="EC259" i="15"/>
  <c r="EB259" i="15"/>
  <c r="EA259" i="15"/>
  <c r="DZ259" i="15"/>
  <c r="DY259" i="15"/>
  <c r="DX259" i="15"/>
  <c r="DW259" i="15"/>
  <c r="DV259" i="15"/>
  <c r="DU259" i="15"/>
  <c r="DM259" i="15"/>
  <c r="EC258" i="15"/>
  <c r="EB258" i="15"/>
  <c r="EA258" i="15"/>
  <c r="DZ258" i="15"/>
  <c r="DY258" i="15"/>
  <c r="DX258" i="15"/>
  <c r="DW258" i="15"/>
  <c r="DV258" i="15"/>
  <c r="DU258" i="15"/>
  <c r="DM258" i="15"/>
  <c r="EC257" i="15"/>
  <c r="EB257" i="15"/>
  <c r="EA257" i="15"/>
  <c r="DZ257" i="15"/>
  <c r="DY257" i="15"/>
  <c r="DX257" i="15"/>
  <c r="DW257" i="15"/>
  <c r="DV257" i="15"/>
  <c r="DU257" i="15"/>
  <c r="DM257" i="15"/>
  <c r="EC256" i="15"/>
  <c r="EB256" i="15"/>
  <c r="EA256" i="15"/>
  <c r="DZ256" i="15"/>
  <c r="DY256" i="15"/>
  <c r="DX256" i="15"/>
  <c r="DW256" i="15"/>
  <c r="DV256" i="15"/>
  <c r="DU256" i="15"/>
  <c r="DM256" i="15"/>
  <c r="EC255" i="15"/>
  <c r="EB255" i="15"/>
  <c r="EA255" i="15"/>
  <c r="DZ255" i="15"/>
  <c r="DY255" i="15"/>
  <c r="DX255" i="15"/>
  <c r="DW255" i="15"/>
  <c r="DV255" i="15"/>
  <c r="DU255" i="15"/>
  <c r="DM255" i="15"/>
  <c r="EC254" i="15"/>
  <c r="EB254" i="15"/>
  <c r="EA254" i="15"/>
  <c r="DZ254" i="15"/>
  <c r="DY254" i="15"/>
  <c r="DX254" i="15"/>
  <c r="DW254" i="15"/>
  <c r="DV254" i="15"/>
  <c r="DU254" i="15"/>
  <c r="DM254" i="15"/>
  <c r="DM253" i="15"/>
  <c r="EC252" i="15"/>
  <c r="EB252" i="15"/>
  <c r="EA252" i="15"/>
  <c r="DZ252" i="15"/>
  <c r="DY252" i="15"/>
  <c r="DX252" i="15"/>
  <c r="DW252" i="15"/>
  <c r="DV252" i="15"/>
  <c r="DU252" i="15"/>
  <c r="DM252" i="15"/>
  <c r="EC251" i="15"/>
  <c r="EB251" i="15"/>
  <c r="EA251" i="15"/>
  <c r="DZ251" i="15"/>
  <c r="DY251" i="15"/>
  <c r="DX251" i="15"/>
  <c r="DW251" i="15"/>
  <c r="DV251" i="15"/>
  <c r="DU251" i="15"/>
  <c r="DM251" i="15"/>
  <c r="EC250" i="15"/>
  <c r="EB250" i="15"/>
  <c r="EA250" i="15"/>
  <c r="DZ250" i="15"/>
  <c r="DY250" i="15"/>
  <c r="DX250" i="15"/>
  <c r="DW250" i="15"/>
  <c r="DV250" i="15"/>
  <c r="DU250" i="15"/>
  <c r="DM250" i="15"/>
  <c r="EC249" i="15"/>
  <c r="EB249" i="15"/>
  <c r="EA249" i="15"/>
  <c r="DZ249" i="15"/>
  <c r="DY249" i="15"/>
  <c r="DX249" i="15"/>
  <c r="DW249" i="15"/>
  <c r="DV249" i="15"/>
  <c r="DU249" i="15"/>
  <c r="DM249" i="15"/>
  <c r="EC248" i="15"/>
  <c r="EB248" i="15"/>
  <c r="EA248" i="15"/>
  <c r="DZ248" i="15"/>
  <c r="DY248" i="15"/>
  <c r="DX248" i="15"/>
  <c r="DW248" i="15"/>
  <c r="DV248" i="15"/>
  <c r="DU248" i="15"/>
  <c r="DM248" i="15"/>
  <c r="EC247" i="15"/>
  <c r="EB247" i="15"/>
  <c r="EA247" i="15"/>
  <c r="DZ247" i="15"/>
  <c r="DY247" i="15"/>
  <c r="DX247" i="15"/>
  <c r="DW247" i="15"/>
  <c r="DV247" i="15"/>
  <c r="DU247" i="15"/>
  <c r="DM247" i="15"/>
  <c r="EC246" i="15"/>
  <c r="EB246" i="15"/>
  <c r="EA246" i="15"/>
  <c r="DZ246" i="15"/>
  <c r="DY246" i="15"/>
  <c r="DX246" i="15"/>
  <c r="DW246" i="15"/>
  <c r="DV246" i="15"/>
  <c r="DU246" i="15"/>
  <c r="DM246" i="15"/>
  <c r="DM245" i="15"/>
  <c r="DM244" i="15"/>
  <c r="EC243" i="15"/>
  <c r="EB243" i="15"/>
  <c r="EA243" i="15"/>
  <c r="DZ243" i="15"/>
  <c r="DY243" i="15"/>
  <c r="DX243" i="15"/>
  <c r="DW243" i="15"/>
  <c r="DV243" i="15"/>
  <c r="DU243" i="15"/>
  <c r="DM243" i="15"/>
  <c r="EC240" i="15"/>
  <c r="EB240" i="15"/>
  <c r="EA240" i="15"/>
  <c r="DZ240" i="15"/>
  <c r="DY240" i="15"/>
  <c r="DX240" i="15"/>
  <c r="DW240" i="15"/>
  <c r="DV240" i="15"/>
  <c r="DU240" i="15"/>
  <c r="DM240" i="15"/>
  <c r="DM236" i="15"/>
  <c r="EC235" i="15"/>
  <c r="EB235" i="15"/>
  <c r="EA235" i="15"/>
  <c r="DZ235" i="15"/>
  <c r="DY235" i="15"/>
  <c r="DX235" i="15"/>
  <c r="DW235" i="15"/>
  <c r="DV235" i="15"/>
  <c r="DU235" i="15"/>
  <c r="DM235" i="15"/>
  <c r="EC234" i="15"/>
  <c r="EB234" i="15"/>
  <c r="EA234" i="15"/>
  <c r="DZ234" i="15"/>
  <c r="DY234" i="15"/>
  <c r="DX234" i="15"/>
  <c r="DW234" i="15"/>
  <c r="DV234" i="15"/>
  <c r="DU234" i="15"/>
  <c r="DM234" i="15"/>
  <c r="EC233" i="15"/>
  <c r="EB233" i="15"/>
  <c r="EA233" i="15"/>
  <c r="DZ233" i="15"/>
  <c r="DY233" i="15"/>
  <c r="DX233" i="15"/>
  <c r="DW233" i="15"/>
  <c r="DV233" i="15"/>
  <c r="DU233" i="15"/>
  <c r="DM233" i="15"/>
  <c r="EC232" i="15"/>
  <c r="EB232" i="15"/>
  <c r="EA232" i="15"/>
  <c r="DZ232" i="15"/>
  <c r="DY232" i="15"/>
  <c r="DX232" i="15"/>
  <c r="DW232" i="15"/>
  <c r="DV232" i="15"/>
  <c r="DU232" i="15"/>
  <c r="DM232" i="15"/>
  <c r="EC231" i="15"/>
  <c r="EB231" i="15"/>
  <c r="EA231" i="15"/>
  <c r="DZ231" i="15"/>
  <c r="DY231" i="15"/>
  <c r="DX231" i="15"/>
  <c r="DW231" i="15"/>
  <c r="DV231" i="15"/>
  <c r="DU231" i="15"/>
  <c r="DM231" i="15"/>
  <c r="EC230" i="15"/>
  <c r="EB230" i="15"/>
  <c r="EA230" i="15"/>
  <c r="DZ230" i="15"/>
  <c r="DY230" i="15"/>
  <c r="DX230" i="15"/>
  <c r="DW230" i="15"/>
  <c r="DV230" i="15"/>
  <c r="DU230" i="15"/>
  <c r="DM230" i="15"/>
  <c r="EC229" i="15"/>
  <c r="EB229" i="15"/>
  <c r="EA229" i="15"/>
  <c r="DZ229" i="15"/>
  <c r="DY229" i="15"/>
  <c r="DX229" i="15"/>
  <c r="DW229" i="15"/>
  <c r="DV229" i="15"/>
  <c r="DU229" i="15"/>
  <c r="DM229" i="15"/>
  <c r="EC228" i="15"/>
  <c r="EB228" i="15"/>
  <c r="EA228" i="15"/>
  <c r="DZ228" i="15"/>
  <c r="DY228" i="15"/>
  <c r="DX228" i="15"/>
  <c r="DW228" i="15"/>
  <c r="DV228" i="15"/>
  <c r="DU228" i="15"/>
  <c r="DM228" i="15"/>
  <c r="DM227" i="15"/>
  <c r="EC226" i="15"/>
  <c r="EB226" i="15"/>
  <c r="EA226" i="15"/>
  <c r="DZ226" i="15"/>
  <c r="DY226" i="15"/>
  <c r="DX226" i="15"/>
  <c r="DW226" i="15"/>
  <c r="DV226" i="15"/>
  <c r="DU226" i="15"/>
  <c r="DM226" i="15"/>
  <c r="EC225" i="15"/>
  <c r="EB225" i="15"/>
  <c r="EA225" i="15"/>
  <c r="DZ225" i="15"/>
  <c r="DY225" i="15"/>
  <c r="DX225" i="15"/>
  <c r="DW225" i="15"/>
  <c r="DV225" i="15"/>
  <c r="DU225" i="15"/>
  <c r="DM225" i="15"/>
  <c r="EC224" i="15"/>
  <c r="EB224" i="15"/>
  <c r="EA224" i="15"/>
  <c r="DZ224" i="15"/>
  <c r="DY224" i="15"/>
  <c r="DX224" i="15"/>
  <c r="DW224" i="15"/>
  <c r="DV224" i="15"/>
  <c r="DU224" i="15"/>
  <c r="DM224" i="15"/>
  <c r="EC223" i="15"/>
  <c r="EB223" i="15"/>
  <c r="EA223" i="15"/>
  <c r="DZ223" i="15"/>
  <c r="DY223" i="15"/>
  <c r="DX223" i="15"/>
  <c r="DW223" i="15"/>
  <c r="DV223" i="15"/>
  <c r="DU223" i="15"/>
  <c r="DM223" i="15"/>
  <c r="EC222" i="15"/>
  <c r="EB222" i="15"/>
  <c r="EA222" i="15"/>
  <c r="DZ222" i="15"/>
  <c r="DY222" i="15"/>
  <c r="DX222" i="15"/>
  <c r="DW222" i="15"/>
  <c r="DV222" i="15"/>
  <c r="DU222" i="15"/>
  <c r="DM222" i="15"/>
  <c r="DM218" i="15"/>
  <c r="EC217" i="15"/>
  <c r="EB217" i="15"/>
  <c r="EA217" i="15"/>
  <c r="DZ217" i="15"/>
  <c r="DY217" i="15"/>
  <c r="DX217" i="15"/>
  <c r="DW217" i="15"/>
  <c r="DV217" i="15"/>
  <c r="DU217" i="15"/>
  <c r="DM217" i="15"/>
  <c r="EC216" i="15"/>
  <c r="EB216" i="15"/>
  <c r="EA216" i="15"/>
  <c r="DZ216" i="15"/>
  <c r="DY216" i="15"/>
  <c r="DX216" i="15"/>
  <c r="DW216" i="15"/>
  <c r="DV216" i="15"/>
  <c r="DU216" i="15"/>
  <c r="DM216" i="15"/>
  <c r="EC215" i="15"/>
  <c r="EB215" i="15"/>
  <c r="EA215" i="15"/>
  <c r="DZ215" i="15"/>
  <c r="DY215" i="15"/>
  <c r="DX215" i="15"/>
  <c r="DW215" i="15"/>
  <c r="DV215" i="15"/>
  <c r="DU215" i="15"/>
  <c r="DM215" i="15"/>
  <c r="EC214" i="15"/>
  <c r="EB214" i="15"/>
  <c r="EA214" i="15"/>
  <c r="DZ214" i="15"/>
  <c r="DY214" i="15"/>
  <c r="DX214" i="15"/>
  <c r="DW214" i="15"/>
  <c r="DV214" i="15"/>
  <c r="DU214" i="15"/>
  <c r="DM214" i="15"/>
  <c r="EC213" i="15"/>
  <c r="EB213" i="15"/>
  <c r="EA213" i="15"/>
  <c r="DZ213" i="15"/>
  <c r="DY213" i="15"/>
  <c r="DX213" i="15"/>
  <c r="DW213" i="15"/>
  <c r="DV213" i="15"/>
  <c r="DU213" i="15"/>
  <c r="DM213" i="15"/>
  <c r="EC212" i="15"/>
  <c r="EB212" i="15"/>
  <c r="EA212" i="15"/>
  <c r="DZ212" i="15"/>
  <c r="DY212" i="15"/>
  <c r="DX212" i="15"/>
  <c r="DW212" i="15"/>
  <c r="DV212" i="15"/>
  <c r="DU212" i="15"/>
  <c r="DM212" i="15"/>
  <c r="EC211" i="15"/>
  <c r="EB211" i="15"/>
  <c r="EA211" i="15"/>
  <c r="DZ211" i="15"/>
  <c r="DY211" i="15"/>
  <c r="DX211" i="15"/>
  <c r="DW211" i="15"/>
  <c r="DV211" i="15"/>
  <c r="DU211" i="15"/>
  <c r="DM211" i="15"/>
  <c r="EC210" i="15"/>
  <c r="EB210" i="15"/>
  <c r="EA210" i="15"/>
  <c r="DZ210" i="15"/>
  <c r="DY210" i="15"/>
  <c r="DX210" i="15"/>
  <c r="DW210" i="15"/>
  <c r="DV210" i="15"/>
  <c r="DU210" i="15"/>
  <c r="DM210" i="15"/>
  <c r="DM209" i="15"/>
  <c r="EC208" i="15"/>
  <c r="EB208" i="15"/>
  <c r="EA208" i="15"/>
  <c r="DZ208" i="15"/>
  <c r="DY208" i="15"/>
  <c r="DX208" i="15"/>
  <c r="DW208" i="15"/>
  <c r="DV208" i="15"/>
  <c r="DU208" i="15"/>
  <c r="DM208" i="15"/>
  <c r="EC207" i="15"/>
  <c r="EB207" i="15"/>
  <c r="EA207" i="15"/>
  <c r="DZ207" i="15"/>
  <c r="DY207" i="15"/>
  <c r="DX207" i="15"/>
  <c r="DW207" i="15"/>
  <c r="DV207" i="15"/>
  <c r="DU207" i="15"/>
  <c r="DM207" i="15"/>
  <c r="EC206" i="15"/>
  <c r="EB206" i="15"/>
  <c r="EA206" i="15"/>
  <c r="DZ206" i="15"/>
  <c r="DY206" i="15"/>
  <c r="DX206" i="15"/>
  <c r="DW206" i="15"/>
  <c r="DV206" i="15"/>
  <c r="DU206" i="15"/>
  <c r="DM206" i="15"/>
  <c r="EC205" i="15"/>
  <c r="EB205" i="15"/>
  <c r="EA205" i="15"/>
  <c r="DZ205" i="15"/>
  <c r="DY205" i="15"/>
  <c r="DX205" i="15"/>
  <c r="DW205" i="15"/>
  <c r="DV205" i="15"/>
  <c r="DU205" i="15"/>
  <c r="DM205" i="15"/>
  <c r="EC204" i="15"/>
  <c r="EB204" i="15"/>
  <c r="EA204" i="15"/>
  <c r="DZ204" i="15"/>
  <c r="DY204" i="15"/>
  <c r="DX204" i="15"/>
  <c r="DW204" i="15"/>
  <c r="DV204" i="15"/>
  <c r="DU204" i="15"/>
  <c r="DM204" i="15"/>
  <c r="EC203" i="15"/>
  <c r="EB203" i="15"/>
  <c r="EA203" i="15"/>
  <c r="DZ203" i="15"/>
  <c r="DY203" i="15"/>
  <c r="DX203" i="15"/>
  <c r="DW203" i="15"/>
  <c r="DV203" i="15"/>
  <c r="DU203" i="15"/>
  <c r="DM203" i="15"/>
  <c r="EC202" i="15"/>
  <c r="EB202" i="15"/>
  <c r="EA202" i="15"/>
  <c r="DZ202" i="15"/>
  <c r="DY202" i="15"/>
  <c r="DX202" i="15"/>
  <c r="DW202" i="15"/>
  <c r="DV202" i="15"/>
  <c r="DU202" i="15"/>
  <c r="DM202" i="15"/>
  <c r="EC201" i="15"/>
  <c r="EB201" i="15"/>
  <c r="EA201" i="15"/>
  <c r="DZ201" i="15"/>
  <c r="DY201" i="15"/>
  <c r="DX201" i="15"/>
  <c r="DW201" i="15"/>
  <c r="DV201" i="15"/>
  <c r="DU201" i="15"/>
  <c r="DM201" i="15"/>
  <c r="DM200" i="15"/>
  <c r="EC199" i="15"/>
  <c r="EB199" i="15"/>
  <c r="EA199" i="15"/>
  <c r="DZ199" i="15"/>
  <c r="DY199" i="15"/>
  <c r="DX199" i="15"/>
  <c r="DW199" i="15"/>
  <c r="DV199" i="15"/>
  <c r="DU199" i="15"/>
  <c r="DM199" i="15"/>
  <c r="EC198" i="15"/>
  <c r="EB198" i="15"/>
  <c r="EA198" i="15"/>
  <c r="DZ198" i="15"/>
  <c r="DY198" i="15"/>
  <c r="DX198" i="15"/>
  <c r="DW198" i="15"/>
  <c r="DV198" i="15"/>
  <c r="DU198" i="15"/>
  <c r="DM198" i="15"/>
  <c r="EC197" i="15"/>
  <c r="EB197" i="15"/>
  <c r="EA197" i="15"/>
  <c r="DZ197" i="15"/>
  <c r="DY197" i="15"/>
  <c r="DX197" i="15"/>
  <c r="DW197" i="15"/>
  <c r="DV197" i="15"/>
  <c r="DU197" i="15"/>
  <c r="DM197" i="15"/>
  <c r="EC196" i="15"/>
  <c r="EB196" i="15"/>
  <c r="EA196" i="15"/>
  <c r="DZ196" i="15"/>
  <c r="DY196" i="15"/>
  <c r="DX196" i="15"/>
  <c r="DW196" i="15"/>
  <c r="DV196" i="15"/>
  <c r="DU196" i="15"/>
  <c r="DM196" i="15"/>
  <c r="EC195" i="15"/>
  <c r="EB195" i="15"/>
  <c r="EA195" i="15"/>
  <c r="DZ195" i="15"/>
  <c r="DY195" i="15"/>
  <c r="DX195" i="15"/>
  <c r="DW195" i="15"/>
  <c r="DV195" i="15"/>
  <c r="DU195" i="15"/>
  <c r="DM195" i="15"/>
  <c r="DM191" i="15"/>
  <c r="DM190" i="15"/>
  <c r="EC189" i="15"/>
  <c r="EB189" i="15"/>
  <c r="EA189" i="15"/>
  <c r="DZ189" i="15"/>
  <c r="DY189" i="15"/>
  <c r="DX189" i="15"/>
  <c r="DW189" i="15"/>
  <c r="DV189" i="15"/>
  <c r="DU189" i="15"/>
  <c r="DM189" i="15"/>
  <c r="EC188" i="15"/>
  <c r="EB188" i="15"/>
  <c r="EA188" i="15"/>
  <c r="DZ188" i="15"/>
  <c r="DY188" i="15"/>
  <c r="DX188" i="15"/>
  <c r="DW188" i="15"/>
  <c r="DV188" i="15"/>
  <c r="DU188" i="15"/>
  <c r="DM188" i="15"/>
  <c r="EC187" i="15"/>
  <c r="EB187" i="15"/>
  <c r="EA187" i="15"/>
  <c r="DZ187" i="15"/>
  <c r="DY187" i="15"/>
  <c r="DX187" i="15"/>
  <c r="DW187" i="15"/>
  <c r="DV187" i="15"/>
  <c r="DU187" i="15"/>
  <c r="DM187" i="15"/>
  <c r="EC186" i="15"/>
  <c r="EB186" i="15"/>
  <c r="EA186" i="15"/>
  <c r="DZ186" i="15"/>
  <c r="DY186" i="15"/>
  <c r="DX186" i="15"/>
  <c r="DW186" i="15"/>
  <c r="DV186" i="15"/>
  <c r="DU186" i="15"/>
  <c r="DM186" i="15"/>
  <c r="EC185" i="15"/>
  <c r="EB185" i="15"/>
  <c r="EA185" i="15"/>
  <c r="DZ185" i="15"/>
  <c r="DY185" i="15"/>
  <c r="DX185" i="15"/>
  <c r="DW185" i="15"/>
  <c r="DV185" i="15"/>
  <c r="DU185" i="15"/>
  <c r="DM185" i="15"/>
  <c r="DM181" i="15"/>
  <c r="EC180" i="15"/>
  <c r="EB180" i="15"/>
  <c r="EA180" i="15"/>
  <c r="DZ180" i="15"/>
  <c r="DY180" i="15"/>
  <c r="DX180" i="15"/>
  <c r="DW180" i="15"/>
  <c r="DV180" i="15"/>
  <c r="DU180" i="15"/>
  <c r="DM180" i="15"/>
  <c r="EC179" i="15"/>
  <c r="EB179" i="15"/>
  <c r="EA179" i="15"/>
  <c r="DZ179" i="15"/>
  <c r="DY179" i="15"/>
  <c r="DX179" i="15"/>
  <c r="DW179" i="15"/>
  <c r="DV179" i="15"/>
  <c r="DU179" i="15"/>
  <c r="DM179" i="15"/>
  <c r="EC178" i="15"/>
  <c r="EB178" i="15"/>
  <c r="EA178" i="15"/>
  <c r="DZ178" i="15"/>
  <c r="DY178" i="15"/>
  <c r="DX178" i="15"/>
  <c r="DW178" i="15"/>
  <c r="DV178" i="15"/>
  <c r="DU178" i="15"/>
  <c r="DM178" i="15"/>
  <c r="EC177" i="15"/>
  <c r="EB177" i="15"/>
  <c r="EA177" i="15"/>
  <c r="DZ177" i="15"/>
  <c r="DY177" i="15"/>
  <c r="DX177" i="15"/>
  <c r="DW177" i="15"/>
  <c r="DV177" i="15"/>
  <c r="DU177" i="15"/>
  <c r="DM177" i="15"/>
  <c r="EC176" i="15"/>
  <c r="EB176" i="15"/>
  <c r="EA176" i="15"/>
  <c r="DZ176" i="15"/>
  <c r="DY176" i="15"/>
  <c r="DX176" i="15"/>
  <c r="DW176" i="15"/>
  <c r="DV176" i="15"/>
  <c r="DU176" i="15"/>
  <c r="DM176" i="15"/>
  <c r="DM172" i="15"/>
  <c r="DM171" i="15"/>
  <c r="EE170" i="15"/>
  <c r="DM170" i="15"/>
  <c r="EC167" i="15"/>
  <c r="EB167" i="15"/>
  <c r="EA167" i="15"/>
  <c r="DZ167" i="15"/>
  <c r="DY167" i="15"/>
  <c r="DX167" i="15"/>
  <c r="DW167" i="15"/>
  <c r="DV167" i="15"/>
  <c r="DU167" i="15"/>
  <c r="DM167" i="15"/>
  <c r="DM165" i="15"/>
  <c r="EC162" i="15"/>
  <c r="EB162" i="15"/>
  <c r="EA162" i="15"/>
  <c r="DZ162" i="15"/>
  <c r="DY162" i="15"/>
  <c r="DX162" i="15"/>
  <c r="DW162" i="15"/>
  <c r="DV162" i="15"/>
  <c r="DU162" i="15"/>
  <c r="DM162" i="15"/>
  <c r="DM157" i="15"/>
  <c r="DM152" i="15"/>
  <c r="DM147" i="15"/>
  <c r="EC146" i="15"/>
  <c r="EB146" i="15"/>
  <c r="EA146" i="15"/>
  <c r="DZ146" i="15"/>
  <c r="DY146" i="15"/>
  <c r="DX146" i="15"/>
  <c r="DW146" i="15"/>
  <c r="DV146" i="15"/>
  <c r="DU146" i="15"/>
  <c r="DM146" i="15"/>
  <c r="EC145" i="15"/>
  <c r="EB145" i="15"/>
  <c r="EA145" i="15"/>
  <c r="DZ145" i="15"/>
  <c r="DY145" i="15"/>
  <c r="DX145" i="15"/>
  <c r="DW145" i="15"/>
  <c r="DV145" i="15"/>
  <c r="DU145" i="15"/>
  <c r="DM145" i="15"/>
  <c r="EC144" i="15"/>
  <c r="EB144" i="15"/>
  <c r="EA144" i="15"/>
  <c r="DZ144" i="15"/>
  <c r="DY144" i="15"/>
  <c r="DX144" i="15"/>
  <c r="DW144" i="15"/>
  <c r="DV144" i="15"/>
  <c r="DU144" i="15"/>
  <c r="DM144" i="15"/>
  <c r="EC143" i="15"/>
  <c r="EB143" i="15"/>
  <c r="EA143" i="15"/>
  <c r="DZ143" i="15"/>
  <c r="DY143" i="15"/>
  <c r="DX143" i="15"/>
  <c r="DW143" i="15"/>
  <c r="DV143" i="15"/>
  <c r="DU143" i="15"/>
  <c r="DM143" i="15"/>
  <c r="DM142" i="15"/>
  <c r="DM137" i="15"/>
  <c r="DM136" i="15"/>
  <c r="DM135" i="15"/>
  <c r="EC134" i="15"/>
  <c r="EB134" i="15"/>
  <c r="EA134" i="15"/>
  <c r="DZ134" i="15"/>
  <c r="DY134" i="15"/>
  <c r="DX134" i="15"/>
  <c r="DW134" i="15"/>
  <c r="DV134" i="15"/>
  <c r="DU134" i="15"/>
  <c r="DM134" i="15"/>
  <c r="EC133" i="15"/>
  <c r="EB133" i="15"/>
  <c r="EA133" i="15"/>
  <c r="DZ133" i="15"/>
  <c r="DY133" i="15"/>
  <c r="DX133" i="15"/>
  <c r="DW133" i="15"/>
  <c r="DV133" i="15"/>
  <c r="DU133" i="15"/>
  <c r="DM133" i="15"/>
  <c r="EC132" i="15"/>
  <c r="EB132" i="15"/>
  <c r="EA132" i="15"/>
  <c r="DZ132" i="15"/>
  <c r="DY132" i="15"/>
  <c r="DX132" i="15"/>
  <c r="DW132" i="15"/>
  <c r="DV132" i="15"/>
  <c r="DU132" i="15"/>
  <c r="DM132" i="15"/>
  <c r="EC131" i="15"/>
  <c r="EB131" i="15"/>
  <c r="EA131" i="15"/>
  <c r="DZ131" i="15"/>
  <c r="DY131" i="15"/>
  <c r="DX131" i="15"/>
  <c r="DW131" i="15"/>
  <c r="DV131" i="15"/>
  <c r="DU131" i="15"/>
  <c r="DM131" i="15"/>
  <c r="ED127" i="15"/>
  <c r="EE127" i="15" s="1"/>
  <c r="DM127" i="15"/>
  <c r="DM125" i="15"/>
  <c r="EC124" i="15"/>
  <c r="EB124" i="15"/>
  <c r="EA124" i="15"/>
  <c r="DZ124" i="15"/>
  <c r="DY124" i="15"/>
  <c r="DX124" i="15"/>
  <c r="DW124" i="15"/>
  <c r="DV124" i="15"/>
  <c r="DU124" i="15"/>
  <c r="DM124" i="15"/>
  <c r="EC123" i="15"/>
  <c r="EB123" i="15"/>
  <c r="EA123" i="15"/>
  <c r="DZ123" i="15"/>
  <c r="DY123" i="15"/>
  <c r="DX123" i="15"/>
  <c r="DW123" i="15"/>
  <c r="DV123" i="15"/>
  <c r="DU123" i="15"/>
  <c r="DM123" i="15"/>
  <c r="EC122" i="15"/>
  <c r="EB122" i="15"/>
  <c r="EA122" i="15"/>
  <c r="DZ122" i="15"/>
  <c r="DY122" i="15"/>
  <c r="DX122" i="15"/>
  <c r="DW122" i="15"/>
  <c r="DV122" i="15"/>
  <c r="DU122" i="15"/>
  <c r="DM122" i="15"/>
  <c r="DM119" i="15"/>
  <c r="EC118" i="15"/>
  <c r="EB118" i="15"/>
  <c r="EA118" i="15"/>
  <c r="DZ118" i="15"/>
  <c r="DY118" i="15"/>
  <c r="DX118" i="15"/>
  <c r="DW118" i="15"/>
  <c r="DV118" i="15"/>
  <c r="DU118" i="15"/>
  <c r="DM118" i="15"/>
  <c r="EC117" i="15"/>
  <c r="EB117" i="15"/>
  <c r="EA117" i="15"/>
  <c r="DZ117" i="15"/>
  <c r="DY117" i="15"/>
  <c r="DX117" i="15"/>
  <c r="DW117" i="15"/>
  <c r="DV117" i="15"/>
  <c r="DU117" i="15"/>
  <c r="DM117" i="15"/>
  <c r="EC116" i="15"/>
  <c r="EB116" i="15"/>
  <c r="EA116" i="15"/>
  <c r="DZ116" i="15"/>
  <c r="DY116" i="15"/>
  <c r="DX116" i="15"/>
  <c r="DW116" i="15"/>
  <c r="DV116" i="15"/>
  <c r="DU116" i="15"/>
  <c r="DM116" i="15"/>
  <c r="DM113" i="15"/>
  <c r="EC112" i="15"/>
  <c r="EB112" i="15"/>
  <c r="EA112" i="15"/>
  <c r="DZ112" i="15"/>
  <c r="DY112" i="15"/>
  <c r="DX112" i="15"/>
  <c r="DW112" i="15"/>
  <c r="DV112" i="15"/>
  <c r="DU112" i="15"/>
  <c r="DM112" i="15"/>
  <c r="EC111" i="15"/>
  <c r="EB111" i="15"/>
  <c r="EA111" i="15"/>
  <c r="DZ111" i="15"/>
  <c r="DY111" i="15"/>
  <c r="DX111" i="15"/>
  <c r="DW111" i="15"/>
  <c r="DV111" i="15"/>
  <c r="DU111" i="15"/>
  <c r="DM111" i="15"/>
  <c r="EC110" i="15"/>
  <c r="EB110" i="15"/>
  <c r="EA110" i="15"/>
  <c r="DZ110" i="15"/>
  <c r="DY110" i="15"/>
  <c r="DX110" i="15"/>
  <c r="DW110" i="15"/>
  <c r="DV110" i="15"/>
  <c r="DU110" i="15"/>
  <c r="DM110" i="15"/>
  <c r="DM107" i="15"/>
  <c r="ED106" i="15"/>
  <c r="EE106" i="15" s="1"/>
  <c r="DM106" i="15"/>
  <c r="DM102" i="15"/>
  <c r="EC101" i="15"/>
  <c r="EB101" i="15"/>
  <c r="EA101" i="15"/>
  <c r="DZ101" i="15"/>
  <c r="DY101" i="15"/>
  <c r="DX101" i="15"/>
  <c r="DW101" i="15"/>
  <c r="DV101" i="15"/>
  <c r="DU101" i="15"/>
  <c r="DM101" i="15"/>
  <c r="EC100" i="15"/>
  <c r="EB100" i="15"/>
  <c r="EA100" i="15"/>
  <c r="DZ100" i="15"/>
  <c r="DY100" i="15"/>
  <c r="DX100" i="15"/>
  <c r="DW100" i="15"/>
  <c r="DV100" i="15"/>
  <c r="DU100" i="15"/>
  <c r="DM100" i="15"/>
  <c r="EC99" i="15"/>
  <c r="EB99" i="15"/>
  <c r="EA99" i="15"/>
  <c r="DZ99" i="15"/>
  <c r="DY99" i="15"/>
  <c r="DX99" i="15"/>
  <c r="DW99" i="15"/>
  <c r="DV99" i="15"/>
  <c r="DU99" i="15"/>
  <c r="DM99" i="15"/>
  <c r="EC96" i="15"/>
  <c r="EB96" i="15"/>
  <c r="EA96" i="15"/>
  <c r="DZ96" i="15"/>
  <c r="DY96" i="15"/>
  <c r="DX96" i="15"/>
  <c r="DW96" i="15"/>
  <c r="DV96" i="15"/>
  <c r="DU96" i="15"/>
  <c r="DM96" i="15"/>
  <c r="DM94" i="15"/>
  <c r="EC93" i="15"/>
  <c r="EB93" i="15"/>
  <c r="EA93" i="15"/>
  <c r="DZ93" i="15"/>
  <c r="DY93" i="15"/>
  <c r="DX93" i="15"/>
  <c r="DW93" i="15"/>
  <c r="DV93" i="15"/>
  <c r="DU93" i="15"/>
  <c r="DM93" i="15"/>
  <c r="EC91" i="15"/>
  <c r="EB91" i="15"/>
  <c r="EA91" i="15"/>
  <c r="DZ91" i="15"/>
  <c r="DY91" i="15"/>
  <c r="DX91" i="15"/>
  <c r="DW91" i="15"/>
  <c r="DV91" i="15"/>
  <c r="DU91" i="15"/>
  <c r="DM91" i="15"/>
  <c r="EC90" i="15"/>
  <c r="EB90" i="15"/>
  <c r="EA90" i="15"/>
  <c r="DZ90" i="15"/>
  <c r="DY90" i="15"/>
  <c r="DX90" i="15"/>
  <c r="DW90" i="15"/>
  <c r="DV90" i="15"/>
  <c r="DU90" i="15"/>
  <c r="DM90" i="15"/>
  <c r="EC89" i="15"/>
  <c r="EB89" i="15"/>
  <c r="EA89" i="15"/>
  <c r="DZ89" i="15"/>
  <c r="DY89" i="15"/>
  <c r="DX89" i="15"/>
  <c r="DW89" i="15"/>
  <c r="DV89" i="15"/>
  <c r="DU89" i="15"/>
  <c r="DM89" i="15"/>
  <c r="EC88" i="15"/>
  <c r="EB88" i="15"/>
  <c r="EA88" i="15"/>
  <c r="DZ88" i="15"/>
  <c r="DY88" i="15"/>
  <c r="DX88" i="15"/>
  <c r="DW88" i="15"/>
  <c r="DV88" i="15"/>
  <c r="DU88" i="15"/>
  <c r="DM88" i="15"/>
  <c r="DM85" i="15"/>
  <c r="EC84" i="15"/>
  <c r="EB84" i="15"/>
  <c r="EA84" i="15"/>
  <c r="DZ84" i="15"/>
  <c r="DY84" i="15"/>
  <c r="DX84" i="15"/>
  <c r="DW84" i="15"/>
  <c r="DV84" i="15"/>
  <c r="DU84" i="15"/>
  <c r="DM84" i="15"/>
  <c r="EC83" i="15"/>
  <c r="EB83" i="15"/>
  <c r="EA83" i="15"/>
  <c r="DZ83" i="15"/>
  <c r="DY83" i="15"/>
  <c r="DX83" i="15"/>
  <c r="DW83" i="15"/>
  <c r="DV83" i="15"/>
  <c r="DU83" i="15"/>
  <c r="DM83" i="15"/>
  <c r="EC82" i="15"/>
  <c r="EB82" i="15"/>
  <c r="EA82" i="15"/>
  <c r="DZ82" i="15"/>
  <c r="DY82" i="15"/>
  <c r="DX82" i="15"/>
  <c r="DW82" i="15"/>
  <c r="DV82" i="15"/>
  <c r="DU82" i="15"/>
  <c r="DM82" i="15"/>
  <c r="EC81" i="15"/>
  <c r="EB81" i="15"/>
  <c r="EA81" i="15"/>
  <c r="DZ81" i="15"/>
  <c r="DY81" i="15"/>
  <c r="DX81" i="15"/>
  <c r="DW81" i="15"/>
  <c r="DV81" i="15"/>
  <c r="DU81" i="15"/>
  <c r="DM81" i="15"/>
  <c r="EC80" i="15"/>
  <c r="EB80" i="15"/>
  <c r="EA80" i="15"/>
  <c r="DZ80" i="15"/>
  <c r="DY80" i="15"/>
  <c r="DX80" i="15"/>
  <c r="DW80" i="15"/>
  <c r="DV80" i="15"/>
  <c r="DU80" i="15"/>
  <c r="DM80" i="15"/>
  <c r="EC78" i="15"/>
  <c r="EB78" i="15"/>
  <c r="EA78" i="15"/>
  <c r="DZ78" i="15"/>
  <c r="DY78" i="15"/>
  <c r="DX78" i="15"/>
  <c r="DW78" i="15"/>
  <c r="DV78" i="15"/>
  <c r="DU78" i="15"/>
  <c r="DM78" i="15"/>
  <c r="DM76" i="15"/>
  <c r="DM75" i="15"/>
  <c r="EC74" i="15"/>
  <c r="EB74" i="15"/>
  <c r="EA74" i="15"/>
  <c r="DZ74" i="15"/>
  <c r="DY74" i="15"/>
  <c r="DX74" i="15"/>
  <c r="DW74" i="15"/>
  <c r="DV74" i="15"/>
  <c r="DU74" i="15"/>
  <c r="DM74" i="15"/>
  <c r="EC73" i="15"/>
  <c r="EB73" i="15"/>
  <c r="EA73" i="15"/>
  <c r="DZ73" i="15"/>
  <c r="DY73" i="15"/>
  <c r="DX73" i="15"/>
  <c r="DW73" i="15"/>
  <c r="DV73" i="15"/>
  <c r="DU73" i="15"/>
  <c r="DM73" i="15"/>
  <c r="EC72" i="15"/>
  <c r="EB72" i="15"/>
  <c r="EA72" i="15"/>
  <c r="DZ72" i="15"/>
  <c r="DY72" i="15"/>
  <c r="DX72" i="15"/>
  <c r="DW72" i="15"/>
  <c r="DV72" i="15"/>
  <c r="DU72" i="15"/>
  <c r="DM72" i="15"/>
  <c r="EC69" i="15"/>
  <c r="EB69" i="15"/>
  <c r="EA69" i="15"/>
  <c r="DZ69" i="15"/>
  <c r="DY69" i="15"/>
  <c r="DX69" i="15"/>
  <c r="DW69" i="15"/>
  <c r="DV69" i="15"/>
  <c r="DU69" i="15"/>
  <c r="DM69" i="15"/>
  <c r="DM67" i="15"/>
  <c r="EC66" i="15"/>
  <c r="EB66" i="15"/>
  <c r="EA66" i="15"/>
  <c r="DZ66" i="15"/>
  <c r="DY66" i="15"/>
  <c r="DX66" i="15"/>
  <c r="DW66" i="15"/>
  <c r="DV66" i="15"/>
  <c r="DU66" i="15"/>
  <c r="DM66" i="15"/>
  <c r="EC64" i="15"/>
  <c r="EB64" i="15"/>
  <c r="EA64" i="15"/>
  <c r="DZ64" i="15"/>
  <c r="DY64" i="15"/>
  <c r="DX64" i="15"/>
  <c r="DW64" i="15"/>
  <c r="DV64" i="15"/>
  <c r="DU64" i="15"/>
  <c r="DM64" i="15"/>
  <c r="EC63" i="15"/>
  <c r="EB63" i="15"/>
  <c r="EA63" i="15"/>
  <c r="DZ63" i="15"/>
  <c r="DY63" i="15"/>
  <c r="DX63" i="15"/>
  <c r="DW63" i="15"/>
  <c r="DV63" i="15"/>
  <c r="DU63" i="15"/>
  <c r="DM63" i="15"/>
  <c r="EC62" i="15"/>
  <c r="EB62" i="15"/>
  <c r="EA62" i="15"/>
  <c r="DZ62" i="15"/>
  <c r="DY62" i="15"/>
  <c r="DX62" i="15"/>
  <c r="DW62" i="15"/>
  <c r="DV62" i="15"/>
  <c r="DU62" i="15"/>
  <c r="DM62" i="15"/>
  <c r="EC61" i="15"/>
  <c r="EB61" i="15"/>
  <c r="EA61" i="15"/>
  <c r="DZ61" i="15"/>
  <c r="DY61" i="15"/>
  <c r="DX61" i="15"/>
  <c r="DW61" i="15"/>
  <c r="DV61" i="15"/>
  <c r="DU61" i="15"/>
  <c r="DM61" i="15"/>
  <c r="DM58" i="15"/>
  <c r="EC57" i="15"/>
  <c r="EB57" i="15"/>
  <c r="EA57" i="15"/>
  <c r="DZ57" i="15"/>
  <c r="DY57" i="15"/>
  <c r="DX57" i="15"/>
  <c r="DW57" i="15"/>
  <c r="DV57" i="15"/>
  <c r="DU57" i="15"/>
  <c r="DM57" i="15"/>
  <c r="EC56" i="15"/>
  <c r="EB56" i="15"/>
  <c r="EA56" i="15"/>
  <c r="DZ56" i="15"/>
  <c r="DY56" i="15"/>
  <c r="DX56" i="15"/>
  <c r="DW56" i="15"/>
  <c r="DV56" i="15"/>
  <c r="DU56" i="15"/>
  <c r="DM56" i="15"/>
  <c r="EC55" i="15"/>
  <c r="EB55" i="15"/>
  <c r="EA55" i="15"/>
  <c r="DZ55" i="15"/>
  <c r="DY55" i="15"/>
  <c r="DX55" i="15"/>
  <c r="DW55" i="15"/>
  <c r="DV55" i="15"/>
  <c r="DU55" i="15"/>
  <c r="DM55" i="15"/>
  <c r="EC54" i="15"/>
  <c r="EB54" i="15"/>
  <c r="EA54" i="15"/>
  <c r="DZ54" i="15"/>
  <c r="DY54" i="15"/>
  <c r="DX54" i="15"/>
  <c r="DW54" i="15"/>
  <c r="DV54" i="15"/>
  <c r="DU54" i="15"/>
  <c r="DM54" i="15"/>
  <c r="EC53" i="15"/>
  <c r="EB53" i="15"/>
  <c r="EA53" i="15"/>
  <c r="DZ53" i="15"/>
  <c r="DY53" i="15"/>
  <c r="DX53" i="15"/>
  <c r="DW53" i="15"/>
  <c r="DV53" i="15"/>
  <c r="DU53" i="15"/>
  <c r="DM53" i="15"/>
  <c r="EC51" i="15"/>
  <c r="EB51" i="15"/>
  <c r="EA51" i="15"/>
  <c r="DZ51" i="15"/>
  <c r="DY51" i="15"/>
  <c r="DX51" i="15"/>
  <c r="DW51" i="15"/>
  <c r="DV51" i="15"/>
  <c r="DU51" i="15"/>
  <c r="DM51" i="15"/>
  <c r="DM49" i="15"/>
  <c r="DM48" i="15"/>
  <c r="EC47" i="15"/>
  <c r="EB47" i="15"/>
  <c r="EA47" i="15"/>
  <c r="DZ47" i="15"/>
  <c r="DY47" i="15"/>
  <c r="DX47" i="15"/>
  <c r="DW47" i="15"/>
  <c r="DV47" i="15"/>
  <c r="DU47" i="15"/>
  <c r="DM47" i="15"/>
  <c r="EC46" i="15"/>
  <c r="EB46" i="15"/>
  <c r="EA46" i="15"/>
  <c r="DZ46" i="15"/>
  <c r="DY46" i="15"/>
  <c r="DX46" i="15"/>
  <c r="DW46" i="15"/>
  <c r="DV46" i="15"/>
  <c r="DU46" i="15"/>
  <c r="DM46" i="15"/>
  <c r="EC45" i="15"/>
  <c r="EB45" i="15"/>
  <c r="EA45" i="15"/>
  <c r="DZ45" i="15"/>
  <c r="DY45" i="15"/>
  <c r="DX45" i="15"/>
  <c r="DW45" i="15"/>
  <c r="DV45" i="15"/>
  <c r="DU45" i="15"/>
  <c r="DM45" i="15"/>
  <c r="EC42" i="15"/>
  <c r="EB42" i="15"/>
  <c r="EA42" i="15"/>
  <c r="DZ42" i="15"/>
  <c r="DY42" i="15"/>
  <c r="DX42" i="15"/>
  <c r="DW42" i="15"/>
  <c r="DV42" i="15"/>
  <c r="DU42" i="15"/>
  <c r="DM42" i="15"/>
  <c r="DM40" i="15"/>
  <c r="EC38" i="15"/>
  <c r="EB38" i="15"/>
  <c r="EA38" i="15"/>
  <c r="DZ38" i="15"/>
  <c r="DY38" i="15"/>
  <c r="DX38" i="15"/>
  <c r="DW38" i="15"/>
  <c r="DV38" i="15"/>
  <c r="DU38" i="15"/>
  <c r="DM38" i="15"/>
  <c r="EC36" i="15"/>
  <c r="EB36" i="15"/>
  <c r="EA36" i="15"/>
  <c r="DZ36" i="15"/>
  <c r="DY36" i="15"/>
  <c r="DX36" i="15"/>
  <c r="DW36" i="15"/>
  <c r="DV36" i="15"/>
  <c r="DU36" i="15"/>
  <c r="DM36" i="15"/>
  <c r="EC35" i="15"/>
  <c r="EB35" i="15"/>
  <c r="EA35" i="15"/>
  <c r="DZ35" i="15"/>
  <c r="DY35" i="15"/>
  <c r="DX35" i="15"/>
  <c r="DW35" i="15"/>
  <c r="DV35" i="15"/>
  <c r="DU35" i="15"/>
  <c r="DM35" i="15"/>
  <c r="EC34" i="15"/>
  <c r="EB34" i="15"/>
  <c r="EA34" i="15"/>
  <c r="DZ34" i="15"/>
  <c r="DY34" i="15"/>
  <c r="DX34" i="15"/>
  <c r="DW34" i="15"/>
  <c r="DV34" i="15"/>
  <c r="DU34" i="15"/>
  <c r="DM34" i="15"/>
  <c r="EC33" i="15"/>
  <c r="EB33" i="15"/>
  <c r="EA33" i="15"/>
  <c r="DZ33" i="15"/>
  <c r="DY33" i="15"/>
  <c r="DX33" i="15"/>
  <c r="DW33" i="15"/>
  <c r="DV33" i="15"/>
  <c r="DU33" i="15"/>
  <c r="DM33" i="15"/>
  <c r="DU31" i="15"/>
  <c r="DM30" i="15"/>
  <c r="EC29" i="15"/>
  <c r="EB29" i="15"/>
  <c r="EA29" i="15"/>
  <c r="DZ29" i="15"/>
  <c r="DY29" i="15"/>
  <c r="DX29" i="15"/>
  <c r="DW29" i="15"/>
  <c r="DV29" i="15"/>
  <c r="DU29" i="15"/>
  <c r="DM29" i="15"/>
  <c r="EC28" i="15"/>
  <c r="EB28" i="15"/>
  <c r="EA28" i="15"/>
  <c r="DZ28" i="15"/>
  <c r="DY28" i="15"/>
  <c r="DX28" i="15"/>
  <c r="DW28" i="15"/>
  <c r="DV28" i="15"/>
  <c r="DU28" i="15"/>
  <c r="DM28" i="15"/>
  <c r="EC27" i="15"/>
  <c r="EB27" i="15"/>
  <c r="EA27" i="15"/>
  <c r="DZ27" i="15"/>
  <c r="DY27" i="15"/>
  <c r="DX27" i="15"/>
  <c r="DW27" i="15"/>
  <c r="DV27" i="15"/>
  <c r="DU27" i="15"/>
  <c r="DM27" i="15"/>
  <c r="EC26" i="15"/>
  <c r="EB26" i="15"/>
  <c r="EA26" i="15"/>
  <c r="DZ26" i="15"/>
  <c r="DY26" i="15"/>
  <c r="DX26" i="15"/>
  <c r="DW26" i="15"/>
  <c r="DV26" i="15"/>
  <c r="DU26" i="15"/>
  <c r="DM26" i="15"/>
  <c r="EC25" i="15"/>
  <c r="EB25" i="15"/>
  <c r="EA25" i="15"/>
  <c r="DZ25" i="15"/>
  <c r="DY25" i="15"/>
  <c r="DX25" i="15"/>
  <c r="DW25" i="15"/>
  <c r="DV25" i="15"/>
  <c r="DU25" i="15"/>
  <c r="DM25" i="15"/>
  <c r="DU24" i="15"/>
  <c r="EC23" i="15"/>
  <c r="EB23" i="15"/>
  <c r="EA23" i="15"/>
  <c r="DZ23" i="15"/>
  <c r="DY23" i="15"/>
  <c r="DX23" i="15"/>
  <c r="DW23" i="15"/>
  <c r="DV23" i="15"/>
  <c r="DU23" i="15"/>
  <c r="DM23" i="15"/>
  <c r="DM21" i="15"/>
  <c r="DM20" i="15"/>
  <c r="DM17" i="15"/>
  <c r="EC16" i="15"/>
  <c r="EB16" i="15"/>
  <c r="EA16" i="15"/>
  <c r="DZ16" i="15"/>
  <c r="DY16" i="15"/>
  <c r="DX16" i="15"/>
  <c r="DW16" i="15"/>
  <c r="DV16" i="15"/>
  <c r="EE372" i="14"/>
  <c r="ED370" i="14"/>
  <c r="EC370" i="14"/>
  <c r="EB370" i="14"/>
  <c r="EA370" i="14"/>
  <c r="DZ370" i="14"/>
  <c r="DY370" i="14"/>
  <c r="DX370" i="14"/>
  <c r="DW370" i="14"/>
  <c r="DV370" i="14"/>
  <c r="DU370" i="14"/>
  <c r="DN370" i="14"/>
  <c r="DM370" i="14"/>
  <c r="EE369" i="14"/>
  <c r="DN369" i="14"/>
  <c r="DM369" i="14"/>
  <c r="EC364" i="14"/>
  <c r="EB364" i="14"/>
  <c r="EA364" i="14"/>
  <c r="DZ364" i="14"/>
  <c r="DY364" i="14"/>
  <c r="DX364" i="14"/>
  <c r="DW364" i="14"/>
  <c r="DV364" i="14"/>
  <c r="DU364" i="14"/>
  <c r="DN364" i="14"/>
  <c r="DM364" i="14"/>
  <c r="EC363" i="14"/>
  <c r="EB363" i="14"/>
  <c r="EA363" i="14"/>
  <c r="DZ363" i="14"/>
  <c r="DY363" i="14"/>
  <c r="DX363" i="14"/>
  <c r="DW363" i="14"/>
  <c r="DV363" i="14"/>
  <c r="DU363" i="14"/>
  <c r="DN363" i="14"/>
  <c r="DM363" i="14"/>
  <c r="EC361" i="14"/>
  <c r="EB361" i="14"/>
  <c r="EA361" i="14"/>
  <c r="DZ361" i="14"/>
  <c r="DY361" i="14"/>
  <c r="DX361" i="14"/>
  <c r="DW361" i="14"/>
  <c r="DV361" i="14"/>
  <c r="DU361" i="14"/>
  <c r="DN361" i="14"/>
  <c r="DM361" i="14"/>
  <c r="EC359" i="14"/>
  <c r="EB359" i="14"/>
  <c r="EA359" i="14"/>
  <c r="DZ359" i="14"/>
  <c r="DY359" i="14"/>
  <c r="DX359" i="14"/>
  <c r="DW359" i="14"/>
  <c r="DV359" i="14"/>
  <c r="DU359" i="14"/>
  <c r="DN359" i="14"/>
  <c r="DM359" i="14"/>
  <c r="EC357" i="14"/>
  <c r="EB357" i="14"/>
  <c r="EA357" i="14"/>
  <c r="DZ357" i="14"/>
  <c r="DY357" i="14"/>
  <c r="DX357" i="14"/>
  <c r="DW357" i="14"/>
  <c r="DV357" i="14"/>
  <c r="DU357" i="14"/>
  <c r="DN357" i="14"/>
  <c r="DM357" i="14"/>
  <c r="EC354" i="14"/>
  <c r="EB354" i="14"/>
  <c r="EA354" i="14"/>
  <c r="DZ354" i="14"/>
  <c r="DY354" i="14"/>
  <c r="DX354" i="14"/>
  <c r="DW354" i="14"/>
  <c r="DV354" i="14"/>
  <c r="DU354" i="14"/>
  <c r="DN354" i="14"/>
  <c r="DM354" i="14"/>
  <c r="EC353" i="14"/>
  <c r="EB353" i="14"/>
  <c r="EA353" i="14"/>
  <c r="DZ353" i="14"/>
  <c r="DY353" i="14"/>
  <c r="DX353" i="14"/>
  <c r="DW353" i="14"/>
  <c r="DV353" i="14"/>
  <c r="DU353" i="14"/>
  <c r="DN353" i="14"/>
  <c r="DM353" i="14"/>
  <c r="EC350" i="14"/>
  <c r="EB350" i="14"/>
  <c r="EA350" i="14"/>
  <c r="DZ350" i="14"/>
  <c r="DY350" i="14"/>
  <c r="DX350" i="14"/>
  <c r="DW350" i="14"/>
  <c r="DV350" i="14"/>
  <c r="DU350" i="14"/>
  <c r="DN350" i="14"/>
  <c r="DM350" i="14"/>
  <c r="EC349" i="14"/>
  <c r="EB349" i="14"/>
  <c r="EA349" i="14"/>
  <c r="DZ349" i="14"/>
  <c r="DY349" i="14"/>
  <c r="DX349" i="14"/>
  <c r="DW349" i="14"/>
  <c r="DV349" i="14"/>
  <c r="DU349" i="14"/>
  <c r="DN349" i="14"/>
  <c r="DM349" i="14"/>
  <c r="EC348" i="14"/>
  <c r="EB348" i="14"/>
  <c r="EA348" i="14"/>
  <c r="DZ348" i="14"/>
  <c r="DY348" i="14"/>
  <c r="DX348" i="14"/>
  <c r="DW348" i="14"/>
  <c r="DV348" i="14"/>
  <c r="DU348" i="14"/>
  <c r="DN348" i="14"/>
  <c r="DM348" i="14"/>
  <c r="EC346" i="14"/>
  <c r="EB346" i="14"/>
  <c r="EA346" i="14"/>
  <c r="DZ346" i="14"/>
  <c r="DY346" i="14"/>
  <c r="DX346" i="14"/>
  <c r="DW346" i="14"/>
  <c r="DV346" i="14"/>
  <c r="DU346" i="14"/>
  <c r="DN346" i="14"/>
  <c r="DM346" i="14"/>
  <c r="EC345" i="14"/>
  <c r="EB345" i="14"/>
  <c r="EA345" i="14"/>
  <c r="DZ345" i="14"/>
  <c r="DY345" i="14"/>
  <c r="DX345" i="14"/>
  <c r="DW345" i="14"/>
  <c r="DV345" i="14"/>
  <c r="DU345" i="14"/>
  <c r="DN345" i="14"/>
  <c r="DM345" i="14"/>
  <c r="EC342" i="14"/>
  <c r="EB342" i="14"/>
  <c r="EA342" i="14"/>
  <c r="DZ342" i="14"/>
  <c r="DY342" i="14"/>
  <c r="DX342" i="14"/>
  <c r="DW342" i="14"/>
  <c r="DV342" i="14"/>
  <c r="DU342" i="14"/>
  <c r="DN342" i="14"/>
  <c r="DM342" i="14"/>
  <c r="EC341" i="14"/>
  <c r="EB341" i="14"/>
  <c r="EA341" i="14"/>
  <c r="DZ341" i="14"/>
  <c r="DY341" i="14"/>
  <c r="DX341" i="14"/>
  <c r="DW341" i="14"/>
  <c r="DV341" i="14"/>
  <c r="DU341" i="14"/>
  <c r="DN341" i="14"/>
  <c r="DM341" i="14"/>
  <c r="EC340" i="14"/>
  <c r="EB340" i="14"/>
  <c r="EA340" i="14"/>
  <c r="DZ340" i="14"/>
  <c r="DY340" i="14"/>
  <c r="DX340" i="14"/>
  <c r="DW340" i="14"/>
  <c r="DV340" i="14"/>
  <c r="DU340" i="14"/>
  <c r="DN340" i="14"/>
  <c r="DM340" i="14"/>
  <c r="EC338" i="14"/>
  <c r="EB338" i="14"/>
  <c r="EA338" i="14"/>
  <c r="DZ338" i="14"/>
  <c r="DY338" i="14"/>
  <c r="DX338" i="14"/>
  <c r="DW338" i="14"/>
  <c r="DV338" i="14"/>
  <c r="DU338" i="14"/>
  <c r="DN338" i="14"/>
  <c r="DM338" i="14"/>
  <c r="EC337" i="14"/>
  <c r="EB337" i="14"/>
  <c r="EA337" i="14"/>
  <c r="DZ337" i="14"/>
  <c r="DY337" i="14"/>
  <c r="DX337" i="14"/>
  <c r="DW337" i="14"/>
  <c r="DV337" i="14"/>
  <c r="DU337" i="14"/>
  <c r="DN337" i="14"/>
  <c r="DM337" i="14"/>
  <c r="EC334" i="14"/>
  <c r="EB334" i="14"/>
  <c r="EA334" i="14"/>
  <c r="DZ334" i="14"/>
  <c r="DY334" i="14"/>
  <c r="DX334" i="14"/>
  <c r="DW334" i="14"/>
  <c r="DV334" i="14"/>
  <c r="DU334" i="14"/>
  <c r="DN334" i="14"/>
  <c r="DM334" i="14"/>
  <c r="EC333" i="14"/>
  <c r="EB333" i="14"/>
  <c r="EA333" i="14"/>
  <c r="DZ333" i="14"/>
  <c r="DY333" i="14"/>
  <c r="DX333" i="14"/>
  <c r="DW333" i="14"/>
  <c r="DV333" i="14"/>
  <c r="DU333" i="14"/>
  <c r="DN333" i="14"/>
  <c r="DM333" i="14"/>
  <c r="EC332" i="14"/>
  <c r="EB332" i="14"/>
  <c r="EA332" i="14"/>
  <c r="DZ332" i="14"/>
  <c r="DY332" i="14"/>
  <c r="DX332" i="14"/>
  <c r="DW332" i="14"/>
  <c r="DV332" i="14"/>
  <c r="DU332" i="14"/>
  <c r="DN332" i="14"/>
  <c r="DM332" i="14"/>
  <c r="EC330" i="14"/>
  <c r="EB330" i="14"/>
  <c r="EA330" i="14"/>
  <c r="DZ330" i="14"/>
  <c r="DY330" i="14"/>
  <c r="DX330" i="14"/>
  <c r="DW330" i="14"/>
  <c r="DV330" i="14"/>
  <c r="DU330" i="14"/>
  <c r="DN330" i="14"/>
  <c r="DM330" i="14"/>
  <c r="EC329" i="14"/>
  <c r="EB329" i="14"/>
  <c r="EA329" i="14"/>
  <c r="DZ329" i="14"/>
  <c r="DY329" i="14"/>
  <c r="DX329" i="14"/>
  <c r="DW329" i="14"/>
  <c r="DV329" i="14"/>
  <c r="DU329" i="14"/>
  <c r="DN329" i="14"/>
  <c r="DM329" i="14"/>
  <c r="EC326" i="14"/>
  <c r="EB326" i="14"/>
  <c r="EA326" i="14"/>
  <c r="DZ326" i="14"/>
  <c r="DY326" i="14"/>
  <c r="DX326" i="14"/>
  <c r="DW326" i="14"/>
  <c r="DV326" i="14"/>
  <c r="DU326" i="14"/>
  <c r="DN326" i="14"/>
  <c r="DM326" i="14"/>
  <c r="EC325" i="14"/>
  <c r="EB325" i="14"/>
  <c r="EA325" i="14"/>
  <c r="DZ325" i="14"/>
  <c r="DY325" i="14"/>
  <c r="DX325" i="14"/>
  <c r="DW325" i="14"/>
  <c r="DV325" i="14"/>
  <c r="DU325" i="14"/>
  <c r="DN325" i="14"/>
  <c r="DM325" i="14"/>
  <c r="EC324" i="14"/>
  <c r="EB324" i="14"/>
  <c r="EA324" i="14"/>
  <c r="DZ324" i="14"/>
  <c r="DY324" i="14"/>
  <c r="DX324" i="14"/>
  <c r="DW324" i="14"/>
  <c r="DV324" i="14"/>
  <c r="DU324" i="14"/>
  <c r="DN324" i="14"/>
  <c r="DM324" i="14"/>
  <c r="EC322" i="14"/>
  <c r="EB322" i="14"/>
  <c r="EA322" i="14"/>
  <c r="DZ322" i="14"/>
  <c r="DY322" i="14"/>
  <c r="DX322" i="14"/>
  <c r="DW322" i="14"/>
  <c r="DV322" i="14"/>
  <c r="DU322" i="14"/>
  <c r="DN322" i="14"/>
  <c r="DM322" i="14"/>
  <c r="EC321" i="14"/>
  <c r="EB321" i="14"/>
  <c r="EA321" i="14"/>
  <c r="DZ321" i="14"/>
  <c r="DY321" i="14"/>
  <c r="DX321" i="14"/>
  <c r="DW321" i="14"/>
  <c r="DV321" i="14"/>
  <c r="DU321" i="14"/>
  <c r="DN321" i="14"/>
  <c r="DM321" i="14"/>
  <c r="EC320" i="14"/>
  <c r="EB320" i="14"/>
  <c r="EA320" i="14"/>
  <c r="DZ320" i="14"/>
  <c r="DY320" i="14"/>
  <c r="DX320" i="14"/>
  <c r="DW320" i="14"/>
  <c r="DV320" i="14"/>
  <c r="DU320" i="14"/>
  <c r="DN320" i="14"/>
  <c r="DM320" i="14"/>
  <c r="EC317" i="14"/>
  <c r="EB317" i="14"/>
  <c r="EA317" i="14"/>
  <c r="DZ317" i="14"/>
  <c r="DY317" i="14"/>
  <c r="DX317" i="14"/>
  <c r="DW317" i="14"/>
  <c r="DV317" i="14"/>
  <c r="DU317" i="14"/>
  <c r="DN317" i="14"/>
  <c r="DM317" i="14"/>
  <c r="EC316" i="14"/>
  <c r="EB316" i="14"/>
  <c r="EA316" i="14"/>
  <c r="DZ316" i="14"/>
  <c r="DY316" i="14"/>
  <c r="DX316" i="14"/>
  <c r="DW316" i="14"/>
  <c r="DV316" i="14"/>
  <c r="DU316" i="14"/>
  <c r="DN316" i="14"/>
  <c r="DM316" i="14"/>
  <c r="EC315" i="14"/>
  <c r="EB315" i="14"/>
  <c r="EA315" i="14"/>
  <c r="DZ315" i="14"/>
  <c r="DY315" i="14"/>
  <c r="DX315" i="14"/>
  <c r="DW315" i="14"/>
  <c r="DV315" i="14"/>
  <c r="DU315" i="14"/>
  <c r="DN315" i="14"/>
  <c r="DM315" i="14"/>
  <c r="EC313" i="14"/>
  <c r="EB313" i="14"/>
  <c r="EA313" i="14"/>
  <c r="DZ313" i="14"/>
  <c r="DY313" i="14"/>
  <c r="DX313" i="14"/>
  <c r="DW313" i="14"/>
  <c r="DV313" i="14"/>
  <c r="DU313" i="14"/>
  <c r="DN313" i="14"/>
  <c r="DM313" i="14"/>
  <c r="EC312" i="14"/>
  <c r="EB312" i="14"/>
  <c r="EA312" i="14"/>
  <c r="DZ312" i="14"/>
  <c r="DY312" i="14"/>
  <c r="DX312" i="14"/>
  <c r="DW312" i="14"/>
  <c r="DV312" i="14"/>
  <c r="DU312" i="14"/>
  <c r="DN312" i="14"/>
  <c r="DM312" i="14"/>
  <c r="EC310" i="14"/>
  <c r="EB310" i="14"/>
  <c r="EA310" i="14"/>
  <c r="DZ310" i="14"/>
  <c r="DY310" i="14"/>
  <c r="DX310" i="14"/>
  <c r="DW310" i="14"/>
  <c r="DV310" i="14"/>
  <c r="DU310" i="14"/>
  <c r="DN310" i="14"/>
  <c r="DM310" i="14"/>
  <c r="EC308" i="14"/>
  <c r="EB308" i="14"/>
  <c r="EA308" i="14"/>
  <c r="DZ308" i="14"/>
  <c r="DY308" i="14"/>
  <c r="DX308" i="14"/>
  <c r="DW308" i="14"/>
  <c r="DV308" i="14"/>
  <c r="DU308" i="14"/>
  <c r="DN308" i="14"/>
  <c r="DM308" i="14"/>
  <c r="EC307" i="14"/>
  <c r="EB307" i="14"/>
  <c r="EA307" i="14"/>
  <c r="DZ307" i="14"/>
  <c r="DY307" i="14"/>
  <c r="DX307" i="14"/>
  <c r="DW307" i="14"/>
  <c r="DV307" i="14"/>
  <c r="DU307" i="14"/>
  <c r="DN307" i="14"/>
  <c r="DM307" i="14"/>
  <c r="EC306" i="14"/>
  <c r="EB306" i="14"/>
  <c r="EA306" i="14"/>
  <c r="DZ306" i="14"/>
  <c r="DY306" i="14"/>
  <c r="DX306" i="14"/>
  <c r="DW306" i="14"/>
  <c r="DV306" i="14"/>
  <c r="DU306" i="14"/>
  <c r="DN306" i="14"/>
  <c r="DM306" i="14"/>
  <c r="EC304" i="14"/>
  <c r="EB304" i="14"/>
  <c r="EA304" i="14"/>
  <c r="DZ304" i="14"/>
  <c r="DY304" i="14"/>
  <c r="DX304" i="14"/>
  <c r="DW304" i="14"/>
  <c r="DV304" i="14"/>
  <c r="DU304" i="14"/>
  <c r="DN304" i="14"/>
  <c r="DM304" i="14"/>
  <c r="EC303" i="14"/>
  <c r="EB303" i="14"/>
  <c r="EA303" i="14"/>
  <c r="DZ303" i="14"/>
  <c r="DY303" i="14"/>
  <c r="DX303" i="14"/>
  <c r="DW303" i="14"/>
  <c r="DV303" i="14"/>
  <c r="DU303" i="14"/>
  <c r="DN303" i="14"/>
  <c r="DM303" i="14"/>
  <c r="DN302" i="14"/>
  <c r="DM302" i="14"/>
  <c r="DN301" i="14"/>
  <c r="DM301" i="14"/>
  <c r="EC297" i="14"/>
  <c r="EB297" i="14"/>
  <c r="EA297" i="14"/>
  <c r="DZ297" i="14"/>
  <c r="DY297" i="14"/>
  <c r="DX297" i="14"/>
  <c r="DW297" i="14"/>
  <c r="DV297" i="14"/>
  <c r="DU297" i="14"/>
  <c r="DN297" i="14"/>
  <c r="DM297" i="14"/>
  <c r="EC296" i="14"/>
  <c r="EB296" i="14"/>
  <c r="EA296" i="14"/>
  <c r="DZ296" i="14"/>
  <c r="DY296" i="14"/>
  <c r="DX296" i="14"/>
  <c r="DW296" i="14"/>
  <c r="DV296" i="14"/>
  <c r="DU296" i="14"/>
  <c r="DN296" i="14"/>
  <c r="DM296" i="14"/>
  <c r="EC294" i="14"/>
  <c r="EB294" i="14"/>
  <c r="EA294" i="14"/>
  <c r="DZ294" i="14"/>
  <c r="DY294" i="14"/>
  <c r="DX294" i="14"/>
  <c r="DW294" i="14"/>
  <c r="DV294" i="14"/>
  <c r="DU294" i="14"/>
  <c r="DN294" i="14"/>
  <c r="DM294" i="14"/>
  <c r="EE292" i="14"/>
  <c r="DN292" i="14"/>
  <c r="DM292" i="14"/>
  <c r="EE291" i="14"/>
  <c r="DN291" i="14"/>
  <c r="DM291" i="14"/>
  <c r="ED290" i="14"/>
  <c r="EC290" i="14"/>
  <c r="EB290" i="14"/>
  <c r="EA290" i="14"/>
  <c r="DZ290" i="14"/>
  <c r="DY290" i="14"/>
  <c r="DX290" i="14"/>
  <c r="DW290" i="14"/>
  <c r="DV290" i="14"/>
  <c r="DU290" i="14"/>
  <c r="DN290" i="14"/>
  <c r="DM290" i="14"/>
  <c r="EE289" i="14"/>
  <c r="DN289" i="14"/>
  <c r="DM289" i="14"/>
  <c r="EC286" i="14"/>
  <c r="EB286" i="14"/>
  <c r="EA286" i="14"/>
  <c r="DZ286" i="14"/>
  <c r="DY286" i="14"/>
  <c r="DX286" i="14"/>
  <c r="DW286" i="14"/>
  <c r="DV286" i="14"/>
  <c r="DU286" i="14"/>
  <c r="DN286" i="14"/>
  <c r="DM286" i="14"/>
  <c r="EC285" i="14"/>
  <c r="EB285" i="14"/>
  <c r="EA285" i="14"/>
  <c r="DZ285" i="14"/>
  <c r="DY285" i="14"/>
  <c r="DX285" i="14"/>
  <c r="DW285" i="14"/>
  <c r="DV285" i="14"/>
  <c r="DU285" i="14"/>
  <c r="DN285" i="14"/>
  <c r="DM285" i="14"/>
  <c r="EC284" i="14"/>
  <c r="EB284" i="14"/>
  <c r="EA284" i="14"/>
  <c r="DZ284" i="14"/>
  <c r="DY284" i="14"/>
  <c r="DX284" i="14"/>
  <c r="DW284" i="14"/>
  <c r="DV284" i="14"/>
  <c r="DU284" i="14"/>
  <c r="DN284" i="14"/>
  <c r="DM284" i="14"/>
  <c r="EC283" i="14"/>
  <c r="EB283" i="14"/>
  <c r="EA283" i="14"/>
  <c r="DZ283" i="14"/>
  <c r="DY283" i="14"/>
  <c r="DX283" i="14"/>
  <c r="DW283" i="14"/>
  <c r="DV283" i="14"/>
  <c r="DU283" i="14"/>
  <c r="DN283" i="14"/>
  <c r="DM283" i="14"/>
  <c r="DN281" i="14"/>
  <c r="DM281" i="14"/>
  <c r="EC279" i="14"/>
  <c r="EB279" i="14"/>
  <c r="EA279" i="14"/>
  <c r="DZ279" i="14"/>
  <c r="DY279" i="14"/>
  <c r="DX279" i="14"/>
  <c r="DW279" i="14"/>
  <c r="DV279" i="14"/>
  <c r="DU279" i="14"/>
  <c r="DN279" i="14"/>
  <c r="DM279" i="14"/>
  <c r="DN278" i="14"/>
  <c r="DM278" i="14"/>
  <c r="EC276" i="14"/>
  <c r="EB276" i="14"/>
  <c r="EA276" i="14"/>
  <c r="DZ276" i="14"/>
  <c r="DY276" i="14"/>
  <c r="DX276" i="14"/>
  <c r="DW276" i="14"/>
  <c r="DV276" i="14"/>
  <c r="DU276" i="14"/>
  <c r="DN276" i="14"/>
  <c r="DM276" i="14"/>
  <c r="EC275" i="14"/>
  <c r="EB275" i="14"/>
  <c r="EA275" i="14"/>
  <c r="DZ275" i="14"/>
  <c r="DY275" i="14"/>
  <c r="DX275" i="14"/>
  <c r="DW275" i="14"/>
  <c r="DV275" i="14"/>
  <c r="DU275" i="14"/>
  <c r="DN275" i="14"/>
  <c r="DM275" i="14"/>
  <c r="EC274" i="14"/>
  <c r="EB274" i="14"/>
  <c r="EA274" i="14"/>
  <c r="DZ274" i="14"/>
  <c r="DY274" i="14"/>
  <c r="DX274" i="14"/>
  <c r="DW274" i="14"/>
  <c r="DV274" i="14"/>
  <c r="DU274" i="14"/>
  <c r="DN274" i="14"/>
  <c r="DM274" i="14"/>
  <c r="EC273" i="14"/>
  <c r="EB273" i="14"/>
  <c r="EA273" i="14"/>
  <c r="DZ273" i="14"/>
  <c r="DY273" i="14"/>
  <c r="DX273" i="14"/>
  <c r="DW273" i="14"/>
  <c r="DV273" i="14"/>
  <c r="DU273" i="14"/>
  <c r="DN273" i="14"/>
  <c r="DM273" i="14"/>
  <c r="ED268" i="14"/>
  <c r="EE268" i="14" s="1"/>
  <c r="DN268" i="14"/>
  <c r="DM268" i="14"/>
  <c r="EC267" i="14"/>
  <c r="EB267" i="14"/>
  <c r="EA267" i="14"/>
  <c r="DZ267" i="14"/>
  <c r="DY267" i="14"/>
  <c r="DX267" i="14"/>
  <c r="DW267" i="14"/>
  <c r="DV267" i="14"/>
  <c r="DU267" i="14"/>
  <c r="DN267" i="14"/>
  <c r="DM267" i="14"/>
  <c r="EC265" i="14"/>
  <c r="EB265" i="14"/>
  <c r="EA265" i="14"/>
  <c r="DZ265" i="14"/>
  <c r="DY265" i="14"/>
  <c r="DX265" i="14"/>
  <c r="DW265" i="14"/>
  <c r="DV265" i="14"/>
  <c r="DU265" i="14"/>
  <c r="DN265" i="14"/>
  <c r="DM265" i="14"/>
  <c r="EC264" i="14"/>
  <c r="EB264" i="14"/>
  <c r="EA264" i="14"/>
  <c r="DZ264" i="14"/>
  <c r="DY264" i="14"/>
  <c r="DX264" i="14"/>
  <c r="DW264" i="14"/>
  <c r="DV264" i="14"/>
  <c r="DU264" i="14"/>
  <c r="DN264" i="14"/>
  <c r="DM264" i="14"/>
  <c r="EC263" i="14"/>
  <c r="EB263" i="14"/>
  <c r="EA263" i="14"/>
  <c r="DZ263" i="14"/>
  <c r="DY263" i="14"/>
  <c r="DX263" i="14"/>
  <c r="DW263" i="14"/>
  <c r="DV263" i="14"/>
  <c r="DU263" i="14"/>
  <c r="DN263" i="14"/>
  <c r="DM263" i="14"/>
  <c r="DN261" i="14"/>
  <c r="DM261" i="14"/>
  <c r="EC260" i="14"/>
  <c r="EB260" i="14"/>
  <c r="EA260" i="14"/>
  <c r="DZ260" i="14"/>
  <c r="DY260" i="14"/>
  <c r="DX260" i="14"/>
  <c r="DW260" i="14"/>
  <c r="DV260" i="14"/>
  <c r="DU260" i="14"/>
  <c r="DN260" i="14"/>
  <c r="DM260" i="14"/>
  <c r="EC259" i="14"/>
  <c r="EB259" i="14"/>
  <c r="EA259" i="14"/>
  <c r="DZ259" i="14"/>
  <c r="DY259" i="14"/>
  <c r="DX259" i="14"/>
  <c r="DW259" i="14"/>
  <c r="DV259" i="14"/>
  <c r="DU259" i="14"/>
  <c r="DN259" i="14"/>
  <c r="DM259" i="14"/>
  <c r="EC258" i="14"/>
  <c r="EB258" i="14"/>
  <c r="EA258" i="14"/>
  <c r="DZ258" i="14"/>
  <c r="DY258" i="14"/>
  <c r="DX258" i="14"/>
  <c r="DW258" i="14"/>
  <c r="DV258" i="14"/>
  <c r="DU258" i="14"/>
  <c r="DN258" i="14"/>
  <c r="DM258" i="14"/>
  <c r="EC257" i="14"/>
  <c r="EB257" i="14"/>
  <c r="EA257" i="14"/>
  <c r="DZ257" i="14"/>
  <c r="DY257" i="14"/>
  <c r="DX257" i="14"/>
  <c r="DW257" i="14"/>
  <c r="DV257" i="14"/>
  <c r="DU257" i="14"/>
  <c r="DN257" i="14"/>
  <c r="DM257" i="14"/>
  <c r="EC256" i="14"/>
  <c r="EB256" i="14"/>
  <c r="EA256" i="14"/>
  <c r="DZ256" i="14"/>
  <c r="DY256" i="14"/>
  <c r="DX256" i="14"/>
  <c r="DW256" i="14"/>
  <c r="DV256" i="14"/>
  <c r="DU256" i="14"/>
  <c r="DN256" i="14"/>
  <c r="DM256" i="14"/>
  <c r="EC255" i="14"/>
  <c r="EB255" i="14"/>
  <c r="EA255" i="14"/>
  <c r="DZ255" i="14"/>
  <c r="DY255" i="14"/>
  <c r="DX255" i="14"/>
  <c r="DW255" i="14"/>
  <c r="DV255" i="14"/>
  <c r="DU255" i="14"/>
  <c r="DN255" i="14"/>
  <c r="DM255" i="14"/>
  <c r="EC254" i="14"/>
  <c r="EB254" i="14"/>
  <c r="EA254" i="14"/>
  <c r="DZ254" i="14"/>
  <c r="DY254" i="14"/>
  <c r="DX254" i="14"/>
  <c r="DW254" i="14"/>
  <c r="DV254" i="14"/>
  <c r="DU254" i="14"/>
  <c r="DN254" i="14"/>
  <c r="DM254" i="14"/>
  <c r="DN253" i="14"/>
  <c r="DM253" i="14"/>
  <c r="EC252" i="14"/>
  <c r="EB252" i="14"/>
  <c r="EA252" i="14"/>
  <c r="DZ252" i="14"/>
  <c r="DY252" i="14"/>
  <c r="DX252" i="14"/>
  <c r="DW252" i="14"/>
  <c r="DV252" i="14"/>
  <c r="DU252" i="14"/>
  <c r="DN252" i="14"/>
  <c r="DM252" i="14"/>
  <c r="EC251" i="14"/>
  <c r="EB251" i="14"/>
  <c r="EA251" i="14"/>
  <c r="DZ251" i="14"/>
  <c r="DY251" i="14"/>
  <c r="DX251" i="14"/>
  <c r="DW251" i="14"/>
  <c r="DV251" i="14"/>
  <c r="DU251" i="14"/>
  <c r="DN251" i="14"/>
  <c r="DM251" i="14"/>
  <c r="EC250" i="14"/>
  <c r="EB250" i="14"/>
  <c r="EA250" i="14"/>
  <c r="DZ250" i="14"/>
  <c r="DY250" i="14"/>
  <c r="DX250" i="14"/>
  <c r="DW250" i="14"/>
  <c r="DV250" i="14"/>
  <c r="DU250" i="14"/>
  <c r="DN250" i="14"/>
  <c r="DM250" i="14"/>
  <c r="EC249" i="14"/>
  <c r="EB249" i="14"/>
  <c r="EA249" i="14"/>
  <c r="DZ249" i="14"/>
  <c r="DY249" i="14"/>
  <c r="DX249" i="14"/>
  <c r="DW249" i="14"/>
  <c r="DV249" i="14"/>
  <c r="DU249" i="14"/>
  <c r="DN249" i="14"/>
  <c r="DM249" i="14"/>
  <c r="EC248" i="14"/>
  <c r="EB248" i="14"/>
  <c r="EA248" i="14"/>
  <c r="DZ248" i="14"/>
  <c r="DY248" i="14"/>
  <c r="DX248" i="14"/>
  <c r="DW248" i="14"/>
  <c r="DV248" i="14"/>
  <c r="DU248" i="14"/>
  <c r="DN248" i="14"/>
  <c r="DM248" i="14"/>
  <c r="EC247" i="14"/>
  <c r="EB247" i="14"/>
  <c r="EA247" i="14"/>
  <c r="DZ247" i="14"/>
  <c r="DY247" i="14"/>
  <c r="DX247" i="14"/>
  <c r="DW247" i="14"/>
  <c r="DV247" i="14"/>
  <c r="DU247" i="14"/>
  <c r="DN247" i="14"/>
  <c r="DM247" i="14"/>
  <c r="EC246" i="14"/>
  <c r="EB246" i="14"/>
  <c r="EA246" i="14"/>
  <c r="DZ246" i="14"/>
  <c r="DY246" i="14"/>
  <c r="DX246" i="14"/>
  <c r="DW246" i="14"/>
  <c r="DV246" i="14"/>
  <c r="DU246" i="14"/>
  <c r="DN246" i="14"/>
  <c r="DM246" i="14"/>
  <c r="DN245" i="14"/>
  <c r="DM245" i="14"/>
  <c r="DN244" i="14"/>
  <c r="DM244" i="14"/>
  <c r="EC243" i="14"/>
  <c r="EB243" i="14"/>
  <c r="EA243" i="14"/>
  <c r="DZ243" i="14"/>
  <c r="DY243" i="14"/>
  <c r="DX243" i="14"/>
  <c r="DW243" i="14"/>
  <c r="DV243" i="14"/>
  <c r="DU243" i="14"/>
  <c r="DN243" i="14"/>
  <c r="DM243" i="14"/>
  <c r="EC240" i="14"/>
  <c r="EB240" i="14"/>
  <c r="EA240" i="14"/>
  <c r="DZ240" i="14"/>
  <c r="DY240" i="14"/>
  <c r="DX240" i="14"/>
  <c r="DW240" i="14"/>
  <c r="DV240" i="14"/>
  <c r="DU240" i="14"/>
  <c r="DN240" i="14"/>
  <c r="DM240" i="14"/>
  <c r="DN236" i="14"/>
  <c r="DM236" i="14"/>
  <c r="EC235" i="14"/>
  <c r="EB235" i="14"/>
  <c r="EA235" i="14"/>
  <c r="DZ235" i="14"/>
  <c r="DY235" i="14"/>
  <c r="DX235" i="14"/>
  <c r="DW235" i="14"/>
  <c r="DV235" i="14"/>
  <c r="DU235" i="14"/>
  <c r="DN235" i="14"/>
  <c r="DM235" i="14"/>
  <c r="EC234" i="14"/>
  <c r="EB234" i="14"/>
  <c r="EA234" i="14"/>
  <c r="DZ234" i="14"/>
  <c r="DY234" i="14"/>
  <c r="DX234" i="14"/>
  <c r="DW234" i="14"/>
  <c r="DV234" i="14"/>
  <c r="DU234" i="14"/>
  <c r="DN234" i="14"/>
  <c r="DM234" i="14"/>
  <c r="EC233" i="14"/>
  <c r="EB233" i="14"/>
  <c r="EA233" i="14"/>
  <c r="DZ233" i="14"/>
  <c r="DY233" i="14"/>
  <c r="DX233" i="14"/>
  <c r="DW233" i="14"/>
  <c r="DV233" i="14"/>
  <c r="DU233" i="14"/>
  <c r="DN233" i="14"/>
  <c r="DM233" i="14"/>
  <c r="EC232" i="14"/>
  <c r="EB232" i="14"/>
  <c r="EA232" i="14"/>
  <c r="DZ232" i="14"/>
  <c r="DY232" i="14"/>
  <c r="DX232" i="14"/>
  <c r="DW232" i="14"/>
  <c r="DV232" i="14"/>
  <c r="DU232" i="14"/>
  <c r="DN232" i="14"/>
  <c r="DM232" i="14"/>
  <c r="EC231" i="14"/>
  <c r="EB231" i="14"/>
  <c r="EA231" i="14"/>
  <c r="DZ231" i="14"/>
  <c r="DY231" i="14"/>
  <c r="DX231" i="14"/>
  <c r="DW231" i="14"/>
  <c r="DV231" i="14"/>
  <c r="DU231" i="14"/>
  <c r="DN231" i="14"/>
  <c r="DM231" i="14"/>
  <c r="EC230" i="14"/>
  <c r="EB230" i="14"/>
  <c r="EA230" i="14"/>
  <c r="DZ230" i="14"/>
  <c r="DY230" i="14"/>
  <c r="DX230" i="14"/>
  <c r="DW230" i="14"/>
  <c r="DV230" i="14"/>
  <c r="DU230" i="14"/>
  <c r="DN230" i="14"/>
  <c r="DM230" i="14"/>
  <c r="EC229" i="14"/>
  <c r="EB229" i="14"/>
  <c r="EA229" i="14"/>
  <c r="DZ229" i="14"/>
  <c r="DY229" i="14"/>
  <c r="DX229" i="14"/>
  <c r="DW229" i="14"/>
  <c r="DV229" i="14"/>
  <c r="DU229" i="14"/>
  <c r="DN229" i="14"/>
  <c r="DM229" i="14"/>
  <c r="EC228" i="14"/>
  <c r="EB228" i="14"/>
  <c r="EA228" i="14"/>
  <c r="DZ228" i="14"/>
  <c r="DY228" i="14"/>
  <c r="DX228" i="14"/>
  <c r="DW228" i="14"/>
  <c r="DV228" i="14"/>
  <c r="DU228" i="14"/>
  <c r="DN228" i="14"/>
  <c r="DM228" i="14"/>
  <c r="DN227" i="14"/>
  <c r="DM227" i="14"/>
  <c r="EC226" i="14"/>
  <c r="EB226" i="14"/>
  <c r="EA226" i="14"/>
  <c r="DZ226" i="14"/>
  <c r="DY226" i="14"/>
  <c r="DX226" i="14"/>
  <c r="DW226" i="14"/>
  <c r="DV226" i="14"/>
  <c r="DU226" i="14"/>
  <c r="DN226" i="14"/>
  <c r="DM226" i="14"/>
  <c r="EC225" i="14"/>
  <c r="EB225" i="14"/>
  <c r="EA225" i="14"/>
  <c r="DZ225" i="14"/>
  <c r="DY225" i="14"/>
  <c r="DX225" i="14"/>
  <c r="DW225" i="14"/>
  <c r="DV225" i="14"/>
  <c r="DU225" i="14"/>
  <c r="DN225" i="14"/>
  <c r="DM225" i="14"/>
  <c r="EC224" i="14"/>
  <c r="EB224" i="14"/>
  <c r="EA224" i="14"/>
  <c r="DZ224" i="14"/>
  <c r="DY224" i="14"/>
  <c r="DX224" i="14"/>
  <c r="DW224" i="14"/>
  <c r="DV224" i="14"/>
  <c r="DU224" i="14"/>
  <c r="DN224" i="14"/>
  <c r="DM224" i="14"/>
  <c r="EC223" i="14"/>
  <c r="EB223" i="14"/>
  <c r="EA223" i="14"/>
  <c r="DZ223" i="14"/>
  <c r="DY223" i="14"/>
  <c r="DX223" i="14"/>
  <c r="DW223" i="14"/>
  <c r="DV223" i="14"/>
  <c r="DU223" i="14"/>
  <c r="DN223" i="14"/>
  <c r="DM223" i="14"/>
  <c r="EC222" i="14"/>
  <c r="EB222" i="14"/>
  <c r="EA222" i="14"/>
  <c r="DZ222" i="14"/>
  <c r="DY222" i="14"/>
  <c r="DX222" i="14"/>
  <c r="DW222" i="14"/>
  <c r="DV222" i="14"/>
  <c r="DU222" i="14"/>
  <c r="DN222" i="14"/>
  <c r="DM222" i="14"/>
  <c r="DN218" i="14"/>
  <c r="DM218" i="14"/>
  <c r="EC217" i="14"/>
  <c r="EB217" i="14"/>
  <c r="EA217" i="14"/>
  <c r="DZ217" i="14"/>
  <c r="DY217" i="14"/>
  <c r="DX217" i="14"/>
  <c r="DW217" i="14"/>
  <c r="DV217" i="14"/>
  <c r="DU217" i="14"/>
  <c r="DN217" i="14"/>
  <c r="DM217" i="14"/>
  <c r="EC216" i="14"/>
  <c r="EB216" i="14"/>
  <c r="EA216" i="14"/>
  <c r="DZ216" i="14"/>
  <c r="DY216" i="14"/>
  <c r="DX216" i="14"/>
  <c r="DW216" i="14"/>
  <c r="DV216" i="14"/>
  <c r="DU216" i="14"/>
  <c r="DN216" i="14"/>
  <c r="DM216" i="14"/>
  <c r="EC215" i="14"/>
  <c r="EB215" i="14"/>
  <c r="EA215" i="14"/>
  <c r="DZ215" i="14"/>
  <c r="DY215" i="14"/>
  <c r="DX215" i="14"/>
  <c r="DW215" i="14"/>
  <c r="DV215" i="14"/>
  <c r="DU215" i="14"/>
  <c r="DN215" i="14"/>
  <c r="DM215" i="14"/>
  <c r="EC214" i="14"/>
  <c r="EB214" i="14"/>
  <c r="EA214" i="14"/>
  <c r="DZ214" i="14"/>
  <c r="DY214" i="14"/>
  <c r="DX214" i="14"/>
  <c r="DW214" i="14"/>
  <c r="DV214" i="14"/>
  <c r="DU214" i="14"/>
  <c r="DN214" i="14"/>
  <c r="DM214" i="14"/>
  <c r="EC213" i="14"/>
  <c r="EB213" i="14"/>
  <c r="EA213" i="14"/>
  <c r="DZ213" i="14"/>
  <c r="DY213" i="14"/>
  <c r="DX213" i="14"/>
  <c r="DW213" i="14"/>
  <c r="DV213" i="14"/>
  <c r="DU213" i="14"/>
  <c r="DN213" i="14"/>
  <c r="DM213" i="14"/>
  <c r="EC212" i="14"/>
  <c r="EB212" i="14"/>
  <c r="EA212" i="14"/>
  <c r="DZ212" i="14"/>
  <c r="DY212" i="14"/>
  <c r="DX212" i="14"/>
  <c r="DW212" i="14"/>
  <c r="DV212" i="14"/>
  <c r="DU212" i="14"/>
  <c r="DN212" i="14"/>
  <c r="DM212" i="14"/>
  <c r="EC211" i="14"/>
  <c r="EB211" i="14"/>
  <c r="EA211" i="14"/>
  <c r="DZ211" i="14"/>
  <c r="DY211" i="14"/>
  <c r="DX211" i="14"/>
  <c r="DW211" i="14"/>
  <c r="DV211" i="14"/>
  <c r="DU211" i="14"/>
  <c r="DN211" i="14"/>
  <c r="DM211" i="14"/>
  <c r="EC210" i="14"/>
  <c r="EB210" i="14"/>
  <c r="EA210" i="14"/>
  <c r="DZ210" i="14"/>
  <c r="DY210" i="14"/>
  <c r="DX210" i="14"/>
  <c r="DW210" i="14"/>
  <c r="DV210" i="14"/>
  <c r="DU210" i="14"/>
  <c r="DN210" i="14"/>
  <c r="DM210" i="14"/>
  <c r="DN209" i="14"/>
  <c r="DM209" i="14"/>
  <c r="EC208" i="14"/>
  <c r="EB208" i="14"/>
  <c r="EA208" i="14"/>
  <c r="DZ208" i="14"/>
  <c r="DY208" i="14"/>
  <c r="DX208" i="14"/>
  <c r="DW208" i="14"/>
  <c r="DV208" i="14"/>
  <c r="DU208" i="14"/>
  <c r="DN208" i="14"/>
  <c r="DM208" i="14"/>
  <c r="EC207" i="14"/>
  <c r="EB207" i="14"/>
  <c r="EA207" i="14"/>
  <c r="DZ207" i="14"/>
  <c r="DY207" i="14"/>
  <c r="DX207" i="14"/>
  <c r="DW207" i="14"/>
  <c r="DV207" i="14"/>
  <c r="DU207" i="14"/>
  <c r="DN207" i="14"/>
  <c r="DM207" i="14"/>
  <c r="EC206" i="14"/>
  <c r="EB206" i="14"/>
  <c r="EA206" i="14"/>
  <c r="DZ206" i="14"/>
  <c r="DY206" i="14"/>
  <c r="DX206" i="14"/>
  <c r="DW206" i="14"/>
  <c r="DV206" i="14"/>
  <c r="DU206" i="14"/>
  <c r="DN206" i="14"/>
  <c r="DM206" i="14"/>
  <c r="EC205" i="14"/>
  <c r="EB205" i="14"/>
  <c r="EA205" i="14"/>
  <c r="DZ205" i="14"/>
  <c r="DY205" i="14"/>
  <c r="DX205" i="14"/>
  <c r="DW205" i="14"/>
  <c r="DV205" i="14"/>
  <c r="DU205" i="14"/>
  <c r="DN205" i="14"/>
  <c r="DM205" i="14"/>
  <c r="EC204" i="14"/>
  <c r="EB204" i="14"/>
  <c r="EA204" i="14"/>
  <c r="DZ204" i="14"/>
  <c r="DY204" i="14"/>
  <c r="DX204" i="14"/>
  <c r="DW204" i="14"/>
  <c r="DV204" i="14"/>
  <c r="DU204" i="14"/>
  <c r="DN204" i="14"/>
  <c r="DM204" i="14"/>
  <c r="EC203" i="14"/>
  <c r="EB203" i="14"/>
  <c r="EA203" i="14"/>
  <c r="DZ203" i="14"/>
  <c r="DY203" i="14"/>
  <c r="DX203" i="14"/>
  <c r="DW203" i="14"/>
  <c r="DV203" i="14"/>
  <c r="DU203" i="14"/>
  <c r="DN203" i="14"/>
  <c r="DM203" i="14"/>
  <c r="EC202" i="14"/>
  <c r="EB202" i="14"/>
  <c r="EA202" i="14"/>
  <c r="DZ202" i="14"/>
  <c r="DY202" i="14"/>
  <c r="DX202" i="14"/>
  <c r="DW202" i="14"/>
  <c r="DV202" i="14"/>
  <c r="DU202" i="14"/>
  <c r="DN202" i="14"/>
  <c r="DM202" i="14"/>
  <c r="EC201" i="14"/>
  <c r="EB201" i="14"/>
  <c r="EA201" i="14"/>
  <c r="DZ201" i="14"/>
  <c r="DY201" i="14"/>
  <c r="DX201" i="14"/>
  <c r="DW201" i="14"/>
  <c r="DV201" i="14"/>
  <c r="DU201" i="14"/>
  <c r="DN201" i="14"/>
  <c r="DM201" i="14"/>
  <c r="DN200" i="14"/>
  <c r="DM200" i="14"/>
  <c r="EC199" i="14"/>
  <c r="EB199" i="14"/>
  <c r="EA199" i="14"/>
  <c r="DZ199" i="14"/>
  <c r="DY199" i="14"/>
  <c r="DX199" i="14"/>
  <c r="DW199" i="14"/>
  <c r="DV199" i="14"/>
  <c r="DU199" i="14"/>
  <c r="DN199" i="14"/>
  <c r="DM199" i="14"/>
  <c r="EC198" i="14"/>
  <c r="EB198" i="14"/>
  <c r="EA198" i="14"/>
  <c r="DZ198" i="14"/>
  <c r="DY198" i="14"/>
  <c r="DX198" i="14"/>
  <c r="DW198" i="14"/>
  <c r="DV198" i="14"/>
  <c r="DU198" i="14"/>
  <c r="DN198" i="14"/>
  <c r="DM198" i="14"/>
  <c r="EC197" i="14"/>
  <c r="EB197" i="14"/>
  <c r="EA197" i="14"/>
  <c r="DZ197" i="14"/>
  <c r="DY197" i="14"/>
  <c r="DX197" i="14"/>
  <c r="DW197" i="14"/>
  <c r="DV197" i="14"/>
  <c r="DU197" i="14"/>
  <c r="DN197" i="14"/>
  <c r="DM197" i="14"/>
  <c r="EC196" i="14"/>
  <c r="EB196" i="14"/>
  <c r="EA196" i="14"/>
  <c r="DZ196" i="14"/>
  <c r="DY196" i="14"/>
  <c r="DX196" i="14"/>
  <c r="DW196" i="14"/>
  <c r="DV196" i="14"/>
  <c r="DU196" i="14"/>
  <c r="DN196" i="14"/>
  <c r="DM196" i="14"/>
  <c r="EC195" i="14"/>
  <c r="EB195" i="14"/>
  <c r="EA195" i="14"/>
  <c r="DZ195" i="14"/>
  <c r="DY195" i="14"/>
  <c r="DX195" i="14"/>
  <c r="DW195" i="14"/>
  <c r="DV195" i="14"/>
  <c r="DU195" i="14"/>
  <c r="DN195" i="14"/>
  <c r="DM195" i="14"/>
  <c r="DN191" i="14"/>
  <c r="DM191" i="14"/>
  <c r="DN190" i="14"/>
  <c r="DM190" i="14"/>
  <c r="EC189" i="14"/>
  <c r="EB189" i="14"/>
  <c r="EA189" i="14"/>
  <c r="DZ189" i="14"/>
  <c r="DY189" i="14"/>
  <c r="DX189" i="14"/>
  <c r="DW189" i="14"/>
  <c r="DV189" i="14"/>
  <c r="DU189" i="14"/>
  <c r="DN189" i="14"/>
  <c r="DM189" i="14"/>
  <c r="EC188" i="14"/>
  <c r="EB188" i="14"/>
  <c r="EA188" i="14"/>
  <c r="DZ188" i="14"/>
  <c r="DY188" i="14"/>
  <c r="DX188" i="14"/>
  <c r="DW188" i="14"/>
  <c r="DV188" i="14"/>
  <c r="DU188" i="14"/>
  <c r="DN188" i="14"/>
  <c r="DM188" i="14"/>
  <c r="EC187" i="14"/>
  <c r="EB187" i="14"/>
  <c r="EA187" i="14"/>
  <c r="DZ187" i="14"/>
  <c r="DY187" i="14"/>
  <c r="DX187" i="14"/>
  <c r="DW187" i="14"/>
  <c r="DV187" i="14"/>
  <c r="DU187" i="14"/>
  <c r="DN187" i="14"/>
  <c r="DM187" i="14"/>
  <c r="EC186" i="14"/>
  <c r="EB186" i="14"/>
  <c r="EA186" i="14"/>
  <c r="DZ186" i="14"/>
  <c r="DY186" i="14"/>
  <c r="DX186" i="14"/>
  <c r="DW186" i="14"/>
  <c r="DV186" i="14"/>
  <c r="DU186" i="14"/>
  <c r="DN186" i="14"/>
  <c r="DM186" i="14"/>
  <c r="EC185" i="14"/>
  <c r="EB185" i="14"/>
  <c r="EA185" i="14"/>
  <c r="DZ185" i="14"/>
  <c r="DY185" i="14"/>
  <c r="DX185" i="14"/>
  <c r="DW185" i="14"/>
  <c r="DV185" i="14"/>
  <c r="DU185" i="14"/>
  <c r="DN185" i="14"/>
  <c r="DM185" i="14"/>
  <c r="DN181" i="14"/>
  <c r="DM181" i="14"/>
  <c r="EC180" i="14"/>
  <c r="EB180" i="14"/>
  <c r="EA180" i="14"/>
  <c r="DZ180" i="14"/>
  <c r="DY180" i="14"/>
  <c r="DX180" i="14"/>
  <c r="DW180" i="14"/>
  <c r="DV180" i="14"/>
  <c r="DU180" i="14"/>
  <c r="DN180" i="14"/>
  <c r="DM180" i="14"/>
  <c r="EC179" i="14"/>
  <c r="EB179" i="14"/>
  <c r="EA179" i="14"/>
  <c r="DZ179" i="14"/>
  <c r="DY179" i="14"/>
  <c r="DX179" i="14"/>
  <c r="DW179" i="14"/>
  <c r="DV179" i="14"/>
  <c r="DU179" i="14"/>
  <c r="DN179" i="14"/>
  <c r="DM179" i="14"/>
  <c r="EC178" i="14"/>
  <c r="EB178" i="14"/>
  <c r="EA178" i="14"/>
  <c r="DZ178" i="14"/>
  <c r="DY178" i="14"/>
  <c r="DX178" i="14"/>
  <c r="DW178" i="14"/>
  <c r="DV178" i="14"/>
  <c r="DU178" i="14"/>
  <c r="DN178" i="14"/>
  <c r="DM178" i="14"/>
  <c r="EC177" i="14"/>
  <c r="EB177" i="14"/>
  <c r="EA177" i="14"/>
  <c r="DZ177" i="14"/>
  <c r="DY177" i="14"/>
  <c r="DX177" i="14"/>
  <c r="DW177" i="14"/>
  <c r="DV177" i="14"/>
  <c r="DU177" i="14"/>
  <c r="DN177" i="14"/>
  <c r="DM177" i="14"/>
  <c r="EC176" i="14"/>
  <c r="EB176" i="14"/>
  <c r="EA176" i="14"/>
  <c r="DZ176" i="14"/>
  <c r="DY176" i="14"/>
  <c r="DX176" i="14"/>
  <c r="DW176" i="14"/>
  <c r="DV176" i="14"/>
  <c r="DU176" i="14"/>
  <c r="DN176" i="14"/>
  <c r="DM176" i="14"/>
  <c r="DN172" i="14"/>
  <c r="DM172" i="14"/>
  <c r="DN171" i="14"/>
  <c r="DM171" i="14"/>
  <c r="EE170" i="14"/>
  <c r="DN170" i="14"/>
  <c r="DM170" i="14"/>
  <c r="EC167" i="14"/>
  <c r="EB167" i="14"/>
  <c r="EA167" i="14"/>
  <c r="DZ167" i="14"/>
  <c r="DY167" i="14"/>
  <c r="DX167" i="14"/>
  <c r="DW167" i="14"/>
  <c r="DV167" i="14"/>
  <c r="DU167" i="14"/>
  <c r="DN167" i="14"/>
  <c r="DM167" i="14"/>
  <c r="DN165" i="14"/>
  <c r="DM165" i="14"/>
  <c r="EC162" i="14"/>
  <c r="EB162" i="14"/>
  <c r="EA162" i="14"/>
  <c r="DZ162" i="14"/>
  <c r="DY162" i="14"/>
  <c r="DX162" i="14"/>
  <c r="DW162" i="14"/>
  <c r="DV162" i="14"/>
  <c r="DU162" i="14"/>
  <c r="DN162" i="14"/>
  <c r="DM162" i="14"/>
  <c r="DN157" i="14"/>
  <c r="DM157" i="14"/>
  <c r="DN152" i="14"/>
  <c r="DM152" i="14"/>
  <c r="DN147" i="14"/>
  <c r="DM147" i="14"/>
  <c r="EC146" i="14"/>
  <c r="EB146" i="14"/>
  <c r="EA146" i="14"/>
  <c r="DZ146" i="14"/>
  <c r="DY146" i="14"/>
  <c r="DX146" i="14"/>
  <c r="DW146" i="14"/>
  <c r="DV146" i="14"/>
  <c r="DU146" i="14"/>
  <c r="DN146" i="14"/>
  <c r="DM146" i="14"/>
  <c r="EC145" i="14"/>
  <c r="EB145" i="14"/>
  <c r="EA145" i="14"/>
  <c r="DZ145" i="14"/>
  <c r="DY145" i="14"/>
  <c r="DX145" i="14"/>
  <c r="DW145" i="14"/>
  <c r="DV145" i="14"/>
  <c r="DU145" i="14"/>
  <c r="DN145" i="14"/>
  <c r="DM145" i="14"/>
  <c r="EC144" i="14"/>
  <c r="EB144" i="14"/>
  <c r="EA144" i="14"/>
  <c r="DZ144" i="14"/>
  <c r="DY144" i="14"/>
  <c r="DX144" i="14"/>
  <c r="DW144" i="14"/>
  <c r="DV144" i="14"/>
  <c r="DU144" i="14"/>
  <c r="DN144" i="14"/>
  <c r="DM144" i="14"/>
  <c r="EC143" i="14"/>
  <c r="EB143" i="14"/>
  <c r="EA143" i="14"/>
  <c r="DZ143" i="14"/>
  <c r="DY143" i="14"/>
  <c r="DX143" i="14"/>
  <c r="DW143" i="14"/>
  <c r="DV143" i="14"/>
  <c r="DU143" i="14"/>
  <c r="DN143" i="14"/>
  <c r="DM143" i="14"/>
  <c r="DN142" i="14"/>
  <c r="DM142" i="14"/>
  <c r="DN137" i="14"/>
  <c r="DM137" i="14"/>
  <c r="DN136" i="14"/>
  <c r="DM136" i="14"/>
  <c r="DN135" i="14"/>
  <c r="DM135" i="14"/>
  <c r="EC134" i="14"/>
  <c r="EB134" i="14"/>
  <c r="EA134" i="14"/>
  <c r="DZ134" i="14"/>
  <c r="DY134" i="14"/>
  <c r="DX134" i="14"/>
  <c r="DW134" i="14"/>
  <c r="DV134" i="14"/>
  <c r="DU134" i="14"/>
  <c r="DN134" i="14"/>
  <c r="DM134" i="14"/>
  <c r="EC133" i="14"/>
  <c r="EB133" i="14"/>
  <c r="EA133" i="14"/>
  <c r="DZ133" i="14"/>
  <c r="DY133" i="14"/>
  <c r="DX133" i="14"/>
  <c r="DW133" i="14"/>
  <c r="DV133" i="14"/>
  <c r="DU133" i="14"/>
  <c r="DN133" i="14"/>
  <c r="DM133" i="14"/>
  <c r="EC132" i="14"/>
  <c r="EB132" i="14"/>
  <c r="EA132" i="14"/>
  <c r="DZ132" i="14"/>
  <c r="DY132" i="14"/>
  <c r="DX132" i="14"/>
  <c r="DW132" i="14"/>
  <c r="DV132" i="14"/>
  <c r="DU132" i="14"/>
  <c r="DN132" i="14"/>
  <c r="DM132" i="14"/>
  <c r="EC131" i="14"/>
  <c r="EB131" i="14"/>
  <c r="EA131" i="14"/>
  <c r="DZ131" i="14"/>
  <c r="DY131" i="14"/>
  <c r="DX131" i="14"/>
  <c r="DW131" i="14"/>
  <c r="DV131" i="14"/>
  <c r="DU131" i="14"/>
  <c r="DN131" i="14"/>
  <c r="DM131" i="14"/>
  <c r="ED127" i="14"/>
  <c r="EE127" i="14" s="1"/>
  <c r="DN127" i="14"/>
  <c r="DM127" i="14"/>
  <c r="DN125" i="14"/>
  <c r="DM125" i="14"/>
  <c r="EC124" i="14"/>
  <c r="EB124" i="14"/>
  <c r="EA124" i="14"/>
  <c r="DZ124" i="14"/>
  <c r="DY124" i="14"/>
  <c r="DX124" i="14"/>
  <c r="DW124" i="14"/>
  <c r="DV124" i="14"/>
  <c r="DU124" i="14"/>
  <c r="DN124" i="14"/>
  <c r="DM124" i="14"/>
  <c r="EC123" i="14"/>
  <c r="EB123" i="14"/>
  <c r="EA123" i="14"/>
  <c r="DZ123" i="14"/>
  <c r="DY123" i="14"/>
  <c r="DX123" i="14"/>
  <c r="DW123" i="14"/>
  <c r="DV123" i="14"/>
  <c r="DU123" i="14"/>
  <c r="DN123" i="14"/>
  <c r="DM123" i="14"/>
  <c r="EC122" i="14"/>
  <c r="EB122" i="14"/>
  <c r="EA122" i="14"/>
  <c r="DZ122" i="14"/>
  <c r="DY122" i="14"/>
  <c r="DX122" i="14"/>
  <c r="DW122" i="14"/>
  <c r="DV122" i="14"/>
  <c r="DU122" i="14"/>
  <c r="DN122" i="14"/>
  <c r="DM122" i="14"/>
  <c r="DN119" i="14"/>
  <c r="DM119" i="14"/>
  <c r="EC118" i="14"/>
  <c r="EB118" i="14"/>
  <c r="EA118" i="14"/>
  <c r="DZ118" i="14"/>
  <c r="DY118" i="14"/>
  <c r="DX118" i="14"/>
  <c r="DW118" i="14"/>
  <c r="DV118" i="14"/>
  <c r="DU118" i="14"/>
  <c r="DN118" i="14"/>
  <c r="DM118" i="14"/>
  <c r="EC117" i="14"/>
  <c r="EB117" i="14"/>
  <c r="EA117" i="14"/>
  <c r="DZ117" i="14"/>
  <c r="DY117" i="14"/>
  <c r="DX117" i="14"/>
  <c r="DW117" i="14"/>
  <c r="DV117" i="14"/>
  <c r="DU117" i="14"/>
  <c r="DN117" i="14"/>
  <c r="DM117" i="14"/>
  <c r="EC116" i="14"/>
  <c r="EB116" i="14"/>
  <c r="EA116" i="14"/>
  <c r="DZ116" i="14"/>
  <c r="DY116" i="14"/>
  <c r="DX116" i="14"/>
  <c r="DW116" i="14"/>
  <c r="DV116" i="14"/>
  <c r="DU116" i="14"/>
  <c r="DN116" i="14"/>
  <c r="DM116" i="14"/>
  <c r="DN113" i="14"/>
  <c r="DM113" i="14"/>
  <c r="EC112" i="14"/>
  <c r="EB112" i="14"/>
  <c r="EA112" i="14"/>
  <c r="DZ112" i="14"/>
  <c r="DY112" i="14"/>
  <c r="DX112" i="14"/>
  <c r="DW112" i="14"/>
  <c r="DV112" i="14"/>
  <c r="DU112" i="14"/>
  <c r="DN112" i="14"/>
  <c r="DM112" i="14"/>
  <c r="EC111" i="14"/>
  <c r="EB111" i="14"/>
  <c r="EA111" i="14"/>
  <c r="DZ111" i="14"/>
  <c r="DY111" i="14"/>
  <c r="DX111" i="14"/>
  <c r="DW111" i="14"/>
  <c r="DV111" i="14"/>
  <c r="DU111" i="14"/>
  <c r="DN111" i="14"/>
  <c r="DM111" i="14"/>
  <c r="EC110" i="14"/>
  <c r="EB110" i="14"/>
  <c r="EA110" i="14"/>
  <c r="DZ110" i="14"/>
  <c r="DY110" i="14"/>
  <c r="DX110" i="14"/>
  <c r="DW110" i="14"/>
  <c r="DV110" i="14"/>
  <c r="DU110" i="14"/>
  <c r="DN110" i="14"/>
  <c r="DM110" i="14"/>
  <c r="DN107" i="14"/>
  <c r="DM107" i="14"/>
  <c r="ED106" i="14"/>
  <c r="EE106" i="14" s="1"/>
  <c r="DN106" i="14"/>
  <c r="DM106" i="14"/>
  <c r="DN102" i="14"/>
  <c r="DM102" i="14"/>
  <c r="EC101" i="14"/>
  <c r="EB101" i="14"/>
  <c r="EA101" i="14"/>
  <c r="DZ101" i="14"/>
  <c r="DY101" i="14"/>
  <c r="DX101" i="14"/>
  <c r="DW101" i="14"/>
  <c r="DV101" i="14"/>
  <c r="DU101" i="14"/>
  <c r="DN101" i="14"/>
  <c r="DM101" i="14"/>
  <c r="EC100" i="14"/>
  <c r="EB100" i="14"/>
  <c r="EA100" i="14"/>
  <c r="DZ100" i="14"/>
  <c r="DY100" i="14"/>
  <c r="DX100" i="14"/>
  <c r="DW100" i="14"/>
  <c r="DV100" i="14"/>
  <c r="DU100" i="14"/>
  <c r="DN100" i="14"/>
  <c r="DM100" i="14"/>
  <c r="EC99" i="14"/>
  <c r="EB99" i="14"/>
  <c r="EA99" i="14"/>
  <c r="DZ99" i="14"/>
  <c r="DY99" i="14"/>
  <c r="DX99" i="14"/>
  <c r="DW99" i="14"/>
  <c r="DV99" i="14"/>
  <c r="DU99" i="14"/>
  <c r="DN99" i="14"/>
  <c r="DM99" i="14"/>
  <c r="EC96" i="14"/>
  <c r="EB96" i="14"/>
  <c r="EA96" i="14"/>
  <c r="DZ96" i="14"/>
  <c r="DY96" i="14"/>
  <c r="DX96" i="14"/>
  <c r="DW96" i="14"/>
  <c r="DV96" i="14"/>
  <c r="DU96" i="14"/>
  <c r="DN96" i="14"/>
  <c r="DM96" i="14"/>
  <c r="DN94" i="14"/>
  <c r="DM94" i="14"/>
  <c r="EC93" i="14"/>
  <c r="EB93" i="14"/>
  <c r="EA93" i="14"/>
  <c r="DZ93" i="14"/>
  <c r="DY93" i="14"/>
  <c r="DX93" i="14"/>
  <c r="DW93" i="14"/>
  <c r="DV93" i="14"/>
  <c r="DU93" i="14"/>
  <c r="DN93" i="14"/>
  <c r="DM93" i="14"/>
  <c r="EC91" i="14"/>
  <c r="EB91" i="14"/>
  <c r="EA91" i="14"/>
  <c r="DZ91" i="14"/>
  <c r="DY91" i="14"/>
  <c r="DX91" i="14"/>
  <c r="DW91" i="14"/>
  <c r="DV91" i="14"/>
  <c r="DU91" i="14"/>
  <c r="DN91" i="14"/>
  <c r="DM91" i="14"/>
  <c r="EC90" i="14"/>
  <c r="EB90" i="14"/>
  <c r="EA90" i="14"/>
  <c r="DZ90" i="14"/>
  <c r="DY90" i="14"/>
  <c r="DX90" i="14"/>
  <c r="DW90" i="14"/>
  <c r="DV90" i="14"/>
  <c r="DU90" i="14"/>
  <c r="DN90" i="14"/>
  <c r="DM90" i="14"/>
  <c r="EC89" i="14"/>
  <c r="EB89" i="14"/>
  <c r="EA89" i="14"/>
  <c r="DZ89" i="14"/>
  <c r="DY89" i="14"/>
  <c r="DX89" i="14"/>
  <c r="DW89" i="14"/>
  <c r="DV89" i="14"/>
  <c r="DU89" i="14"/>
  <c r="DN89" i="14"/>
  <c r="DM89" i="14"/>
  <c r="EC88" i="14"/>
  <c r="EB88" i="14"/>
  <c r="EA88" i="14"/>
  <c r="DZ88" i="14"/>
  <c r="DY88" i="14"/>
  <c r="DX88" i="14"/>
  <c r="DW88" i="14"/>
  <c r="DV88" i="14"/>
  <c r="DU88" i="14"/>
  <c r="DN88" i="14"/>
  <c r="DM88" i="14"/>
  <c r="DN85" i="14"/>
  <c r="DM85" i="14"/>
  <c r="EC84" i="14"/>
  <c r="EB84" i="14"/>
  <c r="EA84" i="14"/>
  <c r="DZ84" i="14"/>
  <c r="DY84" i="14"/>
  <c r="DX84" i="14"/>
  <c r="DW84" i="14"/>
  <c r="DV84" i="14"/>
  <c r="DU84" i="14"/>
  <c r="DN84" i="14"/>
  <c r="DM84" i="14"/>
  <c r="EC83" i="14"/>
  <c r="EB83" i="14"/>
  <c r="EA83" i="14"/>
  <c r="DZ83" i="14"/>
  <c r="DY83" i="14"/>
  <c r="DX83" i="14"/>
  <c r="DW83" i="14"/>
  <c r="DV83" i="14"/>
  <c r="DU83" i="14"/>
  <c r="DN83" i="14"/>
  <c r="DM83" i="14"/>
  <c r="EC82" i="14"/>
  <c r="EB82" i="14"/>
  <c r="EA82" i="14"/>
  <c r="DZ82" i="14"/>
  <c r="DY82" i="14"/>
  <c r="DX82" i="14"/>
  <c r="DW82" i="14"/>
  <c r="DV82" i="14"/>
  <c r="DU82" i="14"/>
  <c r="DN82" i="14"/>
  <c r="DM82" i="14"/>
  <c r="EC81" i="14"/>
  <c r="EB81" i="14"/>
  <c r="EA81" i="14"/>
  <c r="DZ81" i="14"/>
  <c r="DY81" i="14"/>
  <c r="DX81" i="14"/>
  <c r="DW81" i="14"/>
  <c r="DV81" i="14"/>
  <c r="DU81" i="14"/>
  <c r="DN81" i="14"/>
  <c r="DM81" i="14"/>
  <c r="EC80" i="14"/>
  <c r="EB80" i="14"/>
  <c r="EA80" i="14"/>
  <c r="DZ80" i="14"/>
  <c r="DY80" i="14"/>
  <c r="DX80" i="14"/>
  <c r="DW80" i="14"/>
  <c r="DV80" i="14"/>
  <c r="DU80" i="14"/>
  <c r="DN80" i="14"/>
  <c r="DM80" i="14"/>
  <c r="EC78" i="14"/>
  <c r="EB78" i="14"/>
  <c r="EA78" i="14"/>
  <c r="DZ78" i="14"/>
  <c r="DY78" i="14"/>
  <c r="DX78" i="14"/>
  <c r="DW78" i="14"/>
  <c r="DV78" i="14"/>
  <c r="DU78" i="14"/>
  <c r="DN78" i="14"/>
  <c r="DM78" i="14"/>
  <c r="DN76" i="14"/>
  <c r="DM76" i="14"/>
  <c r="DN75" i="14"/>
  <c r="DM75" i="14"/>
  <c r="EC74" i="14"/>
  <c r="EB74" i="14"/>
  <c r="EA74" i="14"/>
  <c r="DZ74" i="14"/>
  <c r="DY74" i="14"/>
  <c r="DX74" i="14"/>
  <c r="DW74" i="14"/>
  <c r="DV74" i="14"/>
  <c r="DU74" i="14"/>
  <c r="DN74" i="14"/>
  <c r="DM74" i="14"/>
  <c r="EC73" i="14"/>
  <c r="EB73" i="14"/>
  <c r="EA73" i="14"/>
  <c r="DZ73" i="14"/>
  <c r="DY73" i="14"/>
  <c r="DX73" i="14"/>
  <c r="DW73" i="14"/>
  <c r="DV73" i="14"/>
  <c r="DU73" i="14"/>
  <c r="DN73" i="14"/>
  <c r="DM73" i="14"/>
  <c r="EC72" i="14"/>
  <c r="EB72" i="14"/>
  <c r="EA72" i="14"/>
  <c r="DZ72" i="14"/>
  <c r="DY72" i="14"/>
  <c r="DX72" i="14"/>
  <c r="DW72" i="14"/>
  <c r="DV72" i="14"/>
  <c r="DU72" i="14"/>
  <c r="DN72" i="14"/>
  <c r="DM72" i="14"/>
  <c r="EC69" i="14"/>
  <c r="EB69" i="14"/>
  <c r="EA69" i="14"/>
  <c r="DZ69" i="14"/>
  <c r="DY69" i="14"/>
  <c r="DX69" i="14"/>
  <c r="DW69" i="14"/>
  <c r="DV69" i="14"/>
  <c r="DU69" i="14"/>
  <c r="DN69" i="14"/>
  <c r="DM69" i="14"/>
  <c r="DN67" i="14"/>
  <c r="DM67" i="14"/>
  <c r="EC66" i="14"/>
  <c r="EB66" i="14"/>
  <c r="EA66" i="14"/>
  <c r="DZ66" i="14"/>
  <c r="DY66" i="14"/>
  <c r="DX66" i="14"/>
  <c r="DW66" i="14"/>
  <c r="DV66" i="14"/>
  <c r="DU66" i="14"/>
  <c r="DN66" i="14"/>
  <c r="DM66" i="14"/>
  <c r="EC64" i="14"/>
  <c r="EB64" i="14"/>
  <c r="EA64" i="14"/>
  <c r="DZ64" i="14"/>
  <c r="DY64" i="14"/>
  <c r="DX64" i="14"/>
  <c r="DW64" i="14"/>
  <c r="DV64" i="14"/>
  <c r="DU64" i="14"/>
  <c r="DN64" i="14"/>
  <c r="DM64" i="14"/>
  <c r="EC63" i="14"/>
  <c r="EB63" i="14"/>
  <c r="EA63" i="14"/>
  <c r="DZ63" i="14"/>
  <c r="DY63" i="14"/>
  <c r="DX63" i="14"/>
  <c r="DW63" i="14"/>
  <c r="DV63" i="14"/>
  <c r="DU63" i="14"/>
  <c r="DN63" i="14"/>
  <c r="DM63" i="14"/>
  <c r="EC62" i="14"/>
  <c r="EB62" i="14"/>
  <c r="EA62" i="14"/>
  <c r="DZ62" i="14"/>
  <c r="DY62" i="14"/>
  <c r="DX62" i="14"/>
  <c r="DW62" i="14"/>
  <c r="DV62" i="14"/>
  <c r="DU62" i="14"/>
  <c r="DN62" i="14"/>
  <c r="DM62" i="14"/>
  <c r="EC61" i="14"/>
  <c r="EB61" i="14"/>
  <c r="EA61" i="14"/>
  <c r="DZ61" i="14"/>
  <c r="DY61" i="14"/>
  <c r="DX61" i="14"/>
  <c r="DW61" i="14"/>
  <c r="DV61" i="14"/>
  <c r="DU61" i="14"/>
  <c r="DN61" i="14"/>
  <c r="DM61" i="14"/>
  <c r="DN58" i="14"/>
  <c r="DM58" i="14"/>
  <c r="EC57" i="14"/>
  <c r="EB57" i="14"/>
  <c r="EA57" i="14"/>
  <c r="DZ57" i="14"/>
  <c r="DY57" i="14"/>
  <c r="DX57" i="14"/>
  <c r="DW57" i="14"/>
  <c r="DV57" i="14"/>
  <c r="DU57" i="14"/>
  <c r="DN57" i="14"/>
  <c r="DM57" i="14"/>
  <c r="EC56" i="14"/>
  <c r="EB56" i="14"/>
  <c r="EA56" i="14"/>
  <c r="DZ56" i="14"/>
  <c r="DY56" i="14"/>
  <c r="DX56" i="14"/>
  <c r="DW56" i="14"/>
  <c r="DV56" i="14"/>
  <c r="DU56" i="14"/>
  <c r="DN56" i="14"/>
  <c r="DM56" i="14"/>
  <c r="EC55" i="14"/>
  <c r="EB55" i="14"/>
  <c r="EA55" i="14"/>
  <c r="DZ55" i="14"/>
  <c r="DY55" i="14"/>
  <c r="DX55" i="14"/>
  <c r="DW55" i="14"/>
  <c r="DV55" i="14"/>
  <c r="DU55" i="14"/>
  <c r="DN55" i="14"/>
  <c r="DM55" i="14"/>
  <c r="EC54" i="14"/>
  <c r="EB54" i="14"/>
  <c r="EA54" i="14"/>
  <c r="DZ54" i="14"/>
  <c r="DY54" i="14"/>
  <c r="DX54" i="14"/>
  <c r="DW54" i="14"/>
  <c r="DV54" i="14"/>
  <c r="DU54" i="14"/>
  <c r="DN54" i="14"/>
  <c r="DM54" i="14"/>
  <c r="EC53" i="14"/>
  <c r="EB53" i="14"/>
  <c r="EA53" i="14"/>
  <c r="DZ53" i="14"/>
  <c r="DY53" i="14"/>
  <c r="DX53" i="14"/>
  <c r="DW53" i="14"/>
  <c r="DV53" i="14"/>
  <c r="DU53" i="14"/>
  <c r="DN53" i="14"/>
  <c r="DM53" i="14"/>
  <c r="EC51" i="14"/>
  <c r="EB51" i="14"/>
  <c r="EA51" i="14"/>
  <c r="DZ51" i="14"/>
  <c r="DY51" i="14"/>
  <c r="DX51" i="14"/>
  <c r="DW51" i="14"/>
  <c r="DV51" i="14"/>
  <c r="DU51" i="14"/>
  <c r="DN51" i="14"/>
  <c r="DM51" i="14"/>
  <c r="DN49" i="14"/>
  <c r="DM49" i="14"/>
  <c r="DN48" i="14"/>
  <c r="DM48" i="14"/>
  <c r="EC47" i="14"/>
  <c r="EB47" i="14"/>
  <c r="EA47" i="14"/>
  <c r="DZ47" i="14"/>
  <c r="DY47" i="14"/>
  <c r="DX47" i="14"/>
  <c r="DW47" i="14"/>
  <c r="DV47" i="14"/>
  <c r="DU47" i="14"/>
  <c r="DN47" i="14"/>
  <c r="DM47" i="14"/>
  <c r="EC46" i="14"/>
  <c r="EB46" i="14"/>
  <c r="EA46" i="14"/>
  <c r="DZ46" i="14"/>
  <c r="DY46" i="14"/>
  <c r="DX46" i="14"/>
  <c r="DW46" i="14"/>
  <c r="DV46" i="14"/>
  <c r="DU46" i="14"/>
  <c r="DN46" i="14"/>
  <c r="DM46" i="14"/>
  <c r="EC45" i="14"/>
  <c r="EB45" i="14"/>
  <c r="EA45" i="14"/>
  <c r="DZ45" i="14"/>
  <c r="DY45" i="14"/>
  <c r="DX45" i="14"/>
  <c r="DW45" i="14"/>
  <c r="DV45" i="14"/>
  <c r="DU45" i="14"/>
  <c r="DN45" i="14"/>
  <c r="DM45" i="14"/>
  <c r="EC42" i="14"/>
  <c r="EB42" i="14"/>
  <c r="EA42" i="14"/>
  <c r="DZ42" i="14"/>
  <c r="DY42" i="14"/>
  <c r="DX42" i="14"/>
  <c r="DW42" i="14"/>
  <c r="DV42" i="14"/>
  <c r="DU42" i="14"/>
  <c r="DN42" i="14"/>
  <c r="DM42" i="14"/>
  <c r="DN40" i="14"/>
  <c r="DM40" i="14"/>
  <c r="EC38" i="14"/>
  <c r="EB38" i="14"/>
  <c r="EA38" i="14"/>
  <c r="DZ38" i="14"/>
  <c r="DY38" i="14"/>
  <c r="DX38" i="14"/>
  <c r="DW38" i="14"/>
  <c r="DV38" i="14"/>
  <c r="DU38" i="14"/>
  <c r="DN38" i="14"/>
  <c r="DM38" i="14"/>
  <c r="EC36" i="14"/>
  <c r="EB36" i="14"/>
  <c r="EA36" i="14"/>
  <c r="DZ36" i="14"/>
  <c r="DY36" i="14"/>
  <c r="DX36" i="14"/>
  <c r="DW36" i="14"/>
  <c r="DV36" i="14"/>
  <c r="DU36" i="14"/>
  <c r="DN36" i="14"/>
  <c r="DM36" i="14"/>
  <c r="EC35" i="14"/>
  <c r="EB35" i="14"/>
  <c r="EA35" i="14"/>
  <c r="DZ35" i="14"/>
  <c r="DY35" i="14"/>
  <c r="DX35" i="14"/>
  <c r="DW35" i="14"/>
  <c r="DV35" i="14"/>
  <c r="DU35" i="14"/>
  <c r="DN35" i="14"/>
  <c r="DM35" i="14"/>
  <c r="EC34" i="14"/>
  <c r="EB34" i="14"/>
  <c r="EA34" i="14"/>
  <c r="DZ34" i="14"/>
  <c r="DY34" i="14"/>
  <c r="DX34" i="14"/>
  <c r="DW34" i="14"/>
  <c r="DV34" i="14"/>
  <c r="DU34" i="14"/>
  <c r="DN34" i="14"/>
  <c r="DM34" i="14"/>
  <c r="EC33" i="14"/>
  <c r="EB33" i="14"/>
  <c r="EA33" i="14"/>
  <c r="DZ33" i="14"/>
  <c r="DY33" i="14"/>
  <c r="DX33" i="14"/>
  <c r="DW33" i="14"/>
  <c r="DV33" i="14"/>
  <c r="DU33" i="14"/>
  <c r="DN33" i="14"/>
  <c r="DM33" i="14"/>
  <c r="DU31" i="14"/>
  <c r="DN30" i="14"/>
  <c r="DM30" i="14"/>
  <c r="EC29" i="14"/>
  <c r="EB29" i="14"/>
  <c r="EA29" i="14"/>
  <c r="DZ29" i="14"/>
  <c r="DY29" i="14"/>
  <c r="DX29" i="14"/>
  <c r="DW29" i="14"/>
  <c r="DV29" i="14"/>
  <c r="DU29" i="14"/>
  <c r="DN29" i="14"/>
  <c r="DM29" i="14"/>
  <c r="EC28" i="14"/>
  <c r="EB28" i="14"/>
  <c r="EA28" i="14"/>
  <c r="DZ28" i="14"/>
  <c r="DY28" i="14"/>
  <c r="DX28" i="14"/>
  <c r="DW28" i="14"/>
  <c r="DV28" i="14"/>
  <c r="DU28" i="14"/>
  <c r="DN28" i="14"/>
  <c r="DM28" i="14"/>
  <c r="EC27" i="14"/>
  <c r="EB27" i="14"/>
  <c r="EA27" i="14"/>
  <c r="DZ27" i="14"/>
  <c r="DY27" i="14"/>
  <c r="DX27" i="14"/>
  <c r="DW27" i="14"/>
  <c r="DV27" i="14"/>
  <c r="DU27" i="14"/>
  <c r="DN27" i="14"/>
  <c r="DM27" i="14"/>
  <c r="EC26" i="14"/>
  <c r="EB26" i="14"/>
  <c r="EA26" i="14"/>
  <c r="DZ26" i="14"/>
  <c r="DY26" i="14"/>
  <c r="DX26" i="14"/>
  <c r="DW26" i="14"/>
  <c r="DV26" i="14"/>
  <c r="DU26" i="14"/>
  <c r="DN26" i="14"/>
  <c r="DM26" i="14"/>
  <c r="EC25" i="14"/>
  <c r="EB25" i="14"/>
  <c r="EA25" i="14"/>
  <c r="DZ25" i="14"/>
  <c r="DY25" i="14"/>
  <c r="DX25" i="14"/>
  <c r="DW25" i="14"/>
  <c r="DV25" i="14"/>
  <c r="DU25" i="14"/>
  <c r="DN25" i="14"/>
  <c r="DM25" i="14"/>
  <c r="DU24" i="14"/>
  <c r="EC23" i="14"/>
  <c r="EB23" i="14"/>
  <c r="EA23" i="14"/>
  <c r="DZ23" i="14"/>
  <c r="DY23" i="14"/>
  <c r="DX23" i="14"/>
  <c r="DW23" i="14"/>
  <c r="DV23" i="14"/>
  <c r="DU23" i="14"/>
  <c r="DN23" i="14"/>
  <c r="DM23" i="14"/>
  <c r="DN21" i="14"/>
  <c r="DM21" i="14"/>
  <c r="DN20" i="14"/>
  <c r="DM20" i="14"/>
  <c r="EB18" i="14"/>
  <c r="EA18" i="14"/>
  <c r="DZ18" i="14"/>
  <c r="DY18" i="14"/>
  <c r="DX18" i="14"/>
  <c r="DW18" i="14"/>
  <c r="DV18" i="14"/>
  <c r="DN17" i="14"/>
  <c r="DM17" i="14"/>
  <c r="EC16" i="14"/>
  <c r="EB16" i="14"/>
  <c r="EA16" i="14"/>
  <c r="DZ16" i="14"/>
  <c r="DY16" i="14"/>
  <c r="DX16" i="14"/>
  <c r="DW16" i="14"/>
  <c r="DV16" i="14"/>
  <c r="EE372" i="13"/>
  <c r="ED370" i="13"/>
  <c r="EC370" i="13"/>
  <c r="EB370" i="13"/>
  <c r="EA370" i="13"/>
  <c r="DZ370" i="13"/>
  <c r="DY370" i="13"/>
  <c r="DX370" i="13"/>
  <c r="DW370" i="13"/>
  <c r="DV370" i="13"/>
  <c r="DU370" i="13"/>
  <c r="EE369" i="13"/>
  <c r="EC364" i="13"/>
  <c r="EB364" i="13"/>
  <c r="EA364" i="13"/>
  <c r="DZ364" i="13"/>
  <c r="DY364" i="13"/>
  <c r="DX364" i="13"/>
  <c r="DW364" i="13"/>
  <c r="DV364" i="13"/>
  <c r="DU364" i="13"/>
  <c r="EC363" i="13"/>
  <c r="EB363" i="13"/>
  <c r="EA363" i="13"/>
  <c r="DZ363" i="13"/>
  <c r="DY363" i="13"/>
  <c r="DX363" i="13"/>
  <c r="DW363" i="13"/>
  <c r="DV363" i="13"/>
  <c r="DU363" i="13"/>
  <c r="EC361" i="13"/>
  <c r="EB361" i="13"/>
  <c r="EA361" i="13"/>
  <c r="DZ361" i="13"/>
  <c r="DY361" i="13"/>
  <c r="DX361" i="13"/>
  <c r="DW361" i="13"/>
  <c r="DV361" i="13"/>
  <c r="DU361" i="13"/>
  <c r="EC359" i="13"/>
  <c r="EB359" i="13"/>
  <c r="EA359" i="13"/>
  <c r="DZ359" i="13"/>
  <c r="DY359" i="13"/>
  <c r="DX359" i="13"/>
  <c r="DW359" i="13"/>
  <c r="DV359" i="13"/>
  <c r="DU359" i="13"/>
  <c r="EC357" i="13"/>
  <c r="EB357" i="13"/>
  <c r="EA357" i="13"/>
  <c r="DZ357" i="13"/>
  <c r="DY357" i="13"/>
  <c r="DX357" i="13"/>
  <c r="DW357" i="13"/>
  <c r="DV357" i="13"/>
  <c r="DU357" i="13"/>
  <c r="EC354" i="13"/>
  <c r="EB354" i="13"/>
  <c r="EA354" i="13"/>
  <c r="DZ354" i="13"/>
  <c r="DY354" i="13"/>
  <c r="DX354" i="13"/>
  <c r="DW354" i="13"/>
  <c r="DV354" i="13"/>
  <c r="DU354" i="13"/>
  <c r="EC353" i="13"/>
  <c r="EB353" i="13"/>
  <c r="EA353" i="13"/>
  <c r="DZ353" i="13"/>
  <c r="DY353" i="13"/>
  <c r="DX353" i="13"/>
  <c r="DW353" i="13"/>
  <c r="DV353" i="13"/>
  <c r="DU353" i="13"/>
  <c r="EC350" i="13"/>
  <c r="EB350" i="13"/>
  <c r="EA350" i="13"/>
  <c r="DZ350" i="13"/>
  <c r="DY350" i="13"/>
  <c r="DX350" i="13"/>
  <c r="DW350" i="13"/>
  <c r="DV350" i="13"/>
  <c r="DU350" i="13"/>
  <c r="EC349" i="13"/>
  <c r="EB349" i="13"/>
  <c r="EA349" i="13"/>
  <c r="DZ349" i="13"/>
  <c r="DY349" i="13"/>
  <c r="DX349" i="13"/>
  <c r="DW349" i="13"/>
  <c r="DV349" i="13"/>
  <c r="DU349" i="13"/>
  <c r="EC348" i="13"/>
  <c r="EB348" i="13"/>
  <c r="EA348" i="13"/>
  <c r="DZ348" i="13"/>
  <c r="DY348" i="13"/>
  <c r="DX348" i="13"/>
  <c r="DW348" i="13"/>
  <c r="DV348" i="13"/>
  <c r="DU348" i="13"/>
  <c r="EC346" i="13"/>
  <c r="EB346" i="13"/>
  <c r="EA346" i="13"/>
  <c r="DZ346" i="13"/>
  <c r="DY346" i="13"/>
  <c r="DX346" i="13"/>
  <c r="DW346" i="13"/>
  <c r="DV346" i="13"/>
  <c r="DU346" i="13"/>
  <c r="EC345" i="13"/>
  <c r="EB345" i="13"/>
  <c r="EA345" i="13"/>
  <c r="DZ345" i="13"/>
  <c r="DY345" i="13"/>
  <c r="DX345" i="13"/>
  <c r="DW345" i="13"/>
  <c r="DV345" i="13"/>
  <c r="DU345" i="13"/>
  <c r="EC342" i="13"/>
  <c r="EB342" i="13"/>
  <c r="EA342" i="13"/>
  <c r="DZ342" i="13"/>
  <c r="DY342" i="13"/>
  <c r="DX342" i="13"/>
  <c r="DW342" i="13"/>
  <c r="DV342" i="13"/>
  <c r="DU342" i="13"/>
  <c r="EC341" i="13"/>
  <c r="EB341" i="13"/>
  <c r="EA341" i="13"/>
  <c r="DZ341" i="13"/>
  <c r="DY341" i="13"/>
  <c r="DX341" i="13"/>
  <c r="DW341" i="13"/>
  <c r="DV341" i="13"/>
  <c r="DU341" i="13"/>
  <c r="EC340" i="13"/>
  <c r="EB340" i="13"/>
  <c r="EA340" i="13"/>
  <c r="DZ340" i="13"/>
  <c r="DY340" i="13"/>
  <c r="DX340" i="13"/>
  <c r="DW340" i="13"/>
  <c r="DV340" i="13"/>
  <c r="DU340" i="13"/>
  <c r="EC338" i="13"/>
  <c r="EB338" i="13"/>
  <c r="EA338" i="13"/>
  <c r="DZ338" i="13"/>
  <c r="DY338" i="13"/>
  <c r="DX338" i="13"/>
  <c r="DW338" i="13"/>
  <c r="DV338" i="13"/>
  <c r="DU338" i="13"/>
  <c r="EC337" i="13"/>
  <c r="EB337" i="13"/>
  <c r="EA337" i="13"/>
  <c r="DZ337" i="13"/>
  <c r="DY337" i="13"/>
  <c r="DX337" i="13"/>
  <c r="DW337" i="13"/>
  <c r="DV337" i="13"/>
  <c r="DU337" i="13"/>
  <c r="EC334" i="13"/>
  <c r="EB334" i="13"/>
  <c r="EA334" i="13"/>
  <c r="DZ334" i="13"/>
  <c r="DY334" i="13"/>
  <c r="DX334" i="13"/>
  <c r="DW334" i="13"/>
  <c r="DV334" i="13"/>
  <c r="DU334" i="13"/>
  <c r="EC333" i="13"/>
  <c r="EB333" i="13"/>
  <c r="EA333" i="13"/>
  <c r="DZ333" i="13"/>
  <c r="DY333" i="13"/>
  <c r="DX333" i="13"/>
  <c r="DW333" i="13"/>
  <c r="DV333" i="13"/>
  <c r="DU333" i="13"/>
  <c r="EC332" i="13"/>
  <c r="EB332" i="13"/>
  <c r="EA332" i="13"/>
  <c r="DZ332" i="13"/>
  <c r="DY332" i="13"/>
  <c r="DX332" i="13"/>
  <c r="DW332" i="13"/>
  <c r="DV332" i="13"/>
  <c r="DU332" i="13"/>
  <c r="EC330" i="13"/>
  <c r="EB330" i="13"/>
  <c r="EA330" i="13"/>
  <c r="DZ330" i="13"/>
  <c r="DY330" i="13"/>
  <c r="DX330" i="13"/>
  <c r="DW330" i="13"/>
  <c r="DV330" i="13"/>
  <c r="DU330" i="13"/>
  <c r="EC329" i="13"/>
  <c r="EB329" i="13"/>
  <c r="EA329" i="13"/>
  <c r="DZ329" i="13"/>
  <c r="DY329" i="13"/>
  <c r="DX329" i="13"/>
  <c r="DW329" i="13"/>
  <c r="DV329" i="13"/>
  <c r="DU329" i="13"/>
  <c r="EC326" i="13"/>
  <c r="EB326" i="13"/>
  <c r="EA326" i="13"/>
  <c r="DZ326" i="13"/>
  <c r="DY326" i="13"/>
  <c r="DX326" i="13"/>
  <c r="DW326" i="13"/>
  <c r="DV326" i="13"/>
  <c r="DU326" i="13"/>
  <c r="EC325" i="13"/>
  <c r="EB325" i="13"/>
  <c r="EA325" i="13"/>
  <c r="DZ325" i="13"/>
  <c r="DY325" i="13"/>
  <c r="DX325" i="13"/>
  <c r="DW325" i="13"/>
  <c r="DV325" i="13"/>
  <c r="DU325" i="13"/>
  <c r="EC324" i="13"/>
  <c r="EB324" i="13"/>
  <c r="EA324" i="13"/>
  <c r="DZ324" i="13"/>
  <c r="DY324" i="13"/>
  <c r="DX324" i="13"/>
  <c r="DW324" i="13"/>
  <c r="DV324" i="13"/>
  <c r="DU324" i="13"/>
  <c r="EC322" i="13"/>
  <c r="EB322" i="13"/>
  <c r="EA322" i="13"/>
  <c r="DZ322" i="13"/>
  <c r="DY322" i="13"/>
  <c r="DX322" i="13"/>
  <c r="DW322" i="13"/>
  <c r="DV322" i="13"/>
  <c r="DU322" i="13"/>
  <c r="EC321" i="13"/>
  <c r="EB321" i="13"/>
  <c r="EA321" i="13"/>
  <c r="DZ321" i="13"/>
  <c r="DY321" i="13"/>
  <c r="DX321" i="13"/>
  <c r="DW321" i="13"/>
  <c r="DV321" i="13"/>
  <c r="DU321" i="13"/>
  <c r="EC320" i="13"/>
  <c r="EB320" i="13"/>
  <c r="EA320" i="13"/>
  <c r="DZ320" i="13"/>
  <c r="DY320" i="13"/>
  <c r="DX320" i="13"/>
  <c r="DW320" i="13"/>
  <c r="DV320" i="13"/>
  <c r="DU320" i="13"/>
  <c r="EC317" i="13"/>
  <c r="EB317" i="13"/>
  <c r="EA317" i="13"/>
  <c r="DZ317" i="13"/>
  <c r="DY317" i="13"/>
  <c r="DX317" i="13"/>
  <c r="DW317" i="13"/>
  <c r="DV317" i="13"/>
  <c r="DU317" i="13"/>
  <c r="EC316" i="13"/>
  <c r="EB316" i="13"/>
  <c r="EA316" i="13"/>
  <c r="DZ316" i="13"/>
  <c r="DY316" i="13"/>
  <c r="DX316" i="13"/>
  <c r="DW316" i="13"/>
  <c r="DV316" i="13"/>
  <c r="DU316" i="13"/>
  <c r="EC315" i="13"/>
  <c r="EB315" i="13"/>
  <c r="EA315" i="13"/>
  <c r="DZ315" i="13"/>
  <c r="DY315" i="13"/>
  <c r="DX315" i="13"/>
  <c r="DW315" i="13"/>
  <c r="DV315" i="13"/>
  <c r="DU315" i="13"/>
  <c r="EC313" i="13"/>
  <c r="EB313" i="13"/>
  <c r="EA313" i="13"/>
  <c r="DZ313" i="13"/>
  <c r="DY313" i="13"/>
  <c r="DX313" i="13"/>
  <c r="DW313" i="13"/>
  <c r="DV313" i="13"/>
  <c r="DU313" i="13"/>
  <c r="EC312" i="13"/>
  <c r="EB312" i="13"/>
  <c r="EA312" i="13"/>
  <c r="DZ312" i="13"/>
  <c r="DY312" i="13"/>
  <c r="DX312" i="13"/>
  <c r="DW312" i="13"/>
  <c r="DV312" i="13"/>
  <c r="DU312" i="13"/>
  <c r="EC310" i="13"/>
  <c r="EB310" i="13"/>
  <c r="EA310" i="13"/>
  <c r="DZ310" i="13"/>
  <c r="DY310" i="13"/>
  <c r="DX310" i="13"/>
  <c r="DW310" i="13"/>
  <c r="DV310" i="13"/>
  <c r="DU310" i="13"/>
  <c r="EC308" i="13"/>
  <c r="EB308" i="13"/>
  <c r="EA308" i="13"/>
  <c r="DZ308" i="13"/>
  <c r="DY308" i="13"/>
  <c r="DX308" i="13"/>
  <c r="DW308" i="13"/>
  <c r="DV308" i="13"/>
  <c r="DU308" i="13"/>
  <c r="EC307" i="13"/>
  <c r="EB307" i="13"/>
  <c r="EA307" i="13"/>
  <c r="DZ307" i="13"/>
  <c r="DY307" i="13"/>
  <c r="DX307" i="13"/>
  <c r="DW307" i="13"/>
  <c r="DV307" i="13"/>
  <c r="DU307" i="13"/>
  <c r="EC306" i="13"/>
  <c r="EB306" i="13"/>
  <c r="EA306" i="13"/>
  <c r="DZ306" i="13"/>
  <c r="DY306" i="13"/>
  <c r="DX306" i="13"/>
  <c r="DW306" i="13"/>
  <c r="DV306" i="13"/>
  <c r="DU306" i="13"/>
  <c r="EC304" i="13"/>
  <c r="EB304" i="13"/>
  <c r="EA304" i="13"/>
  <c r="DZ304" i="13"/>
  <c r="DY304" i="13"/>
  <c r="DX304" i="13"/>
  <c r="DW304" i="13"/>
  <c r="DV304" i="13"/>
  <c r="DU304" i="13"/>
  <c r="EC303" i="13"/>
  <c r="EB303" i="13"/>
  <c r="EA303" i="13"/>
  <c r="DZ303" i="13"/>
  <c r="DY303" i="13"/>
  <c r="DX303" i="13"/>
  <c r="DW303" i="13"/>
  <c r="DV303" i="13"/>
  <c r="DU303" i="13"/>
  <c r="EC297" i="13"/>
  <c r="EB297" i="13"/>
  <c r="EA297" i="13"/>
  <c r="DZ297" i="13"/>
  <c r="DY297" i="13"/>
  <c r="DX297" i="13"/>
  <c r="DW297" i="13"/>
  <c r="DV297" i="13"/>
  <c r="DU297" i="13"/>
  <c r="EC296" i="13"/>
  <c r="EB296" i="13"/>
  <c r="EA296" i="13"/>
  <c r="DZ296" i="13"/>
  <c r="DY296" i="13"/>
  <c r="DX296" i="13"/>
  <c r="DW296" i="13"/>
  <c r="DV296" i="13"/>
  <c r="DU296" i="13"/>
  <c r="EC294" i="13"/>
  <c r="EB294" i="13"/>
  <c r="EA294" i="13"/>
  <c r="DZ294" i="13"/>
  <c r="DY294" i="13"/>
  <c r="DX294" i="13"/>
  <c r="DW294" i="13"/>
  <c r="DV294" i="13"/>
  <c r="DU294" i="13"/>
  <c r="EE292" i="13"/>
  <c r="EE291" i="13"/>
  <c r="ED290" i="13"/>
  <c r="EC290" i="13"/>
  <c r="EB290" i="13"/>
  <c r="EA290" i="13"/>
  <c r="DZ290" i="13"/>
  <c r="DY290" i="13"/>
  <c r="DX290" i="13"/>
  <c r="DW290" i="13"/>
  <c r="DV290" i="13"/>
  <c r="DU290" i="13"/>
  <c r="EE289" i="13"/>
  <c r="EC286" i="13"/>
  <c r="EB286" i="13"/>
  <c r="EA286" i="13"/>
  <c r="DZ286" i="13"/>
  <c r="DY286" i="13"/>
  <c r="DX286" i="13"/>
  <c r="DW286" i="13"/>
  <c r="DV286" i="13"/>
  <c r="DU286" i="13"/>
  <c r="EC285" i="13"/>
  <c r="EB285" i="13"/>
  <c r="EA285" i="13"/>
  <c r="DZ285" i="13"/>
  <c r="DY285" i="13"/>
  <c r="DX285" i="13"/>
  <c r="DW285" i="13"/>
  <c r="DV285" i="13"/>
  <c r="DU285" i="13"/>
  <c r="EC284" i="13"/>
  <c r="EB284" i="13"/>
  <c r="EA284" i="13"/>
  <c r="DZ284" i="13"/>
  <c r="DY284" i="13"/>
  <c r="DX284" i="13"/>
  <c r="DW284" i="13"/>
  <c r="DV284" i="13"/>
  <c r="DU284" i="13"/>
  <c r="EC283" i="13"/>
  <c r="EB283" i="13"/>
  <c r="EA283" i="13"/>
  <c r="DZ283" i="13"/>
  <c r="DY283" i="13"/>
  <c r="DX283" i="13"/>
  <c r="DW283" i="13"/>
  <c r="DV283" i="13"/>
  <c r="DU283" i="13"/>
  <c r="EC279" i="13"/>
  <c r="EB279" i="13"/>
  <c r="EA279" i="13"/>
  <c r="DZ279" i="13"/>
  <c r="DY279" i="13"/>
  <c r="DX279" i="13"/>
  <c r="DW279" i="13"/>
  <c r="DV279" i="13"/>
  <c r="DU279" i="13"/>
  <c r="EC276" i="13"/>
  <c r="EB276" i="13"/>
  <c r="EA276" i="13"/>
  <c r="DZ276" i="13"/>
  <c r="DY276" i="13"/>
  <c r="DX276" i="13"/>
  <c r="DW276" i="13"/>
  <c r="DV276" i="13"/>
  <c r="DU276" i="13"/>
  <c r="EC275" i="13"/>
  <c r="EB275" i="13"/>
  <c r="EA275" i="13"/>
  <c r="DZ275" i="13"/>
  <c r="DY275" i="13"/>
  <c r="DX275" i="13"/>
  <c r="DW275" i="13"/>
  <c r="DV275" i="13"/>
  <c r="DU275" i="13"/>
  <c r="EC274" i="13"/>
  <c r="EB274" i="13"/>
  <c r="EA274" i="13"/>
  <c r="DZ274" i="13"/>
  <c r="DY274" i="13"/>
  <c r="DX274" i="13"/>
  <c r="DW274" i="13"/>
  <c r="DV274" i="13"/>
  <c r="DU274" i="13"/>
  <c r="EC273" i="13"/>
  <c r="EB273" i="13"/>
  <c r="EA273" i="13"/>
  <c r="DZ273" i="13"/>
  <c r="DY273" i="13"/>
  <c r="DX273" i="13"/>
  <c r="DW273" i="13"/>
  <c r="DV273" i="13"/>
  <c r="DU273" i="13"/>
  <c r="ED268" i="13"/>
  <c r="EE268" i="13" s="1"/>
  <c r="EC267" i="13"/>
  <c r="EB267" i="13"/>
  <c r="EA267" i="13"/>
  <c r="DZ267" i="13"/>
  <c r="DY267" i="13"/>
  <c r="DX267" i="13"/>
  <c r="DW267" i="13"/>
  <c r="DV267" i="13"/>
  <c r="DU267" i="13"/>
  <c r="EC265" i="13"/>
  <c r="EB265" i="13"/>
  <c r="EA265" i="13"/>
  <c r="DZ265" i="13"/>
  <c r="DY265" i="13"/>
  <c r="DX265" i="13"/>
  <c r="DW265" i="13"/>
  <c r="DV265" i="13"/>
  <c r="DU265" i="13"/>
  <c r="EC264" i="13"/>
  <c r="EB264" i="13"/>
  <c r="EA264" i="13"/>
  <c r="DZ264" i="13"/>
  <c r="DY264" i="13"/>
  <c r="DX264" i="13"/>
  <c r="DW264" i="13"/>
  <c r="DV264" i="13"/>
  <c r="DU264" i="13"/>
  <c r="EC263" i="13"/>
  <c r="EB263" i="13"/>
  <c r="EA263" i="13"/>
  <c r="DZ263" i="13"/>
  <c r="DY263" i="13"/>
  <c r="DX263" i="13"/>
  <c r="DW263" i="13"/>
  <c r="DV263" i="13"/>
  <c r="DU263" i="13"/>
  <c r="EC260" i="13"/>
  <c r="EB260" i="13"/>
  <c r="EA260" i="13"/>
  <c r="DZ260" i="13"/>
  <c r="DY260" i="13"/>
  <c r="DX260" i="13"/>
  <c r="DW260" i="13"/>
  <c r="DV260" i="13"/>
  <c r="DU260" i="13"/>
  <c r="EC259" i="13"/>
  <c r="EB259" i="13"/>
  <c r="EA259" i="13"/>
  <c r="DZ259" i="13"/>
  <c r="DY259" i="13"/>
  <c r="DX259" i="13"/>
  <c r="DW259" i="13"/>
  <c r="DV259" i="13"/>
  <c r="DU259" i="13"/>
  <c r="EC258" i="13"/>
  <c r="EB258" i="13"/>
  <c r="EA258" i="13"/>
  <c r="DZ258" i="13"/>
  <c r="DY258" i="13"/>
  <c r="DX258" i="13"/>
  <c r="DW258" i="13"/>
  <c r="DV258" i="13"/>
  <c r="DU258" i="13"/>
  <c r="EC257" i="13"/>
  <c r="EB257" i="13"/>
  <c r="EA257" i="13"/>
  <c r="DZ257" i="13"/>
  <c r="DY257" i="13"/>
  <c r="DX257" i="13"/>
  <c r="DW257" i="13"/>
  <c r="DV257" i="13"/>
  <c r="DU257" i="13"/>
  <c r="EC256" i="13"/>
  <c r="EB256" i="13"/>
  <c r="EA256" i="13"/>
  <c r="DZ256" i="13"/>
  <c r="DY256" i="13"/>
  <c r="DX256" i="13"/>
  <c r="DW256" i="13"/>
  <c r="DV256" i="13"/>
  <c r="DU256" i="13"/>
  <c r="EC255" i="13"/>
  <c r="EB255" i="13"/>
  <c r="EA255" i="13"/>
  <c r="DZ255" i="13"/>
  <c r="DY255" i="13"/>
  <c r="DX255" i="13"/>
  <c r="DW255" i="13"/>
  <c r="DV255" i="13"/>
  <c r="DU255" i="13"/>
  <c r="EC254" i="13"/>
  <c r="EB254" i="13"/>
  <c r="EA254" i="13"/>
  <c r="DZ254" i="13"/>
  <c r="DY254" i="13"/>
  <c r="DX254" i="13"/>
  <c r="DW254" i="13"/>
  <c r="DV254" i="13"/>
  <c r="DU254" i="13"/>
  <c r="EC252" i="13"/>
  <c r="EB252" i="13"/>
  <c r="EA252" i="13"/>
  <c r="DZ252" i="13"/>
  <c r="DY252" i="13"/>
  <c r="DX252" i="13"/>
  <c r="DW252" i="13"/>
  <c r="DV252" i="13"/>
  <c r="DU252" i="13"/>
  <c r="EC251" i="13"/>
  <c r="EB251" i="13"/>
  <c r="EA251" i="13"/>
  <c r="DZ251" i="13"/>
  <c r="DY251" i="13"/>
  <c r="DX251" i="13"/>
  <c r="DW251" i="13"/>
  <c r="DV251" i="13"/>
  <c r="DU251" i="13"/>
  <c r="EC250" i="13"/>
  <c r="EB250" i="13"/>
  <c r="EA250" i="13"/>
  <c r="DZ250" i="13"/>
  <c r="DY250" i="13"/>
  <c r="DX250" i="13"/>
  <c r="DW250" i="13"/>
  <c r="DV250" i="13"/>
  <c r="DU250" i="13"/>
  <c r="EC249" i="13"/>
  <c r="EB249" i="13"/>
  <c r="EA249" i="13"/>
  <c r="DZ249" i="13"/>
  <c r="DY249" i="13"/>
  <c r="DX249" i="13"/>
  <c r="DW249" i="13"/>
  <c r="DV249" i="13"/>
  <c r="DU249" i="13"/>
  <c r="EC248" i="13"/>
  <c r="EB248" i="13"/>
  <c r="EA248" i="13"/>
  <c r="DZ248" i="13"/>
  <c r="DY248" i="13"/>
  <c r="DX248" i="13"/>
  <c r="DW248" i="13"/>
  <c r="DV248" i="13"/>
  <c r="DU248" i="13"/>
  <c r="EC247" i="13"/>
  <c r="EB247" i="13"/>
  <c r="EA247" i="13"/>
  <c r="DZ247" i="13"/>
  <c r="DY247" i="13"/>
  <c r="DX247" i="13"/>
  <c r="DW247" i="13"/>
  <c r="DV247" i="13"/>
  <c r="DU247" i="13"/>
  <c r="EC246" i="13"/>
  <c r="EB246" i="13"/>
  <c r="EA246" i="13"/>
  <c r="DZ246" i="13"/>
  <c r="DY246" i="13"/>
  <c r="DX246" i="13"/>
  <c r="DW246" i="13"/>
  <c r="DV246" i="13"/>
  <c r="DU246" i="13"/>
  <c r="EC243" i="13"/>
  <c r="EB243" i="13"/>
  <c r="EA243" i="13"/>
  <c r="DZ243" i="13"/>
  <c r="DY243" i="13"/>
  <c r="DX243" i="13"/>
  <c r="DW243" i="13"/>
  <c r="DV243" i="13"/>
  <c r="DU243" i="13"/>
  <c r="EC240" i="13"/>
  <c r="EB240" i="13"/>
  <c r="EA240" i="13"/>
  <c r="DZ240" i="13"/>
  <c r="DY240" i="13"/>
  <c r="DX240" i="13"/>
  <c r="DW240" i="13"/>
  <c r="DV240" i="13"/>
  <c r="DU240" i="13"/>
  <c r="EC235" i="13"/>
  <c r="EB235" i="13"/>
  <c r="EA235" i="13"/>
  <c r="DZ235" i="13"/>
  <c r="DY235" i="13"/>
  <c r="DX235" i="13"/>
  <c r="DW235" i="13"/>
  <c r="DV235" i="13"/>
  <c r="DU235" i="13"/>
  <c r="EC234" i="13"/>
  <c r="EB234" i="13"/>
  <c r="EA234" i="13"/>
  <c r="DZ234" i="13"/>
  <c r="DY234" i="13"/>
  <c r="DX234" i="13"/>
  <c r="DW234" i="13"/>
  <c r="DV234" i="13"/>
  <c r="DU234" i="13"/>
  <c r="EC233" i="13"/>
  <c r="EB233" i="13"/>
  <c r="EA233" i="13"/>
  <c r="DZ233" i="13"/>
  <c r="DY233" i="13"/>
  <c r="DX233" i="13"/>
  <c r="DW233" i="13"/>
  <c r="DV233" i="13"/>
  <c r="DU233" i="13"/>
  <c r="EC232" i="13"/>
  <c r="EB232" i="13"/>
  <c r="EA232" i="13"/>
  <c r="DZ232" i="13"/>
  <c r="DY232" i="13"/>
  <c r="DX232" i="13"/>
  <c r="DW232" i="13"/>
  <c r="DV232" i="13"/>
  <c r="DU232" i="13"/>
  <c r="EC231" i="13"/>
  <c r="EB231" i="13"/>
  <c r="EA231" i="13"/>
  <c r="DZ231" i="13"/>
  <c r="DY231" i="13"/>
  <c r="DX231" i="13"/>
  <c r="DW231" i="13"/>
  <c r="DV231" i="13"/>
  <c r="DU231" i="13"/>
  <c r="EC230" i="13"/>
  <c r="EB230" i="13"/>
  <c r="EA230" i="13"/>
  <c r="DZ230" i="13"/>
  <c r="DY230" i="13"/>
  <c r="DX230" i="13"/>
  <c r="DW230" i="13"/>
  <c r="DV230" i="13"/>
  <c r="DU230" i="13"/>
  <c r="EC229" i="13"/>
  <c r="EB229" i="13"/>
  <c r="EA229" i="13"/>
  <c r="DZ229" i="13"/>
  <c r="DY229" i="13"/>
  <c r="DX229" i="13"/>
  <c r="DW229" i="13"/>
  <c r="DV229" i="13"/>
  <c r="DU229" i="13"/>
  <c r="EC228" i="13"/>
  <c r="EB228" i="13"/>
  <c r="EA228" i="13"/>
  <c r="DZ228" i="13"/>
  <c r="DY228" i="13"/>
  <c r="DX228" i="13"/>
  <c r="DW228" i="13"/>
  <c r="DV228" i="13"/>
  <c r="DU228" i="13"/>
  <c r="EC226" i="13"/>
  <c r="EB226" i="13"/>
  <c r="EA226" i="13"/>
  <c r="DZ226" i="13"/>
  <c r="DY226" i="13"/>
  <c r="DX226" i="13"/>
  <c r="DW226" i="13"/>
  <c r="DV226" i="13"/>
  <c r="DU226" i="13"/>
  <c r="EC225" i="13"/>
  <c r="EB225" i="13"/>
  <c r="EA225" i="13"/>
  <c r="DZ225" i="13"/>
  <c r="DY225" i="13"/>
  <c r="DX225" i="13"/>
  <c r="DW225" i="13"/>
  <c r="DV225" i="13"/>
  <c r="DU225" i="13"/>
  <c r="EC224" i="13"/>
  <c r="EB224" i="13"/>
  <c r="EA224" i="13"/>
  <c r="DZ224" i="13"/>
  <c r="DY224" i="13"/>
  <c r="DX224" i="13"/>
  <c r="DW224" i="13"/>
  <c r="DV224" i="13"/>
  <c r="DU224" i="13"/>
  <c r="EC223" i="13"/>
  <c r="EB223" i="13"/>
  <c r="EA223" i="13"/>
  <c r="DZ223" i="13"/>
  <c r="DY223" i="13"/>
  <c r="DX223" i="13"/>
  <c r="DW223" i="13"/>
  <c r="DV223" i="13"/>
  <c r="DU223" i="13"/>
  <c r="EC222" i="13"/>
  <c r="EB222" i="13"/>
  <c r="EA222" i="13"/>
  <c r="DZ222" i="13"/>
  <c r="DY222" i="13"/>
  <c r="DX222" i="13"/>
  <c r="DW222" i="13"/>
  <c r="DV222" i="13"/>
  <c r="DU222" i="13"/>
  <c r="EC217" i="13"/>
  <c r="EB217" i="13"/>
  <c r="EA217" i="13"/>
  <c r="DZ217" i="13"/>
  <c r="DY217" i="13"/>
  <c r="DX217" i="13"/>
  <c r="DW217" i="13"/>
  <c r="DV217" i="13"/>
  <c r="DU217" i="13"/>
  <c r="EC216" i="13"/>
  <c r="EB216" i="13"/>
  <c r="EA216" i="13"/>
  <c r="DZ216" i="13"/>
  <c r="DY216" i="13"/>
  <c r="DX216" i="13"/>
  <c r="DW216" i="13"/>
  <c r="DV216" i="13"/>
  <c r="DU216" i="13"/>
  <c r="EC215" i="13"/>
  <c r="EB215" i="13"/>
  <c r="EA215" i="13"/>
  <c r="DZ215" i="13"/>
  <c r="DY215" i="13"/>
  <c r="DX215" i="13"/>
  <c r="DW215" i="13"/>
  <c r="DV215" i="13"/>
  <c r="DU215" i="13"/>
  <c r="EC214" i="13"/>
  <c r="EB214" i="13"/>
  <c r="EA214" i="13"/>
  <c r="DZ214" i="13"/>
  <c r="DY214" i="13"/>
  <c r="DX214" i="13"/>
  <c r="DW214" i="13"/>
  <c r="DV214" i="13"/>
  <c r="DU214" i="13"/>
  <c r="EC213" i="13"/>
  <c r="EB213" i="13"/>
  <c r="EA213" i="13"/>
  <c r="DZ213" i="13"/>
  <c r="DY213" i="13"/>
  <c r="DX213" i="13"/>
  <c r="DW213" i="13"/>
  <c r="DV213" i="13"/>
  <c r="DU213" i="13"/>
  <c r="EC212" i="13"/>
  <c r="EB212" i="13"/>
  <c r="EA212" i="13"/>
  <c r="DZ212" i="13"/>
  <c r="DY212" i="13"/>
  <c r="DX212" i="13"/>
  <c r="DW212" i="13"/>
  <c r="DV212" i="13"/>
  <c r="DU212" i="13"/>
  <c r="EC211" i="13"/>
  <c r="EB211" i="13"/>
  <c r="EA211" i="13"/>
  <c r="DZ211" i="13"/>
  <c r="DY211" i="13"/>
  <c r="DX211" i="13"/>
  <c r="DW211" i="13"/>
  <c r="DV211" i="13"/>
  <c r="DU211" i="13"/>
  <c r="EC210" i="13"/>
  <c r="EB210" i="13"/>
  <c r="EA210" i="13"/>
  <c r="DZ210" i="13"/>
  <c r="DY210" i="13"/>
  <c r="DX210" i="13"/>
  <c r="DW210" i="13"/>
  <c r="DV210" i="13"/>
  <c r="DU210" i="13"/>
  <c r="EC208" i="13"/>
  <c r="EB208" i="13"/>
  <c r="EA208" i="13"/>
  <c r="DZ208" i="13"/>
  <c r="DY208" i="13"/>
  <c r="DX208" i="13"/>
  <c r="DW208" i="13"/>
  <c r="DV208" i="13"/>
  <c r="DU208" i="13"/>
  <c r="EC207" i="13"/>
  <c r="EB207" i="13"/>
  <c r="EA207" i="13"/>
  <c r="DZ207" i="13"/>
  <c r="DY207" i="13"/>
  <c r="DX207" i="13"/>
  <c r="DW207" i="13"/>
  <c r="DV207" i="13"/>
  <c r="DU207" i="13"/>
  <c r="EC206" i="13"/>
  <c r="EB206" i="13"/>
  <c r="EA206" i="13"/>
  <c r="DZ206" i="13"/>
  <c r="DY206" i="13"/>
  <c r="DX206" i="13"/>
  <c r="DW206" i="13"/>
  <c r="DV206" i="13"/>
  <c r="DU206" i="13"/>
  <c r="EC205" i="13"/>
  <c r="EB205" i="13"/>
  <c r="EA205" i="13"/>
  <c r="DZ205" i="13"/>
  <c r="DY205" i="13"/>
  <c r="DX205" i="13"/>
  <c r="DW205" i="13"/>
  <c r="DV205" i="13"/>
  <c r="DU205" i="13"/>
  <c r="EC204" i="13"/>
  <c r="EB204" i="13"/>
  <c r="EA204" i="13"/>
  <c r="DZ204" i="13"/>
  <c r="DY204" i="13"/>
  <c r="DX204" i="13"/>
  <c r="DW204" i="13"/>
  <c r="DV204" i="13"/>
  <c r="DU204" i="13"/>
  <c r="EC203" i="13"/>
  <c r="EB203" i="13"/>
  <c r="EA203" i="13"/>
  <c r="DZ203" i="13"/>
  <c r="DY203" i="13"/>
  <c r="DX203" i="13"/>
  <c r="DW203" i="13"/>
  <c r="DV203" i="13"/>
  <c r="DU203" i="13"/>
  <c r="EC202" i="13"/>
  <c r="EB202" i="13"/>
  <c r="EA202" i="13"/>
  <c r="DZ202" i="13"/>
  <c r="DY202" i="13"/>
  <c r="DX202" i="13"/>
  <c r="DW202" i="13"/>
  <c r="DV202" i="13"/>
  <c r="DU202" i="13"/>
  <c r="EC201" i="13"/>
  <c r="EB201" i="13"/>
  <c r="EA201" i="13"/>
  <c r="DZ201" i="13"/>
  <c r="DY201" i="13"/>
  <c r="DX201" i="13"/>
  <c r="DW201" i="13"/>
  <c r="DV201" i="13"/>
  <c r="DU201" i="13"/>
  <c r="EC199" i="13"/>
  <c r="EB199" i="13"/>
  <c r="EA199" i="13"/>
  <c r="DZ199" i="13"/>
  <c r="DY199" i="13"/>
  <c r="DX199" i="13"/>
  <c r="DW199" i="13"/>
  <c r="DV199" i="13"/>
  <c r="DU199" i="13"/>
  <c r="EC198" i="13"/>
  <c r="EB198" i="13"/>
  <c r="EA198" i="13"/>
  <c r="DZ198" i="13"/>
  <c r="DY198" i="13"/>
  <c r="DX198" i="13"/>
  <c r="DW198" i="13"/>
  <c r="DV198" i="13"/>
  <c r="DU198" i="13"/>
  <c r="EC197" i="13"/>
  <c r="EB197" i="13"/>
  <c r="EA197" i="13"/>
  <c r="DZ197" i="13"/>
  <c r="DY197" i="13"/>
  <c r="DX197" i="13"/>
  <c r="DW197" i="13"/>
  <c r="DV197" i="13"/>
  <c r="DU197" i="13"/>
  <c r="EC196" i="13"/>
  <c r="EB196" i="13"/>
  <c r="EA196" i="13"/>
  <c r="DZ196" i="13"/>
  <c r="DY196" i="13"/>
  <c r="DX196" i="13"/>
  <c r="DW196" i="13"/>
  <c r="DV196" i="13"/>
  <c r="DU196" i="13"/>
  <c r="EC195" i="13"/>
  <c r="EB195" i="13"/>
  <c r="EA195" i="13"/>
  <c r="DZ195" i="13"/>
  <c r="DY195" i="13"/>
  <c r="DX195" i="13"/>
  <c r="DW195" i="13"/>
  <c r="DV195" i="13"/>
  <c r="DU195" i="13"/>
  <c r="EC189" i="13"/>
  <c r="EB189" i="13"/>
  <c r="EA189" i="13"/>
  <c r="DZ189" i="13"/>
  <c r="DY189" i="13"/>
  <c r="DX189" i="13"/>
  <c r="DW189" i="13"/>
  <c r="DV189" i="13"/>
  <c r="DU189" i="13"/>
  <c r="EC188" i="13"/>
  <c r="EB188" i="13"/>
  <c r="EA188" i="13"/>
  <c r="DZ188" i="13"/>
  <c r="DY188" i="13"/>
  <c r="DX188" i="13"/>
  <c r="DW188" i="13"/>
  <c r="DV188" i="13"/>
  <c r="DU188" i="13"/>
  <c r="EC187" i="13"/>
  <c r="EB187" i="13"/>
  <c r="EA187" i="13"/>
  <c r="DZ187" i="13"/>
  <c r="DY187" i="13"/>
  <c r="DX187" i="13"/>
  <c r="DW187" i="13"/>
  <c r="DV187" i="13"/>
  <c r="DU187" i="13"/>
  <c r="EC186" i="13"/>
  <c r="EB186" i="13"/>
  <c r="EA186" i="13"/>
  <c r="DZ186" i="13"/>
  <c r="DY186" i="13"/>
  <c r="DX186" i="13"/>
  <c r="DW186" i="13"/>
  <c r="DV186" i="13"/>
  <c r="DU186" i="13"/>
  <c r="EC185" i="13"/>
  <c r="EB185" i="13"/>
  <c r="EA185" i="13"/>
  <c r="DZ185" i="13"/>
  <c r="DY185" i="13"/>
  <c r="DX185" i="13"/>
  <c r="DW185" i="13"/>
  <c r="DV185" i="13"/>
  <c r="DU185" i="13"/>
  <c r="EC180" i="13"/>
  <c r="EB180" i="13"/>
  <c r="EA180" i="13"/>
  <c r="DZ180" i="13"/>
  <c r="DY180" i="13"/>
  <c r="DX180" i="13"/>
  <c r="DW180" i="13"/>
  <c r="DV180" i="13"/>
  <c r="DU180" i="13"/>
  <c r="EC179" i="13"/>
  <c r="EB179" i="13"/>
  <c r="EA179" i="13"/>
  <c r="DZ179" i="13"/>
  <c r="DY179" i="13"/>
  <c r="DX179" i="13"/>
  <c r="DW179" i="13"/>
  <c r="DV179" i="13"/>
  <c r="DU179" i="13"/>
  <c r="EC178" i="13"/>
  <c r="EB178" i="13"/>
  <c r="EA178" i="13"/>
  <c r="DZ178" i="13"/>
  <c r="DY178" i="13"/>
  <c r="DX178" i="13"/>
  <c r="DW178" i="13"/>
  <c r="DV178" i="13"/>
  <c r="DU178" i="13"/>
  <c r="EC177" i="13"/>
  <c r="EB177" i="13"/>
  <c r="EA177" i="13"/>
  <c r="DZ177" i="13"/>
  <c r="DY177" i="13"/>
  <c r="DX177" i="13"/>
  <c r="DW177" i="13"/>
  <c r="DV177" i="13"/>
  <c r="DU177" i="13"/>
  <c r="EC176" i="13"/>
  <c r="EB176" i="13"/>
  <c r="EA176" i="13"/>
  <c r="DZ176" i="13"/>
  <c r="DY176" i="13"/>
  <c r="DX176" i="13"/>
  <c r="DW176" i="13"/>
  <c r="DV176" i="13"/>
  <c r="DU176" i="13"/>
  <c r="EE170" i="13"/>
  <c r="EC167" i="13"/>
  <c r="EB167" i="13"/>
  <c r="EA167" i="13"/>
  <c r="DZ167" i="13"/>
  <c r="DY167" i="13"/>
  <c r="DX167" i="13"/>
  <c r="DW167" i="13"/>
  <c r="DV167" i="13"/>
  <c r="DU167" i="13"/>
  <c r="EC162" i="13"/>
  <c r="EB162" i="13"/>
  <c r="EA162" i="13"/>
  <c r="DZ162" i="13"/>
  <c r="DY162" i="13"/>
  <c r="DX162" i="13"/>
  <c r="DW162" i="13"/>
  <c r="DV162" i="13"/>
  <c r="DU162" i="13"/>
  <c r="EC146" i="13"/>
  <c r="EB146" i="13"/>
  <c r="EA146" i="13"/>
  <c r="DZ146" i="13"/>
  <c r="DY146" i="13"/>
  <c r="DX146" i="13"/>
  <c r="DW146" i="13"/>
  <c r="DV146" i="13"/>
  <c r="DU146" i="13"/>
  <c r="EC145" i="13"/>
  <c r="EB145" i="13"/>
  <c r="EA145" i="13"/>
  <c r="DZ145" i="13"/>
  <c r="DY145" i="13"/>
  <c r="DX145" i="13"/>
  <c r="DW145" i="13"/>
  <c r="DV145" i="13"/>
  <c r="DU145" i="13"/>
  <c r="EC144" i="13"/>
  <c r="EB144" i="13"/>
  <c r="EA144" i="13"/>
  <c r="DZ144" i="13"/>
  <c r="DY144" i="13"/>
  <c r="DX144" i="13"/>
  <c r="DW144" i="13"/>
  <c r="DV144" i="13"/>
  <c r="DU144" i="13"/>
  <c r="EC143" i="13"/>
  <c r="EB143" i="13"/>
  <c r="EA143" i="13"/>
  <c r="DZ143" i="13"/>
  <c r="DY143" i="13"/>
  <c r="DX143" i="13"/>
  <c r="DW143" i="13"/>
  <c r="DV143" i="13"/>
  <c r="DU143" i="13"/>
  <c r="EC134" i="13"/>
  <c r="EB134" i="13"/>
  <c r="EA134" i="13"/>
  <c r="DZ134" i="13"/>
  <c r="DY134" i="13"/>
  <c r="DX134" i="13"/>
  <c r="DW134" i="13"/>
  <c r="DV134" i="13"/>
  <c r="DU134" i="13"/>
  <c r="EC133" i="13"/>
  <c r="EB133" i="13"/>
  <c r="EA133" i="13"/>
  <c r="DZ133" i="13"/>
  <c r="DY133" i="13"/>
  <c r="DX133" i="13"/>
  <c r="DW133" i="13"/>
  <c r="DV133" i="13"/>
  <c r="DU133" i="13"/>
  <c r="EC132" i="13"/>
  <c r="EB132" i="13"/>
  <c r="EA132" i="13"/>
  <c r="DZ132" i="13"/>
  <c r="DY132" i="13"/>
  <c r="DX132" i="13"/>
  <c r="DW132" i="13"/>
  <c r="DV132" i="13"/>
  <c r="DU132" i="13"/>
  <c r="EC131" i="13"/>
  <c r="EB131" i="13"/>
  <c r="EA131" i="13"/>
  <c r="DZ131" i="13"/>
  <c r="DY131" i="13"/>
  <c r="DX131" i="13"/>
  <c r="DW131" i="13"/>
  <c r="DV131" i="13"/>
  <c r="DU131" i="13"/>
  <c r="ED127" i="13"/>
  <c r="EE127" i="13" s="1"/>
  <c r="EC124" i="13"/>
  <c r="EB124" i="13"/>
  <c r="EA124" i="13"/>
  <c r="DZ124" i="13"/>
  <c r="DY124" i="13"/>
  <c r="DX124" i="13"/>
  <c r="DW124" i="13"/>
  <c r="DV124" i="13"/>
  <c r="DU124" i="13"/>
  <c r="EC123" i="13"/>
  <c r="EB123" i="13"/>
  <c r="EA123" i="13"/>
  <c r="DZ123" i="13"/>
  <c r="DY123" i="13"/>
  <c r="DX123" i="13"/>
  <c r="DW123" i="13"/>
  <c r="DV123" i="13"/>
  <c r="DU123" i="13"/>
  <c r="EC122" i="13"/>
  <c r="EB122" i="13"/>
  <c r="EA122" i="13"/>
  <c r="DZ122" i="13"/>
  <c r="DY122" i="13"/>
  <c r="DX122" i="13"/>
  <c r="DW122" i="13"/>
  <c r="DV122" i="13"/>
  <c r="DU122" i="13"/>
  <c r="EC118" i="13"/>
  <c r="EB118" i="13"/>
  <c r="EA118" i="13"/>
  <c r="DZ118" i="13"/>
  <c r="DY118" i="13"/>
  <c r="DX118" i="13"/>
  <c r="DW118" i="13"/>
  <c r="DV118" i="13"/>
  <c r="DU118" i="13"/>
  <c r="EC117" i="13"/>
  <c r="EB117" i="13"/>
  <c r="EA117" i="13"/>
  <c r="DZ117" i="13"/>
  <c r="DY117" i="13"/>
  <c r="DX117" i="13"/>
  <c r="DW117" i="13"/>
  <c r="DV117" i="13"/>
  <c r="DU117" i="13"/>
  <c r="EC116" i="13"/>
  <c r="EB116" i="13"/>
  <c r="EA116" i="13"/>
  <c r="DZ116" i="13"/>
  <c r="DY116" i="13"/>
  <c r="DX116" i="13"/>
  <c r="DW116" i="13"/>
  <c r="DV116" i="13"/>
  <c r="DU116" i="13"/>
  <c r="EC112" i="13"/>
  <c r="EB112" i="13"/>
  <c r="EA112" i="13"/>
  <c r="DZ112" i="13"/>
  <c r="DY112" i="13"/>
  <c r="DX112" i="13"/>
  <c r="DW112" i="13"/>
  <c r="DV112" i="13"/>
  <c r="DU112" i="13"/>
  <c r="EC111" i="13"/>
  <c r="EB111" i="13"/>
  <c r="EA111" i="13"/>
  <c r="DZ111" i="13"/>
  <c r="DY111" i="13"/>
  <c r="DX111" i="13"/>
  <c r="DW111" i="13"/>
  <c r="DV111" i="13"/>
  <c r="DU111" i="13"/>
  <c r="EC110" i="13"/>
  <c r="EB110" i="13"/>
  <c r="EA110" i="13"/>
  <c r="DZ110" i="13"/>
  <c r="DY110" i="13"/>
  <c r="DX110" i="13"/>
  <c r="DW110" i="13"/>
  <c r="DV110" i="13"/>
  <c r="DU110" i="13"/>
  <c r="ED106" i="13"/>
  <c r="EE106" i="13" s="1"/>
  <c r="EC101" i="13"/>
  <c r="EB101" i="13"/>
  <c r="EA101" i="13"/>
  <c r="DZ101" i="13"/>
  <c r="DY101" i="13"/>
  <c r="DX101" i="13"/>
  <c r="DW101" i="13"/>
  <c r="DV101" i="13"/>
  <c r="DU101" i="13"/>
  <c r="EC100" i="13"/>
  <c r="EB100" i="13"/>
  <c r="EA100" i="13"/>
  <c r="DZ100" i="13"/>
  <c r="DY100" i="13"/>
  <c r="DX100" i="13"/>
  <c r="DW100" i="13"/>
  <c r="DV100" i="13"/>
  <c r="DU100" i="13"/>
  <c r="EC99" i="13"/>
  <c r="EB99" i="13"/>
  <c r="EA99" i="13"/>
  <c r="DZ99" i="13"/>
  <c r="DY99" i="13"/>
  <c r="DX99" i="13"/>
  <c r="DW99" i="13"/>
  <c r="DV99" i="13"/>
  <c r="DU99" i="13"/>
  <c r="EC96" i="13"/>
  <c r="EB96" i="13"/>
  <c r="EA96" i="13"/>
  <c r="DZ96" i="13"/>
  <c r="DY96" i="13"/>
  <c r="DX96" i="13"/>
  <c r="DW96" i="13"/>
  <c r="DV96" i="13"/>
  <c r="DU96" i="13"/>
  <c r="EC93" i="13"/>
  <c r="EB93" i="13"/>
  <c r="EA93" i="13"/>
  <c r="DZ93" i="13"/>
  <c r="DY93" i="13"/>
  <c r="DX93" i="13"/>
  <c r="DW93" i="13"/>
  <c r="DV93" i="13"/>
  <c r="DU93" i="13"/>
  <c r="EC91" i="13"/>
  <c r="EB91" i="13"/>
  <c r="EA91" i="13"/>
  <c r="DZ91" i="13"/>
  <c r="DY91" i="13"/>
  <c r="DX91" i="13"/>
  <c r="DW91" i="13"/>
  <c r="DV91" i="13"/>
  <c r="DU91" i="13"/>
  <c r="EC90" i="13"/>
  <c r="EB90" i="13"/>
  <c r="EA90" i="13"/>
  <c r="DZ90" i="13"/>
  <c r="DY90" i="13"/>
  <c r="DX90" i="13"/>
  <c r="DW90" i="13"/>
  <c r="DV90" i="13"/>
  <c r="DU90" i="13"/>
  <c r="EC89" i="13"/>
  <c r="EB89" i="13"/>
  <c r="EA89" i="13"/>
  <c r="DZ89" i="13"/>
  <c r="DY89" i="13"/>
  <c r="DX89" i="13"/>
  <c r="DW89" i="13"/>
  <c r="DV89" i="13"/>
  <c r="DU89" i="13"/>
  <c r="EC88" i="13"/>
  <c r="EB88" i="13"/>
  <c r="EA88" i="13"/>
  <c r="DZ88" i="13"/>
  <c r="DY88" i="13"/>
  <c r="DX88" i="13"/>
  <c r="DW88" i="13"/>
  <c r="DV88" i="13"/>
  <c r="DU88" i="13"/>
  <c r="EC84" i="13"/>
  <c r="EB84" i="13"/>
  <c r="EA84" i="13"/>
  <c r="DZ84" i="13"/>
  <c r="DY84" i="13"/>
  <c r="DX84" i="13"/>
  <c r="DW84" i="13"/>
  <c r="DV84" i="13"/>
  <c r="DU84" i="13"/>
  <c r="EC83" i="13"/>
  <c r="EB83" i="13"/>
  <c r="EA83" i="13"/>
  <c r="DZ83" i="13"/>
  <c r="DY83" i="13"/>
  <c r="DX83" i="13"/>
  <c r="DW83" i="13"/>
  <c r="DV83" i="13"/>
  <c r="DU83" i="13"/>
  <c r="EC82" i="13"/>
  <c r="EB82" i="13"/>
  <c r="EA82" i="13"/>
  <c r="DZ82" i="13"/>
  <c r="DY82" i="13"/>
  <c r="DX82" i="13"/>
  <c r="DW82" i="13"/>
  <c r="DV82" i="13"/>
  <c r="DU82" i="13"/>
  <c r="EC81" i="13"/>
  <c r="EB81" i="13"/>
  <c r="EA81" i="13"/>
  <c r="DZ81" i="13"/>
  <c r="DY81" i="13"/>
  <c r="DX81" i="13"/>
  <c r="DW81" i="13"/>
  <c r="DV81" i="13"/>
  <c r="DU81" i="13"/>
  <c r="EC80" i="13"/>
  <c r="EB80" i="13"/>
  <c r="EA80" i="13"/>
  <c r="DZ80" i="13"/>
  <c r="DY80" i="13"/>
  <c r="DX80" i="13"/>
  <c r="DW80" i="13"/>
  <c r="DV80" i="13"/>
  <c r="DU80" i="13"/>
  <c r="EC78" i="13"/>
  <c r="EB78" i="13"/>
  <c r="EA78" i="13"/>
  <c r="DZ78" i="13"/>
  <c r="DY78" i="13"/>
  <c r="DX78" i="13"/>
  <c r="DW78" i="13"/>
  <c r="DV78" i="13"/>
  <c r="DU78" i="13"/>
  <c r="EC74" i="13"/>
  <c r="EB74" i="13"/>
  <c r="EA74" i="13"/>
  <c r="DZ74" i="13"/>
  <c r="DY74" i="13"/>
  <c r="DX74" i="13"/>
  <c r="DW74" i="13"/>
  <c r="DV74" i="13"/>
  <c r="DU74" i="13"/>
  <c r="EC73" i="13"/>
  <c r="EB73" i="13"/>
  <c r="EA73" i="13"/>
  <c r="DZ73" i="13"/>
  <c r="DY73" i="13"/>
  <c r="DX73" i="13"/>
  <c r="DW73" i="13"/>
  <c r="DV73" i="13"/>
  <c r="DU73" i="13"/>
  <c r="EC72" i="13"/>
  <c r="EB72" i="13"/>
  <c r="EA72" i="13"/>
  <c r="DZ72" i="13"/>
  <c r="DY72" i="13"/>
  <c r="DX72" i="13"/>
  <c r="DW72" i="13"/>
  <c r="DV72" i="13"/>
  <c r="DU72" i="13"/>
  <c r="EC69" i="13"/>
  <c r="EB69" i="13"/>
  <c r="EA69" i="13"/>
  <c r="DZ69" i="13"/>
  <c r="DY69" i="13"/>
  <c r="DX69" i="13"/>
  <c r="DW69" i="13"/>
  <c r="DV69" i="13"/>
  <c r="DU69" i="13"/>
  <c r="EC66" i="13"/>
  <c r="EB66" i="13"/>
  <c r="EA66" i="13"/>
  <c r="DZ66" i="13"/>
  <c r="DY66" i="13"/>
  <c r="DX66" i="13"/>
  <c r="DW66" i="13"/>
  <c r="DV66" i="13"/>
  <c r="DU66" i="13"/>
  <c r="EC64" i="13"/>
  <c r="EB64" i="13"/>
  <c r="EA64" i="13"/>
  <c r="DZ64" i="13"/>
  <c r="DY64" i="13"/>
  <c r="DX64" i="13"/>
  <c r="DW64" i="13"/>
  <c r="DV64" i="13"/>
  <c r="DU64" i="13"/>
  <c r="EC63" i="13"/>
  <c r="EB63" i="13"/>
  <c r="EA63" i="13"/>
  <c r="DZ63" i="13"/>
  <c r="DY63" i="13"/>
  <c r="DX63" i="13"/>
  <c r="DW63" i="13"/>
  <c r="DV63" i="13"/>
  <c r="DU63" i="13"/>
  <c r="EC62" i="13"/>
  <c r="EB62" i="13"/>
  <c r="EA62" i="13"/>
  <c r="DZ62" i="13"/>
  <c r="DY62" i="13"/>
  <c r="DX62" i="13"/>
  <c r="DW62" i="13"/>
  <c r="DV62" i="13"/>
  <c r="DU62" i="13"/>
  <c r="EC61" i="13"/>
  <c r="EB61" i="13"/>
  <c r="EA61" i="13"/>
  <c r="DZ61" i="13"/>
  <c r="DY61" i="13"/>
  <c r="DX61" i="13"/>
  <c r="DW61" i="13"/>
  <c r="DV61" i="13"/>
  <c r="DU61" i="13"/>
  <c r="EC57" i="13"/>
  <c r="EB57" i="13"/>
  <c r="EA57" i="13"/>
  <c r="DZ57" i="13"/>
  <c r="DY57" i="13"/>
  <c r="DX57" i="13"/>
  <c r="DW57" i="13"/>
  <c r="DV57" i="13"/>
  <c r="DU57" i="13"/>
  <c r="EC56" i="13"/>
  <c r="EB56" i="13"/>
  <c r="EA56" i="13"/>
  <c r="DZ56" i="13"/>
  <c r="DY56" i="13"/>
  <c r="DX56" i="13"/>
  <c r="DW56" i="13"/>
  <c r="DV56" i="13"/>
  <c r="DU56" i="13"/>
  <c r="EC55" i="13"/>
  <c r="EB55" i="13"/>
  <c r="EA55" i="13"/>
  <c r="DZ55" i="13"/>
  <c r="DY55" i="13"/>
  <c r="DX55" i="13"/>
  <c r="DW55" i="13"/>
  <c r="DV55" i="13"/>
  <c r="DU55" i="13"/>
  <c r="EC54" i="13"/>
  <c r="EB54" i="13"/>
  <c r="EA54" i="13"/>
  <c r="DZ54" i="13"/>
  <c r="DY54" i="13"/>
  <c r="DX54" i="13"/>
  <c r="DW54" i="13"/>
  <c r="DV54" i="13"/>
  <c r="DU54" i="13"/>
  <c r="EC53" i="13"/>
  <c r="EB53" i="13"/>
  <c r="EA53" i="13"/>
  <c r="DZ53" i="13"/>
  <c r="DY53" i="13"/>
  <c r="DX53" i="13"/>
  <c r="DW53" i="13"/>
  <c r="DV53" i="13"/>
  <c r="DU53" i="13"/>
  <c r="EC51" i="13"/>
  <c r="EB51" i="13"/>
  <c r="EA51" i="13"/>
  <c r="DZ51" i="13"/>
  <c r="DY51" i="13"/>
  <c r="DX51" i="13"/>
  <c r="DW51" i="13"/>
  <c r="DV51" i="13"/>
  <c r="DU51" i="13"/>
  <c r="EC47" i="13"/>
  <c r="EB47" i="13"/>
  <c r="EA47" i="13"/>
  <c r="DZ47" i="13"/>
  <c r="DY47" i="13"/>
  <c r="DX47" i="13"/>
  <c r="DW47" i="13"/>
  <c r="DV47" i="13"/>
  <c r="DU47" i="13"/>
  <c r="EC46" i="13"/>
  <c r="EB46" i="13"/>
  <c r="EA46" i="13"/>
  <c r="DZ46" i="13"/>
  <c r="DY46" i="13"/>
  <c r="DX46" i="13"/>
  <c r="DW46" i="13"/>
  <c r="DV46" i="13"/>
  <c r="DU46" i="13"/>
  <c r="EC45" i="13"/>
  <c r="EB45" i="13"/>
  <c r="EA45" i="13"/>
  <c r="DZ45" i="13"/>
  <c r="DY45" i="13"/>
  <c r="DX45" i="13"/>
  <c r="DW45" i="13"/>
  <c r="DV45" i="13"/>
  <c r="DU45" i="13"/>
  <c r="EC42" i="13"/>
  <c r="EB42" i="13"/>
  <c r="EA42" i="13"/>
  <c r="DZ42" i="13"/>
  <c r="DY42" i="13"/>
  <c r="DX42" i="13"/>
  <c r="DW42" i="13"/>
  <c r="DV42" i="13"/>
  <c r="DU42" i="13"/>
  <c r="EC38" i="13"/>
  <c r="EB38" i="13"/>
  <c r="EA38" i="13"/>
  <c r="DZ38" i="13"/>
  <c r="DY38" i="13"/>
  <c r="DX38" i="13"/>
  <c r="DW38" i="13"/>
  <c r="DV38" i="13"/>
  <c r="DU38" i="13"/>
  <c r="EC36" i="13"/>
  <c r="EB36" i="13"/>
  <c r="EA36" i="13"/>
  <c r="DZ36" i="13"/>
  <c r="DY36" i="13"/>
  <c r="DX36" i="13"/>
  <c r="DW36" i="13"/>
  <c r="DV36" i="13"/>
  <c r="DU36" i="13"/>
  <c r="EC35" i="13"/>
  <c r="EB35" i="13"/>
  <c r="EA35" i="13"/>
  <c r="DZ35" i="13"/>
  <c r="DY35" i="13"/>
  <c r="DX35" i="13"/>
  <c r="DW35" i="13"/>
  <c r="DV35" i="13"/>
  <c r="DU35" i="13"/>
  <c r="EC34" i="13"/>
  <c r="EB34" i="13"/>
  <c r="EA34" i="13"/>
  <c r="DZ34" i="13"/>
  <c r="DY34" i="13"/>
  <c r="DX34" i="13"/>
  <c r="DW34" i="13"/>
  <c r="DV34" i="13"/>
  <c r="DU34" i="13"/>
  <c r="EC33" i="13"/>
  <c r="EB33" i="13"/>
  <c r="EA33" i="13"/>
  <c r="DZ33" i="13"/>
  <c r="DY33" i="13"/>
  <c r="DX33" i="13"/>
  <c r="DW33" i="13"/>
  <c r="DV33" i="13"/>
  <c r="DU33" i="13"/>
  <c r="DU31" i="13"/>
  <c r="EC29" i="13"/>
  <c r="EB29" i="13"/>
  <c r="EA29" i="13"/>
  <c r="DZ29" i="13"/>
  <c r="DY29" i="13"/>
  <c r="DX29" i="13"/>
  <c r="DW29" i="13"/>
  <c r="DV29" i="13"/>
  <c r="DU29" i="13"/>
  <c r="EC28" i="13"/>
  <c r="EB28" i="13"/>
  <c r="EA28" i="13"/>
  <c r="DZ28" i="13"/>
  <c r="DY28" i="13"/>
  <c r="DX28" i="13"/>
  <c r="DW28" i="13"/>
  <c r="DV28" i="13"/>
  <c r="DU28" i="13"/>
  <c r="EC27" i="13"/>
  <c r="EB27" i="13"/>
  <c r="EA27" i="13"/>
  <c r="DZ27" i="13"/>
  <c r="DY27" i="13"/>
  <c r="DX27" i="13"/>
  <c r="DW27" i="13"/>
  <c r="DV27" i="13"/>
  <c r="DU27" i="13"/>
  <c r="EC26" i="13"/>
  <c r="EB26" i="13"/>
  <c r="EA26" i="13"/>
  <c r="DZ26" i="13"/>
  <c r="DY26" i="13"/>
  <c r="DX26" i="13"/>
  <c r="DW26" i="13"/>
  <c r="DV26" i="13"/>
  <c r="DU26" i="13"/>
  <c r="EC25" i="13"/>
  <c r="EB25" i="13"/>
  <c r="EA25" i="13"/>
  <c r="DZ25" i="13"/>
  <c r="DY25" i="13"/>
  <c r="DX25" i="13"/>
  <c r="DW25" i="13"/>
  <c r="DV25" i="13"/>
  <c r="DU25" i="13"/>
  <c r="DU24" i="13"/>
  <c r="EC23" i="13"/>
  <c r="EB23" i="13"/>
  <c r="EA23" i="13"/>
  <c r="DZ23" i="13"/>
  <c r="DY23" i="13"/>
  <c r="DX23" i="13"/>
  <c r="DW23" i="13"/>
  <c r="DV23" i="13"/>
  <c r="DU23" i="13"/>
  <c r="EB18" i="13"/>
  <c r="EA18" i="13"/>
  <c r="DZ18" i="13"/>
  <c r="DY18" i="13"/>
  <c r="DX18" i="13"/>
  <c r="DW18" i="13"/>
  <c r="DV18" i="13"/>
  <c r="EC16" i="13"/>
  <c r="EB16" i="13"/>
  <c r="EA16" i="13"/>
  <c r="DZ16" i="13"/>
  <c r="DY16" i="13"/>
  <c r="DX16" i="13"/>
  <c r="DW16" i="13"/>
  <c r="DV16" i="13"/>
  <c r="EE372" i="7"/>
  <c r="ED370" i="7"/>
  <c r="EC370" i="7"/>
  <c r="EB370" i="7"/>
  <c r="EA370" i="7"/>
  <c r="DZ370" i="7"/>
  <c r="DY370" i="7"/>
  <c r="DX370" i="7"/>
  <c r="DW370" i="7"/>
  <c r="DV370" i="7"/>
  <c r="DU370" i="7"/>
  <c r="EE369" i="7"/>
  <c r="EC364" i="7"/>
  <c r="EB364" i="7"/>
  <c r="EA364" i="7"/>
  <c r="DZ364" i="7"/>
  <c r="DY364" i="7"/>
  <c r="DX364" i="7"/>
  <c r="DW364" i="7"/>
  <c r="DV364" i="7"/>
  <c r="DU364" i="7"/>
  <c r="EC363" i="7"/>
  <c r="EB363" i="7"/>
  <c r="EA363" i="7"/>
  <c r="DZ363" i="7"/>
  <c r="DY363" i="7"/>
  <c r="DX363" i="7"/>
  <c r="DW363" i="7"/>
  <c r="DV363" i="7"/>
  <c r="DU363" i="7"/>
  <c r="EC361" i="7"/>
  <c r="EB361" i="7"/>
  <c r="EA361" i="7"/>
  <c r="DZ361" i="7"/>
  <c r="DY361" i="7"/>
  <c r="DX361" i="7"/>
  <c r="DW361" i="7"/>
  <c r="DV361" i="7"/>
  <c r="DU361" i="7"/>
  <c r="EC359" i="7"/>
  <c r="EB359" i="7"/>
  <c r="EA359" i="7"/>
  <c r="DZ359" i="7"/>
  <c r="DY359" i="7"/>
  <c r="DX359" i="7"/>
  <c r="DW359" i="7"/>
  <c r="DV359" i="7"/>
  <c r="DU359" i="7"/>
  <c r="EC357" i="7"/>
  <c r="EB357" i="7"/>
  <c r="EA357" i="7"/>
  <c r="DZ357" i="7"/>
  <c r="DY357" i="7"/>
  <c r="DX357" i="7"/>
  <c r="DW357" i="7"/>
  <c r="DV357" i="7"/>
  <c r="DU357" i="7"/>
  <c r="EC354" i="7"/>
  <c r="EB354" i="7"/>
  <c r="EA354" i="7"/>
  <c r="DZ354" i="7"/>
  <c r="DY354" i="7"/>
  <c r="DX354" i="7"/>
  <c r="DW354" i="7"/>
  <c r="DV354" i="7"/>
  <c r="DU354" i="7"/>
  <c r="EC353" i="7"/>
  <c r="EB353" i="7"/>
  <c r="EA353" i="7"/>
  <c r="DZ353" i="7"/>
  <c r="DY353" i="7"/>
  <c r="DX353" i="7"/>
  <c r="DW353" i="7"/>
  <c r="DV353" i="7"/>
  <c r="DU353" i="7"/>
  <c r="EC350" i="7"/>
  <c r="EB350" i="7"/>
  <c r="EA350" i="7"/>
  <c r="DZ350" i="7"/>
  <c r="DY350" i="7"/>
  <c r="DX350" i="7"/>
  <c r="DW350" i="7"/>
  <c r="DV350" i="7"/>
  <c r="DU350" i="7"/>
  <c r="EC349" i="7"/>
  <c r="EB349" i="7"/>
  <c r="EA349" i="7"/>
  <c r="DZ349" i="7"/>
  <c r="DY349" i="7"/>
  <c r="DX349" i="7"/>
  <c r="DW349" i="7"/>
  <c r="DV349" i="7"/>
  <c r="DU349" i="7"/>
  <c r="EC348" i="7"/>
  <c r="EB348" i="7"/>
  <c r="EA348" i="7"/>
  <c r="DZ348" i="7"/>
  <c r="DY348" i="7"/>
  <c r="DX348" i="7"/>
  <c r="DW348" i="7"/>
  <c r="DV348" i="7"/>
  <c r="DU348" i="7"/>
  <c r="EC346" i="7"/>
  <c r="EB346" i="7"/>
  <c r="EA346" i="7"/>
  <c r="DZ346" i="7"/>
  <c r="DY346" i="7"/>
  <c r="DX346" i="7"/>
  <c r="DW346" i="7"/>
  <c r="DV346" i="7"/>
  <c r="DU346" i="7"/>
  <c r="EC345" i="7"/>
  <c r="EB345" i="7"/>
  <c r="EA345" i="7"/>
  <c r="DZ345" i="7"/>
  <c r="DY345" i="7"/>
  <c r="DX345" i="7"/>
  <c r="DW345" i="7"/>
  <c r="DV345" i="7"/>
  <c r="DU345" i="7"/>
  <c r="EC342" i="7"/>
  <c r="EB342" i="7"/>
  <c r="EA342" i="7"/>
  <c r="DZ342" i="7"/>
  <c r="DY342" i="7"/>
  <c r="DX342" i="7"/>
  <c r="DW342" i="7"/>
  <c r="DV342" i="7"/>
  <c r="DU342" i="7"/>
  <c r="EC341" i="7"/>
  <c r="EB341" i="7"/>
  <c r="EA341" i="7"/>
  <c r="DZ341" i="7"/>
  <c r="DY341" i="7"/>
  <c r="DX341" i="7"/>
  <c r="DW341" i="7"/>
  <c r="DV341" i="7"/>
  <c r="DU341" i="7"/>
  <c r="EC340" i="7"/>
  <c r="EB340" i="7"/>
  <c r="EA340" i="7"/>
  <c r="DZ340" i="7"/>
  <c r="DY340" i="7"/>
  <c r="DX340" i="7"/>
  <c r="DW340" i="7"/>
  <c r="DV340" i="7"/>
  <c r="DU340" i="7"/>
  <c r="EC338" i="7"/>
  <c r="EB338" i="7"/>
  <c r="EA338" i="7"/>
  <c r="DZ338" i="7"/>
  <c r="DY338" i="7"/>
  <c r="DX338" i="7"/>
  <c r="DW338" i="7"/>
  <c r="DV338" i="7"/>
  <c r="DU338" i="7"/>
  <c r="EC337" i="7"/>
  <c r="EB337" i="7"/>
  <c r="EA337" i="7"/>
  <c r="DZ337" i="7"/>
  <c r="DY337" i="7"/>
  <c r="DX337" i="7"/>
  <c r="DW337" i="7"/>
  <c r="DV337" i="7"/>
  <c r="DU337" i="7"/>
  <c r="EC334" i="7"/>
  <c r="EB334" i="7"/>
  <c r="EA334" i="7"/>
  <c r="DZ334" i="7"/>
  <c r="DY334" i="7"/>
  <c r="DX334" i="7"/>
  <c r="DW334" i="7"/>
  <c r="DV334" i="7"/>
  <c r="DU334" i="7"/>
  <c r="EC333" i="7"/>
  <c r="EB333" i="7"/>
  <c r="EA333" i="7"/>
  <c r="DZ333" i="7"/>
  <c r="DY333" i="7"/>
  <c r="DX333" i="7"/>
  <c r="DW333" i="7"/>
  <c r="DV333" i="7"/>
  <c r="DU333" i="7"/>
  <c r="EC332" i="7"/>
  <c r="EB332" i="7"/>
  <c r="EA332" i="7"/>
  <c r="DZ332" i="7"/>
  <c r="DY332" i="7"/>
  <c r="DX332" i="7"/>
  <c r="DW332" i="7"/>
  <c r="DV332" i="7"/>
  <c r="DU332" i="7"/>
  <c r="EC330" i="7"/>
  <c r="EB330" i="7"/>
  <c r="EA330" i="7"/>
  <c r="DZ330" i="7"/>
  <c r="DY330" i="7"/>
  <c r="DX330" i="7"/>
  <c r="DW330" i="7"/>
  <c r="DV330" i="7"/>
  <c r="DU330" i="7"/>
  <c r="EC329" i="7"/>
  <c r="EB329" i="7"/>
  <c r="EA329" i="7"/>
  <c r="DZ329" i="7"/>
  <c r="DY329" i="7"/>
  <c r="DX329" i="7"/>
  <c r="DW329" i="7"/>
  <c r="DV329" i="7"/>
  <c r="DU329" i="7"/>
  <c r="EC326" i="7"/>
  <c r="EB326" i="7"/>
  <c r="EA326" i="7"/>
  <c r="DZ326" i="7"/>
  <c r="DY326" i="7"/>
  <c r="DX326" i="7"/>
  <c r="DW326" i="7"/>
  <c r="DV326" i="7"/>
  <c r="DU326" i="7"/>
  <c r="EC325" i="7"/>
  <c r="EB325" i="7"/>
  <c r="EA325" i="7"/>
  <c r="DZ325" i="7"/>
  <c r="DY325" i="7"/>
  <c r="DX325" i="7"/>
  <c r="DW325" i="7"/>
  <c r="DV325" i="7"/>
  <c r="DU325" i="7"/>
  <c r="EC324" i="7"/>
  <c r="EB324" i="7"/>
  <c r="EA324" i="7"/>
  <c r="DZ324" i="7"/>
  <c r="DY324" i="7"/>
  <c r="DX324" i="7"/>
  <c r="DW324" i="7"/>
  <c r="DV324" i="7"/>
  <c r="DU324" i="7"/>
  <c r="EC322" i="7"/>
  <c r="EB322" i="7"/>
  <c r="EA322" i="7"/>
  <c r="DZ322" i="7"/>
  <c r="DY322" i="7"/>
  <c r="DX322" i="7"/>
  <c r="DW322" i="7"/>
  <c r="DV322" i="7"/>
  <c r="DU322" i="7"/>
  <c r="EC321" i="7"/>
  <c r="EB321" i="7"/>
  <c r="EA321" i="7"/>
  <c r="DZ321" i="7"/>
  <c r="DY321" i="7"/>
  <c r="DX321" i="7"/>
  <c r="DW321" i="7"/>
  <c r="DV321" i="7"/>
  <c r="DU321" i="7"/>
  <c r="EC320" i="7"/>
  <c r="EB320" i="7"/>
  <c r="EA320" i="7"/>
  <c r="DZ320" i="7"/>
  <c r="DY320" i="7"/>
  <c r="DX320" i="7"/>
  <c r="DW320" i="7"/>
  <c r="DV320" i="7"/>
  <c r="DU320" i="7"/>
  <c r="EC317" i="7"/>
  <c r="EB317" i="7"/>
  <c r="EA317" i="7"/>
  <c r="DZ317" i="7"/>
  <c r="DY317" i="7"/>
  <c r="DX317" i="7"/>
  <c r="DW317" i="7"/>
  <c r="DV317" i="7"/>
  <c r="DU317" i="7"/>
  <c r="EC316" i="7"/>
  <c r="EB316" i="7"/>
  <c r="EA316" i="7"/>
  <c r="DZ316" i="7"/>
  <c r="DY316" i="7"/>
  <c r="DX316" i="7"/>
  <c r="DW316" i="7"/>
  <c r="DV316" i="7"/>
  <c r="DU316" i="7"/>
  <c r="EC315" i="7"/>
  <c r="EB315" i="7"/>
  <c r="EA315" i="7"/>
  <c r="DZ315" i="7"/>
  <c r="DY315" i="7"/>
  <c r="DX315" i="7"/>
  <c r="DW315" i="7"/>
  <c r="DV315" i="7"/>
  <c r="DU315" i="7"/>
  <c r="EC313" i="7"/>
  <c r="EB313" i="7"/>
  <c r="EA313" i="7"/>
  <c r="DZ313" i="7"/>
  <c r="DY313" i="7"/>
  <c r="DX313" i="7"/>
  <c r="DW313" i="7"/>
  <c r="DV313" i="7"/>
  <c r="DU313" i="7"/>
  <c r="EC312" i="7"/>
  <c r="EB312" i="7"/>
  <c r="EA312" i="7"/>
  <c r="DZ312" i="7"/>
  <c r="DY312" i="7"/>
  <c r="DX312" i="7"/>
  <c r="DW312" i="7"/>
  <c r="DV312" i="7"/>
  <c r="DU312" i="7"/>
  <c r="EC310" i="7"/>
  <c r="EB310" i="7"/>
  <c r="EA310" i="7"/>
  <c r="DZ310" i="7"/>
  <c r="DY310" i="7"/>
  <c r="DX310" i="7"/>
  <c r="DW310" i="7"/>
  <c r="DV310" i="7"/>
  <c r="DU310" i="7"/>
  <c r="EC308" i="7"/>
  <c r="EB308" i="7"/>
  <c r="EA308" i="7"/>
  <c r="DZ308" i="7"/>
  <c r="DY308" i="7"/>
  <c r="DX308" i="7"/>
  <c r="DW308" i="7"/>
  <c r="DV308" i="7"/>
  <c r="DU308" i="7"/>
  <c r="EC307" i="7"/>
  <c r="EB307" i="7"/>
  <c r="EA307" i="7"/>
  <c r="DZ307" i="7"/>
  <c r="DY307" i="7"/>
  <c r="DX307" i="7"/>
  <c r="DW307" i="7"/>
  <c r="DV307" i="7"/>
  <c r="DU307" i="7"/>
  <c r="EC306" i="7"/>
  <c r="EB306" i="7"/>
  <c r="EA306" i="7"/>
  <c r="DZ306" i="7"/>
  <c r="DY306" i="7"/>
  <c r="DX306" i="7"/>
  <c r="DW306" i="7"/>
  <c r="DV306" i="7"/>
  <c r="DU306" i="7"/>
  <c r="EC304" i="7"/>
  <c r="EB304" i="7"/>
  <c r="EA304" i="7"/>
  <c r="DZ304" i="7"/>
  <c r="DY304" i="7"/>
  <c r="DX304" i="7"/>
  <c r="DW304" i="7"/>
  <c r="DV304" i="7"/>
  <c r="DU304" i="7"/>
  <c r="EC303" i="7"/>
  <c r="EB303" i="7"/>
  <c r="EA303" i="7"/>
  <c r="DZ303" i="7"/>
  <c r="DY303" i="7"/>
  <c r="DX303" i="7"/>
  <c r="DW303" i="7"/>
  <c r="DV303" i="7"/>
  <c r="DU303" i="7"/>
  <c r="EC297" i="7"/>
  <c r="EB297" i="7"/>
  <c r="EA297" i="7"/>
  <c r="DZ297" i="7"/>
  <c r="DY297" i="7"/>
  <c r="DX297" i="7"/>
  <c r="DW297" i="7"/>
  <c r="DV297" i="7"/>
  <c r="DU297" i="7"/>
  <c r="EC296" i="7"/>
  <c r="EB296" i="7"/>
  <c r="EA296" i="7"/>
  <c r="DZ296" i="7"/>
  <c r="DY296" i="7"/>
  <c r="DX296" i="7"/>
  <c r="DW296" i="7"/>
  <c r="DV296" i="7"/>
  <c r="DU296" i="7"/>
  <c r="EC294" i="7"/>
  <c r="EB294" i="7"/>
  <c r="EA294" i="7"/>
  <c r="DZ294" i="7"/>
  <c r="DY294" i="7"/>
  <c r="DX294" i="7"/>
  <c r="DW294" i="7"/>
  <c r="DV294" i="7"/>
  <c r="DU294" i="7"/>
  <c r="EE292" i="7"/>
  <c r="EE291" i="7"/>
  <c r="ED290" i="7"/>
  <c r="EC290" i="7"/>
  <c r="EB290" i="7"/>
  <c r="EA290" i="7"/>
  <c r="DZ290" i="7"/>
  <c r="DY290" i="7"/>
  <c r="DX290" i="7"/>
  <c r="DW290" i="7"/>
  <c r="DV290" i="7"/>
  <c r="DU290" i="7"/>
  <c r="EE289" i="7"/>
  <c r="EC286" i="7"/>
  <c r="EB286" i="7"/>
  <c r="EA286" i="7"/>
  <c r="DZ286" i="7"/>
  <c r="DY286" i="7"/>
  <c r="DX286" i="7"/>
  <c r="DW286" i="7"/>
  <c r="DV286" i="7"/>
  <c r="DU286" i="7"/>
  <c r="EC285" i="7"/>
  <c r="EB285" i="7"/>
  <c r="EA285" i="7"/>
  <c r="DZ285" i="7"/>
  <c r="DY285" i="7"/>
  <c r="DX285" i="7"/>
  <c r="DW285" i="7"/>
  <c r="DV285" i="7"/>
  <c r="DU285" i="7"/>
  <c r="EC284" i="7"/>
  <c r="EB284" i="7"/>
  <c r="EA284" i="7"/>
  <c r="DZ284" i="7"/>
  <c r="DY284" i="7"/>
  <c r="DX284" i="7"/>
  <c r="DW284" i="7"/>
  <c r="DV284" i="7"/>
  <c r="DU284" i="7"/>
  <c r="EC283" i="7"/>
  <c r="EB283" i="7"/>
  <c r="EA283" i="7"/>
  <c r="DZ283" i="7"/>
  <c r="DY283" i="7"/>
  <c r="DX283" i="7"/>
  <c r="DW283" i="7"/>
  <c r="DV283" i="7"/>
  <c r="DU283" i="7"/>
  <c r="EC279" i="7"/>
  <c r="EB279" i="7"/>
  <c r="EA279" i="7"/>
  <c r="DZ279" i="7"/>
  <c r="DY279" i="7"/>
  <c r="DX279" i="7"/>
  <c r="DW279" i="7"/>
  <c r="DV279" i="7"/>
  <c r="DU279" i="7"/>
  <c r="EC276" i="7"/>
  <c r="EB276" i="7"/>
  <c r="EA276" i="7"/>
  <c r="DZ276" i="7"/>
  <c r="DY276" i="7"/>
  <c r="DX276" i="7"/>
  <c r="DW276" i="7"/>
  <c r="DV276" i="7"/>
  <c r="DU276" i="7"/>
  <c r="EC275" i="7"/>
  <c r="EB275" i="7"/>
  <c r="EA275" i="7"/>
  <c r="DZ275" i="7"/>
  <c r="DY275" i="7"/>
  <c r="DX275" i="7"/>
  <c r="DW275" i="7"/>
  <c r="DV275" i="7"/>
  <c r="DU275" i="7"/>
  <c r="EC274" i="7"/>
  <c r="EB274" i="7"/>
  <c r="EA274" i="7"/>
  <c r="DZ274" i="7"/>
  <c r="DY274" i="7"/>
  <c r="DX274" i="7"/>
  <c r="DW274" i="7"/>
  <c r="DV274" i="7"/>
  <c r="DU274" i="7"/>
  <c r="EC273" i="7"/>
  <c r="EB273" i="7"/>
  <c r="EA273" i="7"/>
  <c r="DZ273" i="7"/>
  <c r="DY273" i="7"/>
  <c r="DX273" i="7"/>
  <c r="DW273" i="7"/>
  <c r="DV273" i="7"/>
  <c r="DU273" i="7"/>
  <c r="ED268" i="7"/>
  <c r="EE268" i="7" s="1"/>
  <c r="EC267" i="7"/>
  <c r="EB267" i="7"/>
  <c r="EA267" i="7"/>
  <c r="DZ267" i="7"/>
  <c r="DY267" i="7"/>
  <c r="DX267" i="7"/>
  <c r="DW267" i="7"/>
  <c r="DV267" i="7"/>
  <c r="DU267" i="7"/>
  <c r="EC265" i="7"/>
  <c r="EB265" i="7"/>
  <c r="EA265" i="7"/>
  <c r="DZ265" i="7"/>
  <c r="DY265" i="7"/>
  <c r="DX265" i="7"/>
  <c r="DW265" i="7"/>
  <c r="DV265" i="7"/>
  <c r="DU265" i="7"/>
  <c r="EC264" i="7"/>
  <c r="EB264" i="7"/>
  <c r="EA264" i="7"/>
  <c r="DZ264" i="7"/>
  <c r="DY264" i="7"/>
  <c r="DX264" i="7"/>
  <c r="DW264" i="7"/>
  <c r="DV264" i="7"/>
  <c r="DU264" i="7"/>
  <c r="EC263" i="7"/>
  <c r="EB263" i="7"/>
  <c r="EA263" i="7"/>
  <c r="DZ263" i="7"/>
  <c r="DY263" i="7"/>
  <c r="DX263" i="7"/>
  <c r="DW263" i="7"/>
  <c r="DV263" i="7"/>
  <c r="DU263" i="7"/>
  <c r="EC260" i="7"/>
  <c r="EB260" i="7"/>
  <c r="EA260" i="7"/>
  <c r="DZ260" i="7"/>
  <c r="DY260" i="7"/>
  <c r="DX260" i="7"/>
  <c r="DW260" i="7"/>
  <c r="DV260" i="7"/>
  <c r="DU260" i="7"/>
  <c r="EC259" i="7"/>
  <c r="EB259" i="7"/>
  <c r="EA259" i="7"/>
  <c r="DZ259" i="7"/>
  <c r="DY259" i="7"/>
  <c r="DX259" i="7"/>
  <c r="DW259" i="7"/>
  <c r="DV259" i="7"/>
  <c r="DU259" i="7"/>
  <c r="EC258" i="7"/>
  <c r="EB258" i="7"/>
  <c r="EA258" i="7"/>
  <c r="DZ258" i="7"/>
  <c r="DY258" i="7"/>
  <c r="DX258" i="7"/>
  <c r="DW258" i="7"/>
  <c r="DV258" i="7"/>
  <c r="DU258" i="7"/>
  <c r="EC257" i="7"/>
  <c r="EB257" i="7"/>
  <c r="EA257" i="7"/>
  <c r="DZ257" i="7"/>
  <c r="DY257" i="7"/>
  <c r="DX257" i="7"/>
  <c r="DW257" i="7"/>
  <c r="DV257" i="7"/>
  <c r="DU257" i="7"/>
  <c r="EC256" i="7"/>
  <c r="EB256" i="7"/>
  <c r="EA256" i="7"/>
  <c r="DZ256" i="7"/>
  <c r="DY256" i="7"/>
  <c r="DX256" i="7"/>
  <c r="DW256" i="7"/>
  <c r="DV256" i="7"/>
  <c r="DU256" i="7"/>
  <c r="EC255" i="7"/>
  <c r="EB255" i="7"/>
  <c r="EA255" i="7"/>
  <c r="DZ255" i="7"/>
  <c r="DY255" i="7"/>
  <c r="DX255" i="7"/>
  <c r="DW255" i="7"/>
  <c r="DV255" i="7"/>
  <c r="DU255" i="7"/>
  <c r="EC254" i="7"/>
  <c r="EB254" i="7"/>
  <c r="EA254" i="7"/>
  <c r="DZ254" i="7"/>
  <c r="DY254" i="7"/>
  <c r="DX254" i="7"/>
  <c r="DW254" i="7"/>
  <c r="DV254" i="7"/>
  <c r="DU254" i="7"/>
  <c r="EC252" i="7"/>
  <c r="EB252" i="7"/>
  <c r="EA252" i="7"/>
  <c r="DZ252" i="7"/>
  <c r="DY252" i="7"/>
  <c r="DX252" i="7"/>
  <c r="DW252" i="7"/>
  <c r="DV252" i="7"/>
  <c r="DU252" i="7"/>
  <c r="EC251" i="7"/>
  <c r="EB251" i="7"/>
  <c r="EA251" i="7"/>
  <c r="DZ251" i="7"/>
  <c r="DY251" i="7"/>
  <c r="DX251" i="7"/>
  <c r="DW251" i="7"/>
  <c r="DV251" i="7"/>
  <c r="DU251" i="7"/>
  <c r="EC250" i="7"/>
  <c r="EB250" i="7"/>
  <c r="EA250" i="7"/>
  <c r="DZ250" i="7"/>
  <c r="DY250" i="7"/>
  <c r="DX250" i="7"/>
  <c r="DW250" i="7"/>
  <c r="DV250" i="7"/>
  <c r="DU250" i="7"/>
  <c r="EC249" i="7"/>
  <c r="EB249" i="7"/>
  <c r="EA249" i="7"/>
  <c r="DZ249" i="7"/>
  <c r="DY249" i="7"/>
  <c r="DX249" i="7"/>
  <c r="DW249" i="7"/>
  <c r="DV249" i="7"/>
  <c r="DU249" i="7"/>
  <c r="EC248" i="7"/>
  <c r="EB248" i="7"/>
  <c r="EA248" i="7"/>
  <c r="DZ248" i="7"/>
  <c r="DY248" i="7"/>
  <c r="DX248" i="7"/>
  <c r="DW248" i="7"/>
  <c r="DV248" i="7"/>
  <c r="DU248" i="7"/>
  <c r="EC247" i="7"/>
  <c r="EB247" i="7"/>
  <c r="EA247" i="7"/>
  <c r="DZ247" i="7"/>
  <c r="DY247" i="7"/>
  <c r="DX247" i="7"/>
  <c r="DW247" i="7"/>
  <c r="DV247" i="7"/>
  <c r="DU247" i="7"/>
  <c r="EC246" i="7"/>
  <c r="EB246" i="7"/>
  <c r="EA246" i="7"/>
  <c r="DZ246" i="7"/>
  <c r="DY246" i="7"/>
  <c r="DX246" i="7"/>
  <c r="DW246" i="7"/>
  <c r="DV246" i="7"/>
  <c r="DU246" i="7"/>
  <c r="EC243" i="7"/>
  <c r="EB243" i="7"/>
  <c r="EA243" i="7"/>
  <c r="DZ243" i="7"/>
  <c r="DY243" i="7"/>
  <c r="DX243" i="7"/>
  <c r="DW243" i="7"/>
  <c r="DV243" i="7"/>
  <c r="DU243" i="7"/>
  <c r="EC240" i="7"/>
  <c r="EB240" i="7"/>
  <c r="EA240" i="7"/>
  <c r="DZ240" i="7"/>
  <c r="DY240" i="7"/>
  <c r="DX240" i="7"/>
  <c r="DW240" i="7"/>
  <c r="DV240" i="7"/>
  <c r="DU240" i="7"/>
  <c r="EC235" i="7"/>
  <c r="EB235" i="7"/>
  <c r="EA235" i="7"/>
  <c r="DZ235" i="7"/>
  <c r="DY235" i="7"/>
  <c r="DX235" i="7"/>
  <c r="DW235" i="7"/>
  <c r="DV235" i="7"/>
  <c r="DU235" i="7"/>
  <c r="EC234" i="7"/>
  <c r="EB234" i="7"/>
  <c r="EA234" i="7"/>
  <c r="DZ234" i="7"/>
  <c r="DY234" i="7"/>
  <c r="DX234" i="7"/>
  <c r="DW234" i="7"/>
  <c r="DV234" i="7"/>
  <c r="DU234" i="7"/>
  <c r="EC233" i="7"/>
  <c r="EB233" i="7"/>
  <c r="EA233" i="7"/>
  <c r="DZ233" i="7"/>
  <c r="DY233" i="7"/>
  <c r="DX233" i="7"/>
  <c r="DW233" i="7"/>
  <c r="DV233" i="7"/>
  <c r="DU233" i="7"/>
  <c r="EC232" i="7"/>
  <c r="EB232" i="7"/>
  <c r="EA232" i="7"/>
  <c r="DZ232" i="7"/>
  <c r="DY232" i="7"/>
  <c r="DX232" i="7"/>
  <c r="DW232" i="7"/>
  <c r="DV232" i="7"/>
  <c r="DU232" i="7"/>
  <c r="EC231" i="7"/>
  <c r="EB231" i="7"/>
  <c r="EA231" i="7"/>
  <c r="DZ231" i="7"/>
  <c r="DY231" i="7"/>
  <c r="DX231" i="7"/>
  <c r="DW231" i="7"/>
  <c r="DV231" i="7"/>
  <c r="DU231" i="7"/>
  <c r="EC230" i="7"/>
  <c r="EB230" i="7"/>
  <c r="EA230" i="7"/>
  <c r="DZ230" i="7"/>
  <c r="DY230" i="7"/>
  <c r="DX230" i="7"/>
  <c r="DW230" i="7"/>
  <c r="DV230" i="7"/>
  <c r="DU230" i="7"/>
  <c r="EC229" i="7"/>
  <c r="EB229" i="7"/>
  <c r="EA229" i="7"/>
  <c r="DZ229" i="7"/>
  <c r="DY229" i="7"/>
  <c r="DX229" i="7"/>
  <c r="DW229" i="7"/>
  <c r="DV229" i="7"/>
  <c r="DU229" i="7"/>
  <c r="EC228" i="7"/>
  <c r="EB228" i="7"/>
  <c r="EA228" i="7"/>
  <c r="DZ228" i="7"/>
  <c r="DY228" i="7"/>
  <c r="DX228" i="7"/>
  <c r="DW228" i="7"/>
  <c r="DV228" i="7"/>
  <c r="DU228" i="7"/>
  <c r="EC226" i="7"/>
  <c r="EB226" i="7"/>
  <c r="EA226" i="7"/>
  <c r="DZ226" i="7"/>
  <c r="DY226" i="7"/>
  <c r="DX226" i="7"/>
  <c r="DW226" i="7"/>
  <c r="DV226" i="7"/>
  <c r="DU226" i="7"/>
  <c r="EC225" i="7"/>
  <c r="EB225" i="7"/>
  <c r="EA225" i="7"/>
  <c r="DZ225" i="7"/>
  <c r="DY225" i="7"/>
  <c r="DX225" i="7"/>
  <c r="DW225" i="7"/>
  <c r="DV225" i="7"/>
  <c r="DU225" i="7"/>
  <c r="EC224" i="7"/>
  <c r="EB224" i="7"/>
  <c r="EA224" i="7"/>
  <c r="DZ224" i="7"/>
  <c r="DY224" i="7"/>
  <c r="DX224" i="7"/>
  <c r="DW224" i="7"/>
  <c r="DV224" i="7"/>
  <c r="DU224" i="7"/>
  <c r="EC223" i="7"/>
  <c r="EB223" i="7"/>
  <c r="EA223" i="7"/>
  <c r="DZ223" i="7"/>
  <c r="DY223" i="7"/>
  <c r="DX223" i="7"/>
  <c r="DW223" i="7"/>
  <c r="DV223" i="7"/>
  <c r="DU223" i="7"/>
  <c r="EC222" i="7"/>
  <c r="EB222" i="7"/>
  <c r="EA222" i="7"/>
  <c r="DZ222" i="7"/>
  <c r="DY222" i="7"/>
  <c r="DX222" i="7"/>
  <c r="DW222" i="7"/>
  <c r="DV222" i="7"/>
  <c r="DU222" i="7"/>
  <c r="EC217" i="7"/>
  <c r="EB217" i="7"/>
  <c r="EA217" i="7"/>
  <c r="DZ217" i="7"/>
  <c r="DY217" i="7"/>
  <c r="DX217" i="7"/>
  <c r="DW217" i="7"/>
  <c r="DV217" i="7"/>
  <c r="DU217" i="7"/>
  <c r="EC216" i="7"/>
  <c r="EB216" i="7"/>
  <c r="EA216" i="7"/>
  <c r="DZ216" i="7"/>
  <c r="DY216" i="7"/>
  <c r="DX216" i="7"/>
  <c r="DW216" i="7"/>
  <c r="DV216" i="7"/>
  <c r="DU216" i="7"/>
  <c r="EC215" i="7"/>
  <c r="EB215" i="7"/>
  <c r="EA215" i="7"/>
  <c r="DZ215" i="7"/>
  <c r="DY215" i="7"/>
  <c r="DX215" i="7"/>
  <c r="DW215" i="7"/>
  <c r="DV215" i="7"/>
  <c r="DU215" i="7"/>
  <c r="EC214" i="7"/>
  <c r="EB214" i="7"/>
  <c r="EA214" i="7"/>
  <c r="DZ214" i="7"/>
  <c r="DY214" i="7"/>
  <c r="DX214" i="7"/>
  <c r="DW214" i="7"/>
  <c r="DV214" i="7"/>
  <c r="DU214" i="7"/>
  <c r="EC213" i="7"/>
  <c r="EB213" i="7"/>
  <c r="EA213" i="7"/>
  <c r="DZ213" i="7"/>
  <c r="DY213" i="7"/>
  <c r="DX213" i="7"/>
  <c r="DW213" i="7"/>
  <c r="DV213" i="7"/>
  <c r="DU213" i="7"/>
  <c r="EC212" i="7"/>
  <c r="EB212" i="7"/>
  <c r="EA212" i="7"/>
  <c r="DZ212" i="7"/>
  <c r="DY212" i="7"/>
  <c r="DX212" i="7"/>
  <c r="DW212" i="7"/>
  <c r="DV212" i="7"/>
  <c r="DU212" i="7"/>
  <c r="EC211" i="7"/>
  <c r="EB211" i="7"/>
  <c r="EA211" i="7"/>
  <c r="DZ211" i="7"/>
  <c r="DY211" i="7"/>
  <c r="DX211" i="7"/>
  <c r="DW211" i="7"/>
  <c r="DV211" i="7"/>
  <c r="DU211" i="7"/>
  <c r="EC210" i="7"/>
  <c r="EB210" i="7"/>
  <c r="EA210" i="7"/>
  <c r="DZ210" i="7"/>
  <c r="DY210" i="7"/>
  <c r="DX210" i="7"/>
  <c r="DW210" i="7"/>
  <c r="DV210" i="7"/>
  <c r="DU210" i="7"/>
  <c r="EC208" i="7"/>
  <c r="EB208" i="7"/>
  <c r="EA208" i="7"/>
  <c r="DZ208" i="7"/>
  <c r="DY208" i="7"/>
  <c r="DX208" i="7"/>
  <c r="DW208" i="7"/>
  <c r="DV208" i="7"/>
  <c r="DU208" i="7"/>
  <c r="EC207" i="7"/>
  <c r="EB207" i="7"/>
  <c r="EA207" i="7"/>
  <c r="DZ207" i="7"/>
  <c r="DY207" i="7"/>
  <c r="DX207" i="7"/>
  <c r="DW207" i="7"/>
  <c r="DV207" i="7"/>
  <c r="DU207" i="7"/>
  <c r="EC206" i="7"/>
  <c r="EB206" i="7"/>
  <c r="EA206" i="7"/>
  <c r="DZ206" i="7"/>
  <c r="DY206" i="7"/>
  <c r="DX206" i="7"/>
  <c r="DW206" i="7"/>
  <c r="DV206" i="7"/>
  <c r="DU206" i="7"/>
  <c r="EC205" i="7"/>
  <c r="EB205" i="7"/>
  <c r="EA205" i="7"/>
  <c r="DZ205" i="7"/>
  <c r="DY205" i="7"/>
  <c r="DX205" i="7"/>
  <c r="DW205" i="7"/>
  <c r="DV205" i="7"/>
  <c r="DU205" i="7"/>
  <c r="EC204" i="7"/>
  <c r="EB204" i="7"/>
  <c r="EA204" i="7"/>
  <c r="DZ204" i="7"/>
  <c r="DY204" i="7"/>
  <c r="DX204" i="7"/>
  <c r="DW204" i="7"/>
  <c r="DV204" i="7"/>
  <c r="DU204" i="7"/>
  <c r="EC203" i="7"/>
  <c r="EB203" i="7"/>
  <c r="EA203" i="7"/>
  <c r="DZ203" i="7"/>
  <c r="DY203" i="7"/>
  <c r="DX203" i="7"/>
  <c r="DW203" i="7"/>
  <c r="DV203" i="7"/>
  <c r="DU203" i="7"/>
  <c r="EC202" i="7"/>
  <c r="EB202" i="7"/>
  <c r="EA202" i="7"/>
  <c r="DZ202" i="7"/>
  <c r="DY202" i="7"/>
  <c r="DX202" i="7"/>
  <c r="DW202" i="7"/>
  <c r="DV202" i="7"/>
  <c r="DU202" i="7"/>
  <c r="EC201" i="7"/>
  <c r="EB201" i="7"/>
  <c r="EA201" i="7"/>
  <c r="DZ201" i="7"/>
  <c r="DY201" i="7"/>
  <c r="DX201" i="7"/>
  <c r="DW201" i="7"/>
  <c r="DV201" i="7"/>
  <c r="DU201" i="7"/>
  <c r="EC199" i="7"/>
  <c r="EB199" i="7"/>
  <c r="EA199" i="7"/>
  <c r="DZ199" i="7"/>
  <c r="DY199" i="7"/>
  <c r="DX199" i="7"/>
  <c r="DW199" i="7"/>
  <c r="DV199" i="7"/>
  <c r="DU199" i="7"/>
  <c r="EC198" i="7"/>
  <c r="EB198" i="7"/>
  <c r="EA198" i="7"/>
  <c r="DZ198" i="7"/>
  <c r="DY198" i="7"/>
  <c r="DX198" i="7"/>
  <c r="DW198" i="7"/>
  <c r="DV198" i="7"/>
  <c r="DU198" i="7"/>
  <c r="EC197" i="7"/>
  <c r="EB197" i="7"/>
  <c r="EA197" i="7"/>
  <c r="DZ197" i="7"/>
  <c r="DY197" i="7"/>
  <c r="DX197" i="7"/>
  <c r="DW197" i="7"/>
  <c r="DV197" i="7"/>
  <c r="DU197" i="7"/>
  <c r="EC196" i="7"/>
  <c r="EB196" i="7"/>
  <c r="EA196" i="7"/>
  <c r="DZ196" i="7"/>
  <c r="DY196" i="7"/>
  <c r="DX196" i="7"/>
  <c r="DW196" i="7"/>
  <c r="DV196" i="7"/>
  <c r="DU196" i="7"/>
  <c r="EC195" i="7"/>
  <c r="EB195" i="7"/>
  <c r="EA195" i="7"/>
  <c r="DZ195" i="7"/>
  <c r="DY195" i="7"/>
  <c r="DX195" i="7"/>
  <c r="DW195" i="7"/>
  <c r="DV195" i="7"/>
  <c r="DU195" i="7"/>
  <c r="EC189" i="7"/>
  <c r="EB189" i="7"/>
  <c r="EA189" i="7"/>
  <c r="DZ189" i="7"/>
  <c r="DY189" i="7"/>
  <c r="DX189" i="7"/>
  <c r="DW189" i="7"/>
  <c r="DV189" i="7"/>
  <c r="DU189" i="7"/>
  <c r="EC188" i="7"/>
  <c r="EB188" i="7"/>
  <c r="EA188" i="7"/>
  <c r="DZ188" i="7"/>
  <c r="DY188" i="7"/>
  <c r="DX188" i="7"/>
  <c r="DW188" i="7"/>
  <c r="DV188" i="7"/>
  <c r="DU188" i="7"/>
  <c r="EC187" i="7"/>
  <c r="EB187" i="7"/>
  <c r="EA187" i="7"/>
  <c r="DZ187" i="7"/>
  <c r="DY187" i="7"/>
  <c r="DX187" i="7"/>
  <c r="DW187" i="7"/>
  <c r="DV187" i="7"/>
  <c r="DU187" i="7"/>
  <c r="EC186" i="7"/>
  <c r="EB186" i="7"/>
  <c r="EA186" i="7"/>
  <c r="DZ186" i="7"/>
  <c r="DY186" i="7"/>
  <c r="DX186" i="7"/>
  <c r="DW186" i="7"/>
  <c r="DV186" i="7"/>
  <c r="DU186" i="7"/>
  <c r="EC185" i="7"/>
  <c r="EB185" i="7"/>
  <c r="EA185" i="7"/>
  <c r="DZ185" i="7"/>
  <c r="DY185" i="7"/>
  <c r="DX185" i="7"/>
  <c r="DW185" i="7"/>
  <c r="DV185" i="7"/>
  <c r="DU185" i="7"/>
  <c r="EC180" i="7"/>
  <c r="EB180" i="7"/>
  <c r="EA180" i="7"/>
  <c r="DZ180" i="7"/>
  <c r="DY180" i="7"/>
  <c r="DX180" i="7"/>
  <c r="DW180" i="7"/>
  <c r="DV180" i="7"/>
  <c r="DU180" i="7"/>
  <c r="EC179" i="7"/>
  <c r="EB179" i="7"/>
  <c r="EA179" i="7"/>
  <c r="DZ179" i="7"/>
  <c r="DY179" i="7"/>
  <c r="DX179" i="7"/>
  <c r="DW179" i="7"/>
  <c r="DV179" i="7"/>
  <c r="DU179" i="7"/>
  <c r="EC178" i="7"/>
  <c r="EB178" i="7"/>
  <c r="EA178" i="7"/>
  <c r="DZ178" i="7"/>
  <c r="DY178" i="7"/>
  <c r="DX178" i="7"/>
  <c r="DW178" i="7"/>
  <c r="DV178" i="7"/>
  <c r="DU178" i="7"/>
  <c r="EC177" i="7"/>
  <c r="EB177" i="7"/>
  <c r="EA177" i="7"/>
  <c r="DZ177" i="7"/>
  <c r="DY177" i="7"/>
  <c r="DX177" i="7"/>
  <c r="DW177" i="7"/>
  <c r="DV177" i="7"/>
  <c r="DU177" i="7"/>
  <c r="EC176" i="7"/>
  <c r="EB176" i="7"/>
  <c r="EA176" i="7"/>
  <c r="DZ176" i="7"/>
  <c r="DY176" i="7"/>
  <c r="DX176" i="7"/>
  <c r="DW176" i="7"/>
  <c r="DV176" i="7"/>
  <c r="DU176" i="7"/>
  <c r="EE170" i="7"/>
  <c r="EC167" i="7"/>
  <c r="EB167" i="7"/>
  <c r="EA167" i="7"/>
  <c r="DZ167" i="7"/>
  <c r="DY167" i="7"/>
  <c r="DX167" i="7"/>
  <c r="DW167" i="7"/>
  <c r="DV167" i="7"/>
  <c r="DU167" i="7"/>
  <c r="EC162" i="7"/>
  <c r="EB162" i="7"/>
  <c r="EA162" i="7"/>
  <c r="DZ162" i="7"/>
  <c r="DY162" i="7"/>
  <c r="DX162" i="7"/>
  <c r="DW162" i="7"/>
  <c r="DV162" i="7"/>
  <c r="DU162" i="7"/>
  <c r="EC146" i="7"/>
  <c r="EB146" i="7"/>
  <c r="EA146" i="7"/>
  <c r="DZ146" i="7"/>
  <c r="DY146" i="7"/>
  <c r="DX146" i="7"/>
  <c r="DW146" i="7"/>
  <c r="DV146" i="7"/>
  <c r="DU146" i="7"/>
  <c r="EC145" i="7"/>
  <c r="EB145" i="7"/>
  <c r="EA145" i="7"/>
  <c r="DZ145" i="7"/>
  <c r="DY145" i="7"/>
  <c r="DX145" i="7"/>
  <c r="DW145" i="7"/>
  <c r="DV145" i="7"/>
  <c r="DU145" i="7"/>
  <c r="EC144" i="7"/>
  <c r="EB144" i="7"/>
  <c r="EA144" i="7"/>
  <c r="DZ144" i="7"/>
  <c r="DY144" i="7"/>
  <c r="DX144" i="7"/>
  <c r="DW144" i="7"/>
  <c r="DV144" i="7"/>
  <c r="DU144" i="7"/>
  <c r="EC143" i="7"/>
  <c r="EB143" i="7"/>
  <c r="EA143" i="7"/>
  <c r="DZ143" i="7"/>
  <c r="DY143" i="7"/>
  <c r="DX143" i="7"/>
  <c r="DW143" i="7"/>
  <c r="DV143" i="7"/>
  <c r="DU143" i="7"/>
  <c r="EC134" i="7"/>
  <c r="EB134" i="7"/>
  <c r="EA134" i="7"/>
  <c r="DZ134" i="7"/>
  <c r="DY134" i="7"/>
  <c r="DX134" i="7"/>
  <c r="DW134" i="7"/>
  <c r="DV134" i="7"/>
  <c r="DU134" i="7"/>
  <c r="EC133" i="7"/>
  <c r="EB133" i="7"/>
  <c r="EA133" i="7"/>
  <c r="DZ133" i="7"/>
  <c r="DY133" i="7"/>
  <c r="DX133" i="7"/>
  <c r="DW133" i="7"/>
  <c r="DV133" i="7"/>
  <c r="DU133" i="7"/>
  <c r="EC132" i="7"/>
  <c r="EB132" i="7"/>
  <c r="EA132" i="7"/>
  <c r="DZ132" i="7"/>
  <c r="DY132" i="7"/>
  <c r="DX132" i="7"/>
  <c r="DW132" i="7"/>
  <c r="DV132" i="7"/>
  <c r="DU132" i="7"/>
  <c r="EC131" i="7"/>
  <c r="EB131" i="7"/>
  <c r="EA131" i="7"/>
  <c r="DZ131" i="7"/>
  <c r="DY131" i="7"/>
  <c r="DX131" i="7"/>
  <c r="DW131" i="7"/>
  <c r="DV131" i="7"/>
  <c r="DU131" i="7"/>
  <c r="ED127" i="7"/>
  <c r="EE127" i="7" s="1"/>
  <c r="EC124" i="7"/>
  <c r="EB124" i="7"/>
  <c r="EA124" i="7"/>
  <c r="DZ124" i="7"/>
  <c r="DY124" i="7"/>
  <c r="DX124" i="7"/>
  <c r="DW124" i="7"/>
  <c r="DV124" i="7"/>
  <c r="DU124" i="7"/>
  <c r="EC123" i="7"/>
  <c r="EB123" i="7"/>
  <c r="EA123" i="7"/>
  <c r="DZ123" i="7"/>
  <c r="DY123" i="7"/>
  <c r="DX123" i="7"/>
  <c r="DW123" i="7"/>
  <c r="DV123" i="7"/>
  <c r="DU123" i="7"/>
  <c r="EC122" i="7"/>
  <c r="EB122" i="7"/>
  <c r="EA122" i="7"/>
  <c r="DZ122" i="7"/>
  <c r="DY122" i="7"/>
  <c r="DX122" i="7"/>
  <c r="DW122" i="7"/>
  <c r="DV122" i="7"/>
  <c r="DU122" i="7"/>
  <c r="EC118" i="7"/>
  <c r="EB118" i="7"/>
  <c r="EA118" i="7"/>
  <c r="DZ118" i="7"/>
  <c r="DY118" i="7"/>
  <c r="DX118" i="7"/>
  <c r="DW118" i="7"/>
  <c r="DV118" i="7"/>
  <c r="DU118" i="7"/>
  <c r="EC117" i="7"/>
  <c r="EB117" i="7"/>
  <c r="EA117" i="7"/>
  <c r="DZ117" i="7"/>
  <c r="DY117" i="7"/>
  <c r="DX117" i="7"/>
  <c r="DW117" i="7"/>
  <c r="DV117" i="7"/>
  <c r="DU117" i="7"/>
  <c r="EC116" i="7"/>
  <c r="EB116" i="7"/>
  <c r="EA116" i="7"/>
  <c r="DZ116" i="7"/>
  <c r="DY116" i="7"/>
  <c r="DX116" i="7"/>
  <c r="DW116" i="7"/>
  <c r="DV116" i="7"/>
  <c r="DU116" i="7"/>
  <c r="EC112" i="7"/>
  <c r="EB112" i="7"/>
  <c r="EA112" i="7"/>
  <c r="DZ112" i="7"/>
  <c r="DY112" i="7"/>
  <c r="DX112" i="7"/>
  <c r="DW112" i="7"/>
  <c r="DV112" i="7"/>
  <c r="DU112" i="7"/>
  <c r="EC111" i="7"/>
  <c r="EB111" i="7"/>
  <c r="EA111" i="7"/>
  <c r="DZ111" i="7"/>
  <c r="DY111" i="7"/>
  <c r="DX111" i="7"/>
  <c r="DW111" i="7"/>
  <c r="DV111" i="7"/>
  <c r="DU111" i="7"/>
  <c r="EC110" i="7"/>
  <c r="EB110" i="7"/>
  <c r="EA110" i="7"/>
  <c r="DZ110" i="7"/>
  <c r="DY110" i="7"/>
  <c r="DX110" i="7"/>
  <c r="DW110" i="7"/>
  <c r="DV110" i="7"/>
  <c r="DU110" i="7"/>
  <c r="ED106" i="7"/>
  <c r="EE106" i="7" s="1"/>
  <c r="EC101" i="7"/>
  <c r="EB101" i="7"/>
  <c r="EA101" i="7"/>
  <c r="DZ101" i="7"/>
  <c r="DY101" i="7"/>
  <c r="DX101" i="7"/>
  <c r="DW101" i="7"/>
  <c r="DV101" i="7"/>
  <c r="DU101" i="7"/>
  <c r="EC100" i="7"/>
  <c r="EB100" i="7"/>
  <c r="EA100" i="7"/>
  <c r="DZ100" i="7"/>
  <c r="DY100" i="7"/>
  <c r="DX100" i="7"/>
  <c r="DW100" i="7"/>
  <c r="DV100" i="7"/>
  <c r="DU100" i="7"/>
  <c r="EC99" i="7"/>
  <c r="EB99" i="7"/>
  <c r="EA99" i="7"/>
  <c r="DZ99" i="7"/>
  <c r="DY99" i="7"/>
  <c r="DX99" i="7"/>
  <c r="DW99" i="7"/>
  <c r="DV99" i="7"/>
  <c r="DU99" i="7"/>
  <c r="EC96" i="7"/>
  <c r="EB96" i="7"/>
  <c r="EA96" i="7"/>
  <c r="DZ96" i="7"/>
  <c r="DY96" i="7"/>
  <c r="DX96" i="7"/>
  <c r="DW96" i="7"/>
  <c r="DV96" i="7"/>
  <c r="DU96" i="7"/>
  <c r="EC93" i="7"/>
  <c r="EB93" i="7"/>
  <c r="EA93" i="7"/>
  <c r="DZ93" i="7"/>
  <c r="DY93" i="7"/>
  <c r="DX93" i="7"/>
  <c r="DW93" i="7"/>
  <c r="DV93" i="7"/>
  <c r="DU93" i="7"/>
  <c r="EC91" i="7"/>
  <c r="EB91" i="7"/>
  <c r="EA91" i="7"/>
  <c r="DZ91" i="7"/>
  <c r="DY91" i="7"/>
  <c r="DX91" i="7"/>
  <c r="DW91" i="7"/>
  <c r="DV91" i="7"/>
  <c r="DU91" i="7"/>
  <c r="EC90" i="7"/>
  <c r="EB90" i="7"/>
  <c r="EA90" i="7"/>
  <c r="DZ90" i="7"/>
  <c r="DY90" i="7"/>
  <c r="DX90" i="7"/>
  <c r="DW90" i="7"/>
  <c r="DV90" i="7"/>
  <c r="DU90" i="7"/>
  <c r="EC89" i="7"/>
  <c r="EB89" i="7"/>
  <c r="EA89" i="7"/>
  <c r="DZ89" i="7"/>
  <c r="DY89" i="7"/>
  <c r="DX89" i="7"/>
  <c r="DW89" i="7"/>
  <c r="DV89" i="7"/>
  <c r="DU89" i="7"/>
  <c r="EC88" i="7"/>
  <c r="EB88" i="7"/>
  <c r="EA88" i="7"/>
  <c r="DZ88" i="7"/>
  <c r="DY88" i="7"/>
  <c r="DX88" i="7"/>
  <c r="DW88" i="7"/>
  <c r="DV88" i="7"/>
  <c r="DU88" i="7"/>
  <c r="EC84" i="7"/>
  <c r="EB84" i="7"/>
  <c r="EA84" i="7"/>
  <c r="DZ84" i="7"/>
  <c r="DY84" i="7"/>
  <c r="DX84" i="7"/>
  <c r="DW84" i="7"/>
  <c r="DV84" i="7"/>
  <c r="DU84" i="7"/>
  <c r="EC83" i="7"/>
  <c r="EB83" i="7"/>
  <c r="EA83" i="7"/>
  <c r="DZ83" i="7"/>
  <c r="DY83" i="7"/>
  <c r="DX83" i="7"/>
  <c r="DW83" i="7"/>
  <c r="DV83" i="7"/>
  <c r="DU83" i="7"/>
  <c r="EC82" i="7"/>
  <c r="EB82" i="7"/>
  <c r="EA82" i="7"/>
  <c r="DZ82" i="7"/>
  <c r="DY82" i="7"/>
  <c r="DX82" i="7"/>
  <c r="DW82" i="7"/>
  <c r="DV82" i="7"/>
  <c r="DU82" i="7"/>
  <c r="EC81" i="7"/>
  <c r="EB81" i="7"/>
  <c r="EA81" i="7"/>
  <c r="DZ81" i="7"/>
  <c r="DY81" i="7"/>
  <c r="DX81" i="7"/>
  <c r="DW81" i="7"/>
  <c r="DV81" i="7"/>
  <c r="DU81" i="7"/>
  <c r="EC80" i="7"/>
  <c r="EB80" i="7"/>
  <c r="EA80" i="7"/>
  <c r="DZ80" i="7"/>
  <c r="DY80" i="7"/>
  <c r="DX80" i="7"/>
  <c r="DW80" i="7"/>
  <c r="DV80" i="7"/>
  <c r="DU80" i="7"/>
  <c r="EC78" i="7"/>
  <c r="EB78" i="7"/>
  <c r="EA78" i="7"/>
  <c r="DZ78" i="7"/>
  <c r="DY78" i="7"/>
  <c r="DX78" i="7"/>
  <c r="DW78" i="7"/>
  <c r="DV78" i="7"/>
  <c r="DU78" i="7"/>
  <c r="EC74" i="7"/>
  <c r="EB74" i="7"/>
  <c r="EA74" i="7"/>
  <c r="DZ74" i="7"/>
  <c r="DY74" i="7"/>
  <c r="DX74" i="7"/>
  <c r="DW74" i="7"/>
  <c r="DV74" i="7"/>
  <c r="DU74" i="7"/>
  <c r="EC73" i="7"/>
  <c r="EB73" i="7"/>
  <c r="EA73" i="7"/>
  <c r="DZ73" i="7"/>
  <c r="DY73" i="7"/>
  <c r="DX73" i="7"/>
  <c r="DW73" i="7"/>
  <c r="DV73" i="7"/>
  <c r="DU73" i="7"/>
  <c r="EC72" i="7"/>
  <c r="EB72" i="7"/>
  <c r="EA72" i="7"/>
  <c r="DZ72" i="7"/>
  <c r="DY72" i="7"/>
  <c r="DX72" i="7"/>
  <c r="DW72" i="7"/>
  <c r="DV72" i="7"/>
  <c r="DU72" i="7"/>
  <c r="EC69" i="7"/>
  <c r="EB69" i="7"/>
  <c r="EA69" i="7"/>
  <c r="DZ69" i="7"/>
  <c r="DY69" i="7"/>
  <c r="DX69" i="7"/>
  <c r="DW69" i="7"/>
  <c r="DV69" i="7"/>
  <c r="DU69" i="7"/>
  <c r="EC66" i="7"/>
  <c r="EB66" i="7"/>
  <c r="EA66" i="7"/>
  <c r="DZ66" i="7"/>
  <c r="DY66" i="7"/>
  <c r="DX66" i="7"/>
  <c r="DW66" i="7"/>
  <c r="DV66" i="7"/>
  <c r="DU66" i="7"/>
  <c r="EC64" i="7"/>
  <c r="EB64" i="7"/>
  <c r="EA64" i="7"/>
  <c r="DZ64" i="7"/>
  <c r="DY64" i="7"/>
  <c r="DX64" i="7"/>
  <c r="DW64" i="7"/>
  <c r="DV64" i="7"/>
  <c r="DU64" i="7"/>
  <c r="EC63" i="7"/>
  <c r="EB63" i="7"/>
  <c r="EA63" i="7"/>
  <c r="DZ63" i="7"/>
  <c r="DY63" i="7"/>
  <c r="DX63" i="7"/>
  <c r="DW63" i="7"/>
  <c r="DV63" i="7"/>
  <c r="DU63" i="7"/>
  <c r="EC62" i="7"/>
  <c r="EB62" i="7"/>
  <c r="EA62" i="7"/>
  <c r="DZ62" i="7"/>
  <c r="DY62" i="7"/>
  <c r="DX62" i="7"/>
  <c r="DW62" i="7"/>
  <c r="DV62" i="7"/>
  <c r="DU62" i="7"/>
  <c r="EC61" i="7"/>
  <c r="EB61" i="7"/>
  <c r="EA61" i="7"/>
  <c r="DZ61" i="7"/>
  <c r="DY61" i="7"/>
  <c r="DX61" i="7"/>
  <c r="DW61" i="7"/>
  <c r="DV61" i="7"/>
  <c r="DU61" i="7"/>
  <c r="EC57" i="7"/>
  <c r="EB57" i="7"/>
  <c r="EA57" i="7"/>
  <c r="DZ57" i="7"/>
  <c r="DY57" i="7"/>
  <c r="DX57" i="7"/>
  <c r="DW57" i="7"/>
  <c r="DV57" i="7"/>
  <c r="DU57" i="7"/>
  <c r="EC56" i="7"/>
  <c r="EB56" i="7"/>
  <c r="EA56" i="7"/>
  <c r="DZ56" i="7"/>
  <c r="DY56" i="7"/>
  <c r="DX56" i="7"/>
  <c r="DW56" i="7"/>
  <c r="DV56" i="7"/>
  <c r="DU56" i="7"/>
  <c r="EC55" i="7"/>
  <c r="EB55" i="7"/>
  <c r="EA55" i="7"/>
  <c r="DZ55" i="7"/>
  <c r="DY55" i="7"/>
  <c r="DX55" i="7"/>
  <c r="DW55" i="7"/>
  <c r="DV55" i="7"/>
  <c r="DU55" i="7"/>
  <c r="EC54" i="7"/>
  <c r="EB54" i="7"/>
  <c r="EA54" i="7"/>
  <c r="DZ54" i="7"/>
  <c r="DY54" i="7"/>
  <c r="DX54" i="7"/>
  <c r="DW54" i="7"/>
  <c r="DV54" i="7"/>
  <c r="DU54" i="7"/>
  <c r="EC53" i="7"/>
  <c r="EB53" i="7"/>
  <c r="EA53" i="7"/>
  <c r="DZ53" i="7"/>
  <c r="DY53" i="7"/>
  <c r="DX53" i="7"/>
  <c r="DW53" i="7"/>
  <c r="DV53" i="7"/>
  <c r="DU53" i="7"/>
  <c r="EC51" i="7"/>
  <c r="EB51" i="7"/>
  <c r="EA51" i="7"/>
  <c r="DZ51" i="7"/>
  <c r="DY51" i="7"/>
  <c r="DX51" i="7"/>
  <c r="DW51" i="7"/>
  <c r="DV51" i="7"/>
  <c r="DU51" i="7"/>
  <c r="EC47" i="7"/>
  <c r="EB47" i="7"/>
  <c r="EA47" i="7"/>
  <c r="DZ47" i="7"/>
  <c r="DY47" i="7"/>
  <c r="DX47" i="7"/>
  <c r="DW47" i="7"/>
  <c r="DV47" i="7"/>
  <c r="DU47" i="7"/>
  <c r="EC46" i="7"/>
  <c r="EB46" i="7"/>
  <c r="EA46" i="7"/>
  <c r="DZ46" i="7"/>
  <c r="DY46" i="7"/>
  <c r="DX46" i="7"/>
  <c r="DW46" i="7"/>
  <c r="DV46" i="7"/>
  <c r="DU46" i="7"/>
  <c r="EC45" i="7"/>
  <c r="EB45" i="7"/>
  <c r="EA45" i="7"/>
  <c r="DZ45" i="7"/>
  <c r="DY45" i="7"/>
  <c r="DX45" i="7"/>
  <c r="DW45" i="7"/>
  <c r="DV45" i="7"/>
  <c r="DU45" i="7"/>
  <c r="EC42" i="7"/>
  <c r="EB42" i="7"/>
  <c r="EA42" i="7"/>
  <c r="DZ42" i="7"/>
  <c r="DY42" i="7"/>
  <c r="DX42" i="7"/>
  <c r="DW42" i="7"/>
  <c r="DV42" i="7"/>
  <c r="DU42" i="7"/>
  <c r="EC38" i="7"/>
  <c r="EB38" i="7"/>
  <c r="EA38" i="7"/>
  <c r="DZ38" i="7"/>
  <c r="DY38" i="7"/>
  <c r="DX38" i="7"/>
  <c r="DW38" i="7"/>
  <c r="DV38" i="7"/>
  <c r="DU38" i="7"/>
  <c r="EC36" i="7"/>
  <c r="EB36" i="7"/>
  <c r="EA36" i="7"/>
  <c r="DZ36" i="7"/>
  <c r="DY36" i="7"/>
  <c r="DX36" i="7"/>
  <c r="DW36" i="7"/>
  <c r="DV36" i="7"/>
  <c r="DU36" i="7"/>
  <c r="EC35" i="7"/>
  <c r="EB35" i="7"/>
  <c r="EA35" i="7"/>
  <c r="DZ35" i="7"/>
  <c r="DY35" i="7"/>
  <c r="DX35" i="7"/>
  <c r="DW35" i="7"/>
  <c r="DV35" i="7"/>
  <c r="DU35" i="7"/>
  <c r="EC34" i="7"/>
  <c r="EB34" i="7"/>
  <c r="EA34" i="7"/>
  <c r="DZ34" i="7"/>
  <c r="DY34" i="7"/>
  <c r="DX34" i="7"/>
  <c r="DW34" i="7"/>
  <c r="DV34" i="7"/>
  <c r="DU34" i="7"/>
  <c r="EC33" i="7"/>
  <c r="EB33" i="7"/>
  <c r="EA33" i="7"/>
  <c r="DZ33" i="7"/>
  <c r="DY33" i="7"/>
  <c r="DX33" i="7"/>
  <c r="DW33" i="7"/>
  <c r="DV33" i="7"/>
  <c r="DU33" i="7"/>
  <c r="DU31" i="7"/>
  <c r="EC29" i="7"/>
  <c r="EB29" i="7"/>
  <c r="EA29" i="7"/>
  <c r="DZ29" i="7"/>
  <c r="DY29" i="7"/>
  <c r="DX29" i="7"/>
  <c r="DW29" i="7"/>
  <c r="DV29" i="7"/>
  <c r="DU29" i="7"/>
  <c r="EC28" i="7"/>
  <c r="EB28" i="7"/>
  <c r="EA28" i="7"/>
  <c r="DZ28" i="7"/>
  <c r="DY28" i="7"/>
  <c r="DX28" i="7"/>
  <c r="DW28" i="7"/>
  <c r="DV28" i="7"/>
  <c r="DU28" i="7"/>
  <c r="EC27" i="7"/>
  <c r="EB27" i="7"/>
  <c r="EA27" i="7"/>
  <c r="DZ27" i="7"/>
  <c r="DY27" i="7"/>
  <c r="DX27" i="7"/>
  <c r="DW27" i="7"/>
  <c r="DV27" i="7"/>
  <c r="DU27" i="7"/>
  <c r="EC26" i="7"/>
  <c r="EB26" i="7"/>
  <c r="EA26" i="7"/>
  <c r="DZ26" i="7"/>
  <c r="DY26" i="7"/>
  <c r="DX26" i="7"/>
  <c r="DW26" i="7"/>
  <c r="DV26" i="7"/>
  <c r="DU26" i="7"/>
  <c r="EC25" i="7"/>
  <c r="EB25" i="7"/>
  <c r="EA25" i="7"/>
  <c r="DZ25" i="7"/>
  <c r="DY25" i="7"/>
  <c r="DX25" i="7"/>
  <c r="DW25" i="7"/>
  <c r="DV25" i="7"/>
  <c r="DU25" i="7"/>
  <c r="DU24" i="7"/>
  <c r="EC23" i="7"/>
  <c r="EB23" i="7"/>
  <c r="EA23" i="7"/>
  <c r="DZ23" i="7"/>
  <c r="DY23" i="7"/>
  <c r="DX23" i="7"/>
  <c r="DW23" i="7"/>
  <c r="DV23" i="7"/>
  <c r="DU23" i="7"/>
  <c r="EB18" i="7"/>
  <c r="EA18" i="7"/>
  <c r="DZ18" i="7"/>
  <c r="DY18" i="7"/>
  <c r="DX18" i="7"/>
  <c r="DW18" i="7"/>
  <c r="DV18" i="7"/>
  <c r="EC16" i="7"/>
  <c r="EB16" i="7"/>
  <c r="EA16" i="7"/>
  <c r="DZ16" i="7"/>
  <c r="DY16" i="7"/>
  <c r="DX16" i="7"/>
  <c r="DW16" i="7"/>
  <c r="DV16" i="7"/>
  <c r="EE372" i="5"/>
  <c r="ED370" i="5"/>
  <c r="EC370" i="5"/>
  <c r="EB370" i="5"/>
  <c r="EA370" i="5"/>
  <c r="DZ370" i="5"/>
  <c r="DY370" i="5"/>
  <c r="DX370" i="5"/>
  <c r="DW370" i="5"/>
  <c r="DV370" i="5"/>
  <c r="DU370" i="5"/>
  <c r="EE369" i="5"/>
  <c r="EC364" i="5"/>
  <c r="EB364" i="5"/>
  <c r="EA364" i="5"/>
  <c r="DZ364" i="5"/>
  <c r="DY364" i="5"/>
  <c r="DX364" i="5"/>
  <c r="DW364" i="5"/>
  <c r="DV364" i="5"/>
  <c r="DU364" i="5"/>
  <c r="EC363" i="5"/>
  <c r="EB363" i="5"/>
  <c r="EA363" i="5"/>
  <c r="DZ363" i="5"/>
  <c r="DY363" i="5"/>
  <c r="DX363" i="5"/>
  <c r="DW363" i="5"/>
  <c r="DV363" i="5"/>
  <c r="DU363" i="5"/>
  <c r="EC361" i="5"/>
  <c r="EB361" i="5"/>
  <c r="EA361" i="5"/>
  <c r="DZ361" i="5"/>
  <c r="DY361" i="5"/>
  <c r="DX361" i="5"/>
  <c r="DW361" i="5"/>
  <c r="DV361" i="5"/>
  <c r="DU361" i="5"/>
  <c r="EC359" i="5"/>
  <c r="EB359" i="5"/>
  <c r="EA359" i="5"/>
  <c r="DZ359" i="5"/>
  <c r="DY359" i="5"/>
  <c r="DX359" i="5"/>
  <c r="DW359" i="5"/>
  <c r="DV359" i="5"/>
  <c r="DU359" i="5"/>
  <c r="EC357" i="5"/>
  <c r="EB357" i="5"/>
  <c r="EA357" i="5"/>
  <c r="DZ357" i="5"/>
  <c r="DY357" i="5"/>
  <c r="DX357" i="5"/>
  <c r="DW357" i="5"/>
  <c r="DV357" i="5"/>
  <c r="DU357" i="5"/>
  <c r="EC354" i="5"/>
  <c r="EB354" i="5"/>
  <c r="EA354" i="5"/>
  <c r="DZ354" i="5"/>
  <c r="DY354" i="5"/>
  <c r="DX354" i="5"/>
  <c r="DW354" i="5"/>
  <c r="DV354" i="5"/>
  <c r="DU354" i="5"/>
  <c r="EC353" i="5"/>
  <c r="EB353" i="5"/>
  <c r="EA353" i="5"/>
  <c r="DZ353" i="5"/>
  <c r="DY353" i="5"/>
  <c r="DX353" i="5"/>
  <c r="DW353" i="5"/>
  <c r="DV353" i="5"/>
  <c r="DU353" i="5"/>
  <c r="EC350" i="5"/>
  <c r="EB350" i="5"/>
  <c r="EA350" i="5"/>
  <c r="DZ350" i="5"/>
  <c r="DY350" i="5"/>
  <c r="DX350" i="5"/>
  <c r="DW350" i="5"/>
  <c r="DV350" i="5"/>
  <c r="DU350" i="5"/>
  <c r="EC349" i="5"/>
  <c r="EB349" i="5"/>
  <c r="EA349" i="5"/>
  <c r="DZ349" i="5"/>
  <c r="DY349" i="5"/>
  <c r="DX349" i="5"/>
  <c r="DW349" i="5"/>
  <c r="DV349" i="5"/>
  <c r="DU349" i="5"/>
  <c r="EC348" i="5"/>
  <c r="EB348" i="5"/>
  <c r="EA348" i="5"/>
  <c r="DZ348" i="5"/>
  <c r="DY348" i="5"/>
  <c r="DX348" i="5"/>
  <c r="DW348" i="5"/>
  <c r="DV348" i="5"/>
  <c r="DU348" i="5"/>
  <c r="EC346" i="5"/>
  <c r="EB346" i="5"/>
  <c r="EA346" i="5"/>
  <c r="DZ346" i="5"/>
  <c r="DY346" i="5"/>
  <c r="DX346" i="5"/>
  <c r="DW346" i="5"/>
  <c r="DV346" i="5"/>
  <c r="DU346" i="5"/>
  <c r="EC345" i="5"/>
  <c r="EB345" i="5"/>
  <c r="EA345" i="5"/>
  <c r="DZ345" i="5"/>
  <c r="DY345" i="5"/>
  <c r="DX345" i="5"/>
  <c r="DW345" i="5"/>
  <c r="DV345" i="5"/>
  <c r="DU345" i="5"/>
  <c r="EC342" i="5"/>
  <c r="EB342" i="5"/>
  <c r="EA342" i="5"/>
  <c r="DZ342" i="5"/>
  <c r="DY342" i="5"/>
  <c r="DX342" i="5"/>
  <c r="DW342" i="5"/>
  <c r="DV342" i="5"/>
  <c r="DU342" i="5"/>
  <c r="EC341" i="5"/>
  <c r="EB341" i="5"/>
  <c r="EA341" i="5"/>
  <c r="DZ341" i="5"/>
  <c r="DY341" i="5"/>
  <c r="DX341" i="5"/>
  <c r="DW341" i="5"/>
  <c r="DV341" i="5"/>
  <c r="DU341" i="5"/>
  <c r="EC340" i="5"/>
  <c r="EB340" i="5"/>
  <c r="EA340" i="5"/>
  <c r="DZ340" i="5"/>
  <c r="DY340" i="5"/>
  <c r="DX340" i="5"/>
  <c r="DW340" i="5"/>
  <c r="DV340" i="5"/>
  <c r="DU340" i="5"/>
  <c r="EC338" i="5"/>
  <c r="EB338" i="5"/>
  <c r="EA338" i="5"/>
  <c r="DZ338" i="5"/>
  <c r="DY338" i="5"/>
  <c r="DX338" i="5"/>
  <c r="DW338" i="5"/>
  <c r="DV338" i="5"/>
  <c r="DU338" i="5"/>
  <c r="EC337" i="5"/>
  <c r="EB337" i="5"/>
  <c r="EA337" i="5"/>
  <c r="DZ337" i="5"/>
  <c r="DY337" i="5"/>
  <c r="DX337" i="5"/>
  <c r="DW337" i="5"/>
  <c r="DV337" i="5"/>
  <c r="DU337" i="5"/>
  <c r="EC334" i="5"/>
  <c r="EB334" i="5"/>
  <c r="EA334" i="5"/>
  <c r="DZ334" i="5"/>
  <c r="DY334" i="5"/>
  <c r="DX334" i="5"/>
  <c r="DW334" i="5"/>
  <c r="DV334" i="5"/>
  <c r="DU334" i="5"/>
  <c r="EC333" i="5"/>
  <c r="EB333" i="5"/>
  <c r="EA333" i="5"/>
  <c r="DZ333" i="5"/>
  <c r="DY333" i="5"/>
  <c r="DX333" i="5"/>
  <c r="DW333" i="5"/>
  <c r="DV333" i="5"/>
  <c r="DU333" i="5"/>
  <c r="EC332" i="5"/>
  <c r="EB332" i="5"/>
  <c r="EA332" i="5"/>
  <c r="DZ332" i="5"/>
  <c r="DY332" i="5"/>
  <c r="DX332" i="5"/>
  <c r="DW332" i="5"/>
  <c r="DV332" i="5"/>
  <c r="DU332" i="5"/>
  <c r="EC330" i="5"/>
  <c r="EB330" i="5"/>
  <c r="EA330" i="5"/>
  <c r="DZ330" i="5"/>
  <c r="DY330" i="5"/>
  <c r="DX330" i="5"/>
  <c r="DW330" i="5"/>
  <c r="DV330" i="5"/>
  <c r="DU330" i="5"/>
  <c r="EC329" i="5"/>
  <c r="EB329" i="5"/>
  <c r="EA329" i="5"/>
  <c r="DZ329" i="5"/>
  <c r="DY329" i="5"/>
  <c r="DX329" i="5"/>
  <c r="DW329" i="5"/>
  <c r="DV329" i="5"/>
  <c r="DU329" i="5"/>
  <c r="EC326" i="5"/>
  <c r="EB326" i="5"/>
  <c r="EA326" i="5"/>
  <c r="DZ326" i="5"/>
  <c r="DY326" i="5"/>
  <c r="DX326" i="5"/>
  <c r="DW326" i="5"/>
  <c r="DV326" i="5"/>
  <c r="DU326" i="5"/>
  <c r="EC325" i="5"/>
  <c r="EB325" i="5"/>
  <c r="EA325" i="5"/>
  <c r="DZ325" i="5"/>
  <c r="DY325" i="5"/>
  <c r="DX325" i="5"/>
  <c r="DW325" i="5"/>
  <c r="DV325" i="5"/>
  <c r="DU325" i="5"/>
  <c r="EC324" i="5"/>
  <c r="EB324" i="5"/>
  <c r="EA324" i="5"/>
  <c r="DZ324" i="5"/>
  <c r="DY324" i="5"/>
  <c r="DX324" i="5"/>
  <c r="DW324" i="5"/>
  <c r="DV324" i="5"/>
  <c r="DU324" i="5"/>
  <c r="EC322" i="5"/>
  <c r="EB322" i="5"/>
  <c r="EA322" i="5"/>
  <c r="DZ322" i="5"/>
  <c r="DY322" i="5"/>
  <c r="DX322" i="5"/>
  <c r="DW322" i="5"/>
  <c r="DV322" i="5"/>
  <c r="DU322" i="5"/>
  <c r="EC321" i="5"/>
  <c r="EB321" i="5"/>
  <c r="EA321" i="5"/>
  <c r="DZ321" i="5"/>
  <c r="DY321" i="5"/>
  <c r="DX321" i="5"/>
  <c r="DW321" i="5"/>
  <c r="DV321" i="5"/>
  <c r="DU321" i="5"/>
  <c r="EC320" i="5"/>
  <c r="EB320" i="5"/>
  <c r="EA320" i="5"/>
  <c r="DZ320" i="5"/>
  <c r="DY320" i="5"/>
  <c r="DX320" i="5"/>
  <c r="DW320" i="5"/>
  <c r="DV320" i="5"/>
  <c r="DU320" i="5"/>
  <c r="EC317" i="5"/>
  <c r="EB317" i="5"/>
  <c r="EA317" i="5"/>
  <c r="DZ317" i="5"/>
  <c r="DY317" i="5"/>
  <c r="DX317" i="5"/>
  <c r="DW317" i="5"/>
  <c r="DV317" i="5"/>
  <c r="DU317" i="5"/>
  <c r="EC316" i="5"/>
  <c r="EB316" i="5"/>
  <c r="EA316" i="5"/>
  <c r="DZ316" i="5"/>
  <c r="DY316" i="5"/>
  <c r="DX316" i="5"/>
  <c r="DW316" i="5"/>
  <c r="DV316" i="5"/>
  <c r="DU316" i="5"/>
  <c r="EC315" i="5"/>
  <c r="EB315" i="5"/>
  <c r="EA315" i="5"/>
  <c r="DZ315" i="5"/>
  <c r="DY315" i="5"/>
  <c r="DX315" i="5"/>
  <c r="DW315" i="5"/>
  <c r="DV315" i="5"/>
  <c r="DU315" i="5"/>
  <c r="EC313" i="5"/>
  <c r="EB313" i="5"/>
  <c r="EA313" i="5"/>
  <c r="DZ313" i="5"/>
  <c r="DY313" i="5"/>
  <c r="DX313" i="5"/>
  <c r="DW313" i="5"/>
  <c r="DV313" i="5"/>
  <c r="DU313" i="5"/>
  <c r="EC312" i="5"/>
  <c r="EB312" i="5"/>
  <c r="EA312" i="5"/>
  <c r="DZ312" i="5"/>
  <c r="DY312" i="5"/>
  <c r="DX312" i="5"/>
  <c r="DW312" i="5"/>
  <c r="DV312" i="5"/>
  <c r="DU312" i="5"/>
  <c r="EC310" i="5"/>
  <c r="EB310" i="5"/>
  <c r="EA310" i="5"/>
  <c r="DZ310" i="5"/>
  <c r="DY310" i="5"/>
  <c r="DX310" i="5"/>
  <c r="DW310" i="5"/>
  <c r="DV310" i="5"/>
  <c r="DU310" i="5"/>
  <c r="EC308" i="5"/>
  <c r="EB308" i="5"/>
  <c r="EA308" i="5"/>
  <c r="DZ308" i="5"/>
  <c r="DY308" i="5"/>
  <c r="DX308" i="5"/>
  <c r="DW308" i="5"/>
  <c r="DV308" i="5"/>
  <c r="DU308" i="5"/>
  <c r="EC307" i="5"/>
  <c r="EB307" i="5"/>
  <c r="EA307" i="5"/>
  <c r="DZ307" i="5"/>
  <c r="DY307" i="5"/>
  <c r="DX307" i="5"/>
  <c r="DW307" i="5"/>
  <c r="DV307" i="5"/>
  <c r="DU307" i="5"/>
  <c r="EC306" i="5"/>
  <c r="EB306" i="5"/>
  <c r="EA306" i="5"/>
  <c r="DZ306" i="5"/>
  <c r="DY306" i="5"/>
  <c r="DX306" i="5"/>
  <c r="DW306" i="5"/>
  <c r="DV306" i="5"/>
  <c r="DU306" i="5"/>
  <c r="EC304" i="5"/>
  <c r="EB304" i="5"/>
  <c r="EA304" i="5"/>
  <c r="DZ304" i="5"/>
  <c r="DY304" i="5"/>
  <c r="DX304" i="5"/>
  <c r="DW304" i="5"/>
  <c r="DV304" i="5"/>
  <c r="DU304" i="5"/>
  <c r="EC303" i="5"/>
  <c r="EB303" i="5"/>
  <c r="EA303" i="5"/>
  <c r="DZ303" i="5"/>
  <c r="DY303" i="5"/>
  <c r="DX303" i="5"/>
  <c r="DW303" i="5"/>
  <c r="DV303" i="5"/>
  <c r="DU303" i="5"/>
  <c r="EC297" i="5"/>
  <c r="EB297" i="5"/>
  <c r="EA297" i="5"/>
  <c r="DZ297" i="5"/>
  <c r="DY297" i="5"/>
  <c r="DX297" i="5"/>
  <c r="DW297" i="5"/>
  <c r="DV297" i="5"/>
  <c r="DU297" i="5"/>
  <c r="EC296" i="5"/>
  <c r="EB296" i="5"/>
  <c r="EA296" i="5"/>
  <c r="DZ296" i="5"/>
  <c r="DY296" i="5"/>
  <c r="DX296" i="5"/>
  <c r="DW296" i="5"/>
  <c r="DV296" i="5"/>
  <c r="DU296" i="5"/>
  <c r="EC294" i="5"/>
  <c r="EB294" i="5"/>
  <c r="EA294" i="5"/>
  <c r="DZ294" i="5"/>
  <c r="DY294" i="5"/>
  <c r="DX294" i="5"/>
  <c r="DW294" i="5"/>
  <c r="DV294" i="5"/>
  <c r="DU294" i="5"/>
  <c r="EE292" i="5"/>
  <c r="EE291" i="5"/>
  <c r="ED290" i="5"/>
  <c r="EC290" i="5"/>
  <c r="EB290" i="5"/>
  <c r="EA290" i="5"/>
  <c r="DZ290" i="5"/>
  <c r="DY290" i="5"/>
  <c r="DX290" i="5"/>
  <c r="DW290" i="5"/>
  <c r="DV290" i="5"/>
  <c r="DU290" i="5"/>
  <c r="EE289" i="5"/>
  <c r="EC286" i="5"/>
  <c r="EB286" i="5"/>
  <c r="EA286" i="5"/>
  <c r="DZ286" i="5"/>
  <c r="DY286" i="5"/>
  <c r="DX286" i="5"/>
  <c r="DW286" i="5"/>
  <c r="DV286" i="5"/>
  <c r="DU286" i="5"/>
  <c r="EC285" i="5"/>
  <c r="EB285" i="5"/>
  <c r="EA285" i="5"/>
  <c r="DZ285" i="5"/>
  <c r="DY285" i="5"/>
  <c r="DX285" i="5"/>
  <c r="DW285" i="5"/>
  <c r="DV285" i="5"/>
  <c r="DU285" i="5"/>
  <c r="EC284" i="5"/>
  <c r="EB284" i="5"/>
  <c r="EA284" i="5"/>
  <c r="DZ284" i="5"/>
  <c r="DY284" i="5"/>
  <c r="DX284" i="5"/>
  <c r="DW284" i="5"/>
  <c r="DV284" i="5"/>
  <c r="DU284" i="5"/>
  <c r="EC283" i="5"/>
  <c r="EB283" i="5"/>
  <c r="EA283" i="5"/>
  <c r="DZ283" i="5"/>
  <c r="DY283" i="5"/>
  <c r="DX283" i="5"/>
  <c r="DW283" i="5"/>
  <c r="DV283" i="5"/>
  <c r="DU283" i="5"/>
  <c r="EC279" i="5"/>
  <c r="EB279" i="5"/>
  <c r="EA279" i="5"/>
  <c r="DZ279" i="5"/>
  <c r="DY279" i="5"/>
  <c r="DX279" i="5"/>
  <c r="DW279" i="5"/>
  <c r="DV279" i="5"/>
  <c r="DU279" i="5"/>
  <c r="EC276" i="5"/>
  <c r="EB276" i="5"/>
  <c r="EA276" i="5"/>
  <c r="DZ276" i="5"/>
  <c r="DY276" i="5"/>
  <c r="DX276" i="5"/>
  <c r="DW276" i="5"/>
  <c r="DV276" i="5"/>
  <c r="DU276" i="5"/>
  <c r="EC275" i="5"/>
  <c r="EB275" i="5"/>
  <c r="EA275" i="5"/>
  <c r="DZ275" i="5"/>
  <c r="DY275" i="5"/>
  <c r="DX275" i="5"/>
  <c r="DW275" i="5"/>
  <c r="DV275" i="5"/>
  <c r="DU275" i="5"/>
  <c r="EC274" i="5"/>
  <c r="EB274" i="5"/>
  <c r="EA274" i="5"/>
  <c r="DZ274" i="5"/>
  <c r="DY274" i="5"/>
  <c r="DX274" i="5"/>
  <c r="DW274" i="5"/>
  <c r="DV274" i="5"/>
  <c r="DU274" i="5"/>
  <c r="EC273" i="5"/>
  <c r="EB273" i="5"/>
  <c r="EA273" i="5"/>
  <c r="DZ273" i="5"/>
  <c r="DY273" i="5"/>
  <c r="DX273" i="5"/>
  <c r="DW273" i="5"/>
  <c r="DV273" i="5"/>
  <c r="DU273" i="5"/>
  <c r="ED268" i="5"/>
  <c r="EE268" i="5" s="1"/>
  <c r="EC267" i="5"/>
  <c r="EB267" i="5"/>
  <c r="EA267" i="5"/>
  <c r="DZ267" i="5"/>
  <c r="DY267" i="5"/>
  <c r="DX267" i="5"/>
  <c r="DW267" i="5"/>
  <c r="DV267" i="5"/>
  <c r="DU267" i="5"/>
  <c r="EC265" i="5"/>
  <c r="EB265" i="5"/>
  <c r="EA265" i="5"/>
  <c r="DZ265" i="5"/>
  <c r="DY265" i="5"/>
  <c r="DX265" i="5"/>
  <c r="DW265" i="5"/>
  <c r="DV265" i="5"/>
  <c r="DU265" i="5"/>
  <c r="EC264" i="5"/>
  <c r="EB264" i="5"/>
  <c r="EA264" i="5"/>
  <c r="DZ264" i="5"/>
  <c r="DY264" i="5"/>
  <c r="DX264" i="5"/>
  <c r="DW264" i="5"/>
  <c r="DV264" i="5"/>
  <c r="DU264" i="5"/>
  <c r="EC263" i="5"/>
  <c r="EB263" i="5"/>
  <c r="EA263" i="5"/>
  <c r="DZ263" i="5"/>
  <c r="DY263" i="5"/>
  <c r="DX263" i="5"/>
  <c r="DW263" i="5"/>
  <c r="DV263" i="5"/>
  <c r="DU263" i="5"/>
  <c r="EC260" i="5"/>
  <c r="EB260" i="5"/>
  <c r="EA260" i="5"/>
  <c r="DZ260" i="5"/>
  <c r="DY260" i="5"/>
  <c r="DX260" i="5"/>
  <c r="DW260" i="5"/>
  <c r="DV260" i="5"/>
  <c r="DU260" i="5"/>
  <c r="EC259" i="5"/>
  <c r="EB259" i="5"/>
  <c r="EA259" i="5"/>
  <c r="DZ259" i="5"/>
  <c r="DY259" i="5"/>
  <c r="DX259" i="5"/>
  <c r="DW259" i="5"/>
  <c r="DV259" i="5"/>
  <c r="DU259" i="5"/>
  <c r="EC258" i="5"/>
  <c r="EB258" i="5"/>
  <c r="EA258" i="5"/>
  <c r="DZ258" i="5"/>
  <c r="DY258" i="5"/>
  <c r="DX258" i="5"/>
  <c r="DW258" i="5"/>
  <c r="DV258" i="5"/>
  <c r="DU258" i="5"/>
  <c r="EC257" i="5"/>
  <c r="EB257" i="5"/>
  <c r="EA257" i="5"/>
  <c r="DZ257" i="5"/>
  <c r="DY257" i="5"/>
  <c r="DX257" i="5"/>
  <c r="DW257" i="5"/>
  <c r="DV257" i="5"/>
  <c r="DU257" i="5"/>
  <c r="EC256" i="5"/>
  <c r="EB256" i="5"/>
  <c r="EA256" i="5"/>
  <c r="DZ256" i="5"/>
  <c r="DY256" i="5"/>
  <c r="DX256" i="5"/>
  <c r="DW256" i="5"/>
  <c r="DV256" i="5"/>
  <c r="DU256" i="5"/>
  <c r="EC255" i="5"/>
  <c r="EB255" i="5"/>
  <c r="EA255" i="5"/>
  <c r="DZ255" i="5"/>
  <c r="DY255" i="5"/>
  <c r="DX255" i="5"/>
  <c r="DW255" i="5"/>
  <c r="DV255" i="5"/>
  <c r="DU255" i="5"/>
  <c r="EC254" i="5"/>
  <c r="EB254" i="5"/>
  <c r="EA254" i="5"/>
  <c r="DZ254" i="5"/>
  <c r="DY254" i="5"/>
  <c r="DX254" i="5"/>
  <c r="DW254" i="5"/>
  <c r="DV254" i="5"/>
  <c r="DU254" i="5"/>
  <c r="EC252" i="5"/>
  <c r="EB252" i="5"/>
  <c r="EA252" i="5"/>
  <c r="DZ252" i="5"/>
  <c r="DY252" i="5"/>
  <c r="DX252" i="5"/>
  <c r="DW252" i="5"/>
  <c r="DV252" i="5"/>
  <c r="DU252" i="5"/>
  <c r="EC251" i="5"/>
  <c r="EB251" i="5"/>
  <c r="EA251" i="5"/>
  <c r="DZ251" i="5"/>
  <c r="DY251" i="5"/>
  <c r="DX251" i="5"/>
  <c r="DW251" i="5"/>
  <c r="DV251" i="5"/>
  <c r="DU251" i="5"/>
  <c r="EC250" i="5"/>
  <c r="EB250" i="5"/>
  <c r="EA250" i="5"/>
  <c r="DZ250" i="5"/>
  <c r="DY250" i="5"/>
  <c r="DX250" i="5"/>
  <c r="DW250" i="5"/>
  <c r="DV250" i="5"/>
  <c r="DU250" i="5"/>
  <c r="EC249" i="5"/>
  <c r="EB249" i="5"/>
  <c r="EA249" i="5"/>
  <c r="DZ249" i="5"/>
  <c r="DY249" i="5"/>
  <c r="DX249" i="5"/>
  <c r="DW249" i="5"/>
  <c r="DV249" i="5"/>
  <c r="DU249" i="5"/>
  <c r="EC248" i="5"/>
  <c r="EB248" i="5"/>
  <c r="EA248" i="5"/>
  <c r="DZ248" i="5"/>
  <c r="DY248" i="5"/>
  <c r="DX248" i="5"/>
  <c r="DW248" i="5"/>
  <c r="DV248" i="5"/>
  <c r="DU248" i="5"/>
  <c r="EC247" i="5"/>
  <c r="EB247" i="5"/>
  <c r="EA247" i="5"/>
  <c r="DZ247" i="5"/>
  <c r="DY247" i="5"/>
  <c r="DX247" i="5"/>
  <c r="DW247" i="5"/>
  <c r="DV247" i="5"/>
  <c r="DU247" i="5"/>
  <c r="EC246" i="5"/>
  <c r="EB246" i="5"/>
  <c r="EA246" i="5"/>
  <c r="DZ246" i="5"/>
  <c r="DY246" i="5"/>
  <c r="DX246" i="5"/>
  <c r="DW246" i="5"/>
  <c r="DV246" i="5"/>
  <c r="DU246" i="5"/>
  <c r="EC243" i="5"/>
  <c r="EB243" i="5"/>
  <c r="EA243" i="5"/>
  <c r="DZ243" i="5"/>
  <c r="DY243" i="5"/>
  <c r="DX243" i="5"/>
  <c r="DW243" i="5"/>
  <c r="DV243" i="5"/>
  <c r="DU243" i="5"/>
  <c r="EC240" i="5"/>
  <c r="EB240" i="5"/>
  <c r="EA240" i="5"/>
  <c r="DZ240" i="5"/>
  <c r="DY240" i="5"/>
  <c r="DX240" i="5"/>
  <c r="DW240" i="5"/>
  <c r="DV240" i="5"/>
  <c r="DU240" i="5"/>
  <c r="EC235" i="5"/>
  <c r="EB235" i="5"/>
  <c r="EA235" i="5"/>
  <c r="DZ235" i="5"/>
  <c r="DY235" i="5"/>
  <c r="DX235" i="5"/>
  <c r="DW235" i="5"/>
  <c r="DV235" i="5"/>
  <c r="DU235" i="5"/>
  <c r="EC234" i="5"/>
  <c r="EB234" i="5"/>
  <c r="EA234" i="5"/>
  <c r="DZ234" i="5"/>
  <c r="DY234" i="5"/>
  <c r="DX234" i="5"/>
  <c r="DW234" i="5"/>
  <c r="DV234" i="5"/>
  <c r="DU234" i="5"/>
  <c r="EC233" i="5"/>
  <c r="EB233" i="5"/>
  <c r="EA233" i="5"/>
  <c r="DZ233" i="5"/>
  <c r="DY233" i="5"/>
  <c r="DX233" i="5"/>
  <c r="DW233" i="5"/>
  <c r="DV233" i="5"/>
  <c r="DU233" i="5"/>
  <c r="EC232" i="5"/>
  <c r="EB232" i="5"/>
  <c r="EA232" i="5"/>
  <c r="DZ232" i="5"/>
  <c r="DY232" i="5"/>
  <c r="DX232" i="5"/>
  <c r="DW232" i="5"/>
  <c r="DV232" i="5"/>
  <c r="DU232" i="5"/>
  <c r="EC231" i="5"/>
  <c r="EB231" i="5"/>
  <c r="EA231" i="5"/>
  <c r="DZ231" i="5"/>
  <c r="DY231" i="5"/>
  <c r="DX231" i="5"/>
  <c r="DW231" i="5"/>
  <c r="DV231" i="5"/>
  <c r="DU231" i="5"/>
  <c r="EC230" i="5"/>
  <c r="EB230" i="5"/>
  <c r="EA230" i="5"/>
  <c r="DZ230" i="5"/>
  <c r="DY230" i="5"/>
  <c r="DX230" i="5"/>
  <c r="DW230" i="5"/>
  <c r="DV230" i="5"/>
  <c r="DU230" i="5"/>
  <c r="EC229" i="5"/>
  <c r="EB229" i="5"/>
  <c r="EA229" i="5"/>
  <c r="DZ229" i="5"/>
  <c r="DY229" i="5"/>
  <c r="DX229" i="5"/>
  <c r="DW229" i="5"/>
  <c r="DV229" i="5"/>
  <c r="DU229" i="5"/>
  <c r="EC228" i="5"/>
  <c r="EB228" i="5"/>
  <c r="EA228" i="5"/>
  <c r="DZ228" i="5"/>
  <c r="DY228" i="5"/>
  <c r="DX228" i="5"/>
  <c r="DW228" i="5"/>
  <c r="DV228" i="5"/>
  <c r="DU228" i="5"/>
  <c r="EC226" i="5"/>
  <c r="EB226" i="5"/>
  <c r="EA226" i="5"/>
  <c r="DZ226" i="5"/>
  <c r="DY226" i="5"/>
  <c r="DX226" i="5"/>
  <c r="DW226" i="5"/>
  <c r="DV226" i="5"/>
  <c r="DU226" i="5"/>
  <c r="EC225" i="5"/>
  <c r="EB225" i="5"/>
  <c r="EA225" i="5"/>
  <c r="DZ225" i="5"/>
  <c r="DY225" i="5"/>
  <c r="DX225" i="5"/>
  <c r="DW225" i="5"/>
  <c r="DV225" i="5"/>
  <c r="DU225" i="5"/>
  <c r="EC224" i="5"/>
  <c r="EB224" i="5"/>
  <c r="EA224" i="5"/>
  <c r="DZ224" i="5"/>
  <c r="DY224" i="5"/>
  <c r="DX224" i="5"/>
  <c r="DW224" i="5"/>
  <c r="DV224" i="5"/>
  <c r="DU224" i="5"/>
  <c r="EC223" i="5"/>
  <c r="EB223" i="5"/>
  <c r="EA223" i="5"/>
  <c r="DZ223" i="5"/>
  <c r="DY223" i="5"/>
  <c r="DX223" i="5"/>
  <c r="DW223" i="5"/>
  <c r="DV223" i="5"/>
  <c r="DU223" i="5"/>
  <c r="EC222" i="5"/>
  <c r="EB222" i="5"/>
  <c r="EA222" i="5"/>
  <c r="DZ222" i="5"/>
  <c r="DY222" i="5"/>
  <c r="DX222" i="5"/>
  <c r="DW222" i="5"/>
  <c r="DV222" i="5"/>
  <c r="DU222" i="5"/>
  <c r="EC217" i="5"/>
  <c r="EB217" i="5"/>
  <c r="EA217" i="5"/>
  <c r="DZ217" i="5"/>
  <c r="DY217" i="5"/>
  <c r="DX217" i="5"/>
  <c r="DW217" i="5"/>
  <c r="DV217" i="5"/>
  <c r="DU217" i="5"/>
  <c r="EC216" i="5"/>
  <c r="EB216" i="5"/>
  <c r="EA216" i="5"/>
  <c r="DZ216" i="5"/>
  <c r="DY216" i="5"/>
  <c r="DX216" i="5"/>
  <c r="DW216" i="5"/>
  <c r="DV216" i="5"/>
  <c r="DU216" i="5"/>
  <c r="EC215" i="5"/>
  <c r="EB215" i="5"/>
  <c r="EA215" i="5"/>
  <c r="DZ215" i="5"/>
  <c r="DY215" i="5"/>
  <c r="DX215" i="5"/>
  <c r="DW215" i="5"/>
  <c r="DV215" i="5"/>
  <c r="DU215" i="5"/>
  <c r="EC214" i="5"/>
  <c r="EB214" i="5"/>
  <c r="EA214" i="5"/>
  <c r="DZ214" i="5"/>
  <c r="DY214" i="5"/>
  <c r="DX214" i="5"/>
  <c r="DW214" i="5"/>
  <c r="DV214" i="5"/>
  <c r="DU214" i="5"/>
  <c r="EC213" i="5"/>
  <c r="EB213" i="5"/>
  <c r="EA213" i="5"/>
  <c r="DZ213" i="5"/>
  <c r="DY213" i="5"/>
  <c r="DX213" i="5"/>
  <c r="DW213" i="5"/>
  <c r="DV213" i="5"/>
  <c r="DU213" i="5"/>
  <c r="EC212" i="5"/>
  <c r="EB212" i="5"/>
  <c r="EA212" i="5"/>
  <c r="DZ212" i="5"/>
  <c r="DY212" i="5"/>
  <c r="DX212" i="5"/>
  <c r="DW212" i="5"/>
  <c r="DV212" i="5"/>
  <c r="DU212" i="5"/>
  <c r="EC211" i="5"/>
  <c r="EB211" i="5"/>
  <c r="EA211" i="5"/>
  <c r="DZ211" i="5"/>
  <c r="DY211" i="5"/>
  <c r="DX211" i="5"/>
  <c r="DW211" i="5"/>
  <c r="DV211" i="5"/>
  <c r="DU211" i="5"/>
  <c r="EC210" i="5"/>
  <c r="EB210" i="5"/>
  <c r="EA210" i="5"/>
  <c r="DZ210" i="5"/>
  <c r="DY210" i="5"/>
  <c r="DX210" i="5"/>
  <c r="DW210" i="5"/>
  <c r="DV210" i="5"/>
  <c r="DU210" i="5"/>
  <c r="EC208" i="5"/>
  <c r="EB208" i="5"/>
  <c r="EA208" i="5"/>
  <c r="DZ208" i="5"/>
  <c r="DY208" i="5"/>
  <c r="DX208" i="5"/>
  <c r="DW208" i="5"/>
  <c r="DV208" i="5"/>
  <c r="DU208" i="5"/>
  <c r="EC207" i="5"/>
  <c r="EB207" i="5"/>
  <c r="EA207" i="5"/>
  <c r="DZ207" i="5"/>
  <c r="DY207" i="5"/>
  <c r="DX207" i="5"/>
  <c r="DW207" i="5"/>
  <c r="DV207" i="5"/>
  <c r="DU207" i="5"/>
  <c r="EC206" i="5"/>
  <c r="EB206" i="5"/>
  <c r="EA206" i="5"/>
  <c r="DZ206" i="5"/>
  <c r="DY206" i="5"/>
  <c r="DX206" i="5"/>
  <c r="DW206" i="5"/>
  <c r="DV206" i="5"/>
  <c r="DU206" i="5"/>
  <c r="EC205" i="5"/>
  <c r="EB205" i="5"/>
  <c r="EA205" i="5"/>
  <c r="DZ205" i="5"/>
  <c r="DY205" i="5"/>
  <c r="DX205" i="5"/>
  <c r="DW205" i="5"/>
  <c r="DV205" i="5"/>
  <c r="DU205" i="5"/>
  <c r="EC204" i="5"/>
  <c r="EB204" i="5"/>
  <c r="EA204" i="5"/>
  <c r="DZ204" i="5"/>
  <c r="DY204" i="5"/>
  <c r="DX204" i="5"/>
  <c r="DW204" i="5"/>
  <c r="DV204" i="5"/>
  <c r="DU204" i="5"/>
  <c r="EC203" i="5"/>
  <c r="EB203" i="5"/>
  <c r="EA203" i="5"/>
  <c r="DZ203" i="5"/>
  <c r="DY203" i="5"/>
  <c r="DX203" i="5"/>
  <c r="DW203" i="5"/>
  <c r="DV203" i="5"/>
  <c r="DU203" i="5"/>
  <c r="EC202" i="5"/>
  <c r="EB202" i="5"/>
  <c r="EA202" i="5"/>
  <c r="DZ202" i="5"/>
  <c r="DY202" i="5"/>
  <c r="DX202" i="5"/>
  <c r="DW202" i="5"/>
  <c r="DV202" i="5"/>
  <c r="DU202" i="5"/>
  <c r="EC201" i="5"/>
  <c r="EB201" i="5"/>
  <c r="EA201" i="5"/>
  <c r="DZ201" i="5"/>
  <c r="DY201" i="5"/>
  <c r="DX201" i="5"/>
  <c r="DW201" i="5"/>
  <c r="DV201" i="5"/>
  <c r="DU201" i="5"/>
  <c r="EC199" i="5"/>
  <c r="EB199" i="5"/>
  <c r="EA199" i="5"/>
  <c r="DZ199" i="5"/>
  <c r="DY199" i="5"/>
  <c r="DX199" i="5"/>
  <c r="DW199" i="5"/>
  <c r="DV199" i="5"/>
  <c r="DU199" i="5"/>
  <c r="EC198" i="5"/>
  <c r="EB198" i="5"/>
  <c r="EA198" i="5"/>
  <c r="DZ198" i="5"/>
  <c r="DY198" i="5"/>
  <c r="DX198" i="5"/>
  <c r="DW198" i="5"/>
  <c r="DV198" i="5"/>
  <c r="DU198" i="5"/>
  <c r="EC197" i="5"/>
  <c r="EB197" i="5"/>
  <c r="EA197" i="5"/>
  <c r="DZ197" i="5"/>
  <c r="DY197" i="5"/>
  <c r="DX197" i="5"/>
  <c r="DW197" i="5"/>
  <c r="DV197" i="5"/>
  <c r="DU197" i="5"/>
  <c r="EC196" i="5"/>
  <c r="EB196" i="5"/>
  <c r="EA196" i="5"/>
  <c r="DZ196" i="5"/>
  <c r="DY196" i="5"/>
  <c r="DX196" i="5"/>
  <c r="DW196" i="5"/>
  <c r="DV196" i="5"/>
  <c r="DU196" i="5"/>
  <c r="EC195" i="5"/>
  <c r="EB195" i="5"/>
  <c r="EA195" i="5"/>
  <c r="DZ195" i="5"/>
  <c r="DY195" i="5"/>
  <c r="DX195" i="5"/>
  <c r="DW195" i="5"/>
  <c r="DV195" i="5"/>
  <c r="DU195" i="5"/>
  <c r="EC189" i="5"/>
  <c r="EB189" i="5"/>
  <c r="EA189" i="5"/>
  <c r="DZ189" i="5"/>
  <c r="DY189" i="5"/>
  <c r="DX189" i="5"/>
  <c r="DW189" i="5"/>
  <c r="DV189" i="5"/>
  <c r="DU189" i="5"/>
  <c r="EC188" i="5"/>
  <c r="EB188" i="5"/>
  <c r="EA188" i="5"/>
  <c r="DZ188" i="5"/>
  <c r="DY188" i="5"/>
  <c r="DX188" i="5"/>
  <c r="DW188" i="5"/>
  <c r="DV188" i="5"/>
  <c r="DU188" i="5"/>
  <c r="EC187" i="5"/>
  <c r="EB187" i="5"/>
  <c r="EA187" i="5"/>
  <c r="DZ187" i="5"/>
  <c r="DY187" i="5"/>
  <c r="DX187" i="5"/>
  <c r="DW187" i="5"/>
  <c r="DV187" i="5"/>
  <c r="DU187" i="5"/>
  <c r="EC186" i="5"/>
  <c r="EB186" i="5"/>
  <c r="EA186" i="5"/>
  <c r="DZ186" i="5"/>
  <c r="DY186" i="5"/>
  <c r="DX186" i="5"/>
  <c r="DW186" i="5"/>
  <c r="DV186" i="5"/>
  <c r="DU186" i="5"/>
  <c r="EC185" i="5"/>
  <c r="EB185" i="5"/>
  <c r="EA185" i="5"/>
  <c r="DZ185" i="5"/>
  <c r="DY185" i="5"/>
  <c r="DX185" i="5"/>
  <c r="DW185" i="5"/>
  <c r="DV185" i="5"/>
  <c r="DU185" i="5"/>
  <c r="EC180" i="5"/>
  <c r="EB180" i="5"/>
  <c r="EA180" i="5"/>
  <c r="DZ180" i="5"/>
  <c r="DY180" i="5"/>
  <c r="DX180" i="5"/>
  <c r="DW180" i="5"/>
  <c r="DV180" i="5"/>
  <c r="DU180" i="5"/>
  <c r="EC179" i="5"/>
  <c r="EB179" i="5"/>
  <c r="EA179" i="5"/>
  <c r="DZ179" i="5"/>
  <c r="DY179" i="5"/>
  <c r="DX179" i="5"/>
  <c r="DW179" i="5"/>
  <c r="DV179" i="5"/>
  <c r="DU179" i="5"/>
  <c r="EC178" i="5"/>
  <c r="EB178" i="5"/>
  <c r="EA178" i="5"/>
  <c r="DZ178" i="5"/>
  <c r="DY178" i="5"/>
  <c r="DX178" i="5"/>
  <c r="DW178" i="5"/>
  <c r="DV178" i="5"/>
  <c r="DU178" i="5"/>
  <c r="EC177" i="5"/>
  <c r="EB177" i="5"/>
  <c r="EA177" i="5"/>
  <c r="DZ177" i="5"/>
  <c r="DY177" i="5"/>
  <c r="DX177" i="5"/>
  <c r="DW177" i="5"/>
  <c r="DV177" i="5"/>
  <c r="DU177" i="5"/>
  <c r="EC176" i="5"/>
  <c r="EB176" i="5"/>
  <c r="EA176" i="5"/>
  <c r="DZ176" i="5"/>
  <c r="DY176" i="5"/>
  <c r="DX176" i="5"/>
  <c r="DW176" i="5"/>
  <c r="DV176" i="5"/>
  <c r="DU176" i="5"/>
  <c r="EE170" i="5"/>
  <c r="EC167" i="5"/>
  <c r="EB167" i="5"/>
  <c r="EA167" i="5"/>
  <c r="DZ167" i="5"/>
  <c r="DY167" i="5"/>
  <c r="DX167" i="5"/>
  <c r="DW167" i="5"/>
  <c r="DV167" i="5"/>
  <c r="DU167" i="5"/>
  <c r="EC162" i="5"/>
  <c r="EB162" i="5"/>
  <c r="EA162" i="5"/>
  <c r="DZ162" i="5"/>
  <c r="DY162" i="5"/>
  <c r="DX162" i="5"/>
  <c r="DW162" i="5"/>
  <c r="DV162" i="5"/>
  <c r="DU162" i="5"/>
  <c r="EC146" i="5"/>
  <c r="EB146" i="5"/>
  <c r="EA146" i="5"/>
  <c r="DZ146" i="5"/>
  <c r="DY146" i="5"/>
  <c r="DX146" i="5"/>
  <c r="DW146" i="5"/>
  <c r="DV146" i="5"/>
  <c r="DU146" i="5"/>
  <c r="EC145" i="5"/>
  <c r="EB145" i="5"/>
  <c r="EA145" i="5"/>
  <c r="DZ145" i="5"/>
  <c r="DY145" i="5"/>
  <c r="DX145" i="5"/>
  <c r="DW145" i="5"/>
  <c r="DV145" i="5"/>
  <c r="DU145" i="5"/>
  <c r="EC144" i="5"/>
  <c r="EB144" i="5"/>
  <c r="EA144" i="5"/>
  <c r="DZ144" i="5"/>
  <c r="DY144" i="5"/>
  <c r="DX144" i="5"/>
  <c r="DW144" i="5"/>
  <c r="DV144" i="5"/>
  <c r="DU144" i="5"/>
  <c r="EC143" i="5"/>
  <c r="EB143" i="5"/>
  <c r="EA143" i="5"/>
  <c r="DZ143" i="5"/>
  <c r="DY143" i="5"/>
  <c r="DX143" i="5"/>
  <c r="DW143" i="5"/>
  <c r="DV143" i="5"/>
  <c r="DU143" i="5"/>
  <c r="EC134" i="5"/>
  <c r="EB134" i="5"/>
  <c r="EA134" i="5"/>
  <c r="DZ134" i="5"/>
  <c r="DY134" i="5"/>
  <c r="DX134" i="5"/>
  <c r="DW134" i="5"/>
  <c r="DV134" i="5"/>
  <c r="DU134" i="5"/>
  <c r="EC133" i="5"/>
  <c r="EB133" i="5"/>
  <c r="EA133" i="5"/>
  <c r="DZ133" i="5"/>
  <c r="DY133" i="5"/>
  <c r="DX133" i="5"/>
  <c r="DW133" i="5"/>
  <c r="DV133" i="5"/>
  <c r="DU133" i="5"/>
  <c r="EC132" i="5"/>
  <c r="EB132" i="5"/>
  <c r="EA132" i="5"/>
  <c r="DZ132" i="5"/>
  <c r="DY132" i="5"/>
  <c r="DX132" i="5"/>
  <c r="DW132" i="5"/>
  <c r="DV132" i="5"/>
  <c r="DU132" i="5"/>
  <c r="EC131" i="5"/>
  <c r="EB131" i="5"/>
  <c r="EA131" i="5"/>
  <c r="DZ131" i="5"/>
  <c r="DY131" i="5"/>
  <c r="DX131" i="5"/>
  <c r="DW131" i="5"/>
  <c r="DV131" i="5"/>
  <c r="DU131" i="5"/>
  <c r="ED127" i="5"/>
  <c r="EE127" i="5" s="1"/>
  <c r="EC124" i="5"/>
  <c r="EB124" i="5"/>
  <c r="EA124" i="5"/>
  <c r="DZ124" i="5"/>
  <c r="DY124" i="5"/>
  <c r="DX124" i="5"/>
  <c r="DW124" i="5"/>
  <c r="DV124" i="5"/>
  <c r="DU124" i="5"/>
  <c r="EC123" i="5"/>
  <c r="EB123" i="5"/>
  <c r="EA123" i="5"/>
  <c r="DZ123" i="5"/>
  <c r="DY123" i="5"/>
  <c r="DX123" i="5"/>
  <c r="DW123" i="5"/>
  <c r="DV123" i="5"/>
  <c r="DU123" i="5"/>
  <c r="EC122" i="5"/>
  <c r="EB122" i="5"/>
  <c r="EA122" i="5"/>
  <c r="DZ122" i="5"/>
  <c r="DY122" i="5"/>
  <c r="DX122" i="5"/>
  <c r="DW122" i="5"/>
  <c r="DV122" i="5"/>
  <c r="DU122" i="5"/>
  <c r="EC118" i="5"/>
  <c r="EB118" i="5"/>
  <c r="EA118" i="5"/>
  <c r="DZ118" i="5"/>
  <c r="DY118" i="5"/>
  <c r="DX118" i="5"/>
  <c r="DW118" i="5"/>
  <c r="DV118" i="5"/>
  <c r="DU118" i="5"/>
  <c r="EC117" i="5"/>
  <c r="EB117" i="5"/>
  <c r="EA117" i="5"/>
  <c r="DZ117" i="5"/>
  <c r="DY117" i="5"/>
  <c r="DX117" i="5"/>
  <c r="DW117" i="5"/>
  <c r="DV117" i="5"/>
  <c r="DU117" i="5"/>
  <c r="EC116" i="5"/>
  <c r="EB116" i="5"/>
  <c r="EA116" i="5"/>
  <c r="DZ116" i="5"/>
  <c r="DY116" i="5"/>
  <c r="DX116" i="5"/>
  <c r="DW116" i="5"/>
  <c r="DV116" i="5"/>
  <c r="DU116" i="5"/>
  <c r="EC112" i="5"/>
  <c r="EB112" i="5"/>
  <c r="EA112" i="5"/>
  <c r="DZ112" i="5"/>
  <c r="DY112" i="5"/>
  <c r="DX112" i="5"/>
  <c r="DW112" i="5"/>
  <c r="DV112" i="5"/>
  <c r="DU112" i="5"/>
  <c r="EC111" i="5"/>
  <c r="EB111" i="5"/>
  <c r="EA111" i="5"/>
  <c r="DZ111" i="5"/>
  <c r="DY111" i="5"/>
  <c r="DX111" i="5"/>
  <c r="DW111" i="5"/>
  <c r="DV111" i="5"/>
  <c r="DU111" i="5"/>
  <c r="EC110" i="5"/>
  <c r="EB110" i="5"/>
  <c r="EA110" i="5"/>
  <c r="DZ110" i="5"/>
  <c r="DY110" i="5"/>
  <c r="DX110" i="5"/>
  <c r="DW110" i="5"/>
  <c r="DV110" i="5"/>
  <c r="DU110" i="5"/>
  <c r="ED106" i="5"/>
  <c r="EE106" i="5" s="1"/>
  <c r="EC101" i="5"/>
  <c r="EB101" i="5"/>
  <c r="EA101" i="5"/>
  <c r="DZ101" i="5"/>
  <c r="DY101" i="5"/>
  <c r="DX101" i="5"/>
  <c r="DW101" i="5"/>
  <c r="DV101" i="5"/>
  <c r="DU101" i="5"/>
  <c r="EC100" i="5"/>
  <c r="EB100" i="5"/>
  <c r="EA100" i="5"/>
  <c r="DZ100" i="5"/>
  <c r="DY100" i="5"/>
  <c r="DX100" i="5"/>
  <c r="DW100" i="5"/>
  <c r="DV100" i="5"/>
  <c r="DU100" i="5"/>
  <c r="EC99" i="5"/>
  <c r="EB99" i="5"/>
  <c r="EA99" i="5"/>
  <c r="DZ99" i="5"/>
  <c r="DY99" i="5"/>
  <c r="DX99" i="5"/>
  <c r="DW99" i="5"/>
  <c r="DV99" i="5"/>
  <c r="DU99" i="5"/>
  <c r="EC96" i="5"/>
  <c r="EB96" i="5"/>
  <c r="EA96" i="5"/>
  <c r="DZ96" i="5"/>
  <c r="DY96" i="5"/>
  <c r="DX96" i="5"/>
  <c r="DW96" i="5"/>
  <c r="DV96" i="5"/>
  <c r="DU96" i="5"/>
  <c r="EC93" i="5"/>
  <c r="EB93" i="5"/>
  <c r="EA93" i="5"/>
  <c r="DZ93" i="5"/>
  <c r="DY93" i="5"/>
  <c r="DX93" i="5"/>
  <c r="DW93" i="5"/>
  <c r="DV93" i="5"/>
  <c r="DU93" i="5"/>
  <c r="EC91" i="5"/>
  <c r="EB91" i="5"/>
  <c r="EA91" i="5"/>
  <c r="DZ91" i="5"/>
  <c r="DY91" i="5"/>
  <c r="DX91" i="5"/>
  <c r="DW91" i="5"/>
  <c r="DV91" i="5"/>
  <c r="DU91" i="5"/>
  <c r="EC90" i="5"/>
  <c r="EB90" i="5"/>
  <c r="EA90" i="5"/>
  <c r="DZ90" i="5"/>
  <c r="DY90" i="5"/>
  <c r="DX90" i="5"/>
  <c r="DW90" i="5"/>
  <c r="DV90" i="5"/>
  <c r="DU90" i="5"/>
  <c r="EC89" i="5"/>
  <c r="EB89" i="5"/>
  <c r="EA89" i="5"/>
  <c r="DZ89" i="5"/>
  <c r="DY89" i="5"/>
  <c r="DX89" i="5"/>
  <c r="DW89" i="5"/>
  <c r="DV89" i="5"/>
  <c r="DU89" i="5"/>
  <c r="EC88" i="5"/>
  <c r="EB88" i="5"/>
  <c r="EA88" i="5"/>
  <c r="DZ88" i="5"/>
  <c r="DY88" i="5"/>
  <c r="DX88" i="5"/>
  <c r="DW88" i="5"/>
  <c r="DV88" i="5"/>
  <c r="DU88" i="5"/>
  <c r="EC84" i="5"/>
  <c r="EB84" i="5"/>
  <c r="EA84" i="5"/>
  <c r="DZ84" i="5"/>
  <c r="DY84" i="5"/>
  <c r="DX84" i="5"/>
  <c r="DW84" i="5"/>
  <c r="DV84" i="5"/>
  <c r="DU84" i="5"/>
  <c r="EC83" i="5"/>
  <c r="EB83" i="5"/>
  <c r="EA83" i="5"/>
  <c r="DZ83" i="5"/>
  <c r="DY83" i="5"/>
  <c r="DX83" i="5"/>
  <c r="DW83" i="5"/>
  <c r="DV83" i="5"/>
  <c r="DU83" i="5"/>
  <c r="EC82" i="5"/>
  <c r="EB82" i="5"/>
  <c r="EA82" i="5"/>
  <c r="DZ82" i="5"/>
  <c r="DY82" i="5"/>
  <c r="DX82" i="5"/>
  <c r="DW82" i="5"/>
  <c r="DV82" i="5"/>
  <c r="DU82" i="5"/>
  <c r="EC81" i="5"/>
  <c r="EB81" i="5"/>
  <c r="EA81" i="5"/>
  <c r="DZ81" i="5"/>
  <c r="DY81" i="5"/>
  <c r="DX81" i="5"/>
  <c r="DW81" i="5"/>
  <c r="DV81" i="5"/>
  <c r="DU81" i="5"/>
  <c r="EC80" i="5"/>
  <c r="EB80" i="5"/>
  <c r="EA80" i="5"/>
  <c r="DZ80" i="5"/>
  <c r="DY80" i="5"/>
  <c r="DX80" i="5"/>
  <c r="DW80" i="5"/>
  <c r="DV80" i="5"/>
  <c r="DU80" i="5"/>
  <c r="EC78" i="5"/>
  <c r="EB78" i="5"/>
  <c r="EA78" i="5"/>
  <c r="DZ78" i="5"/>
  <c r="DY78" i="5"/>
  <c r="DX78" i="5"/>
  <c r="DW78" i="5"/>
  <c r="DV78" i="5"/>
  <c r="DU78" i="5"/>
  <c r="EC74" i="5"/>
  <c r="EB74" i="5"/>
  <c r="EA74" i="5"/>
  <c r="DZ74" i="5"/>
  <c r="DY74" i="5"/>
  <c r="DX74" i="5"/>
  <c r="DW74" i="5"/>
  <c r="DV74" i="5"/>
  <c r="DU74" i="5"/>
  <c r="EC73" i="5"/>
  <c r="EB73" i="5"/>
  <c r="EA73" i="5"/>
  <c r="DZ73" i="5"/>
  <c r="DY73" i="5"/>
  <c r="DX73" i="5"/>
  <c r="DW73" i="5"/>
  <c r="DV73" i="5"/>
  <c r="DU73" i="5"/>
  <c r="EC72" i="5"/>
  <c r="EB72" i="5"/>
  <c r="EA72" i="5"/>
  <c r="DZ72" i="5"/>
  <c r="DY72" i="5"/>
  <c r="DX72" i="5"/>
  <c r="DW72" i="5"/>
  <c r="DV72" i="5"/>
  <c r="DU72" i="5"/>
  <c r="EC69" i="5"/>
  <c r="EB69" i="5"/>
  <c r="EA69" i="5"/>
  <c r="DZ69" i="5"/>
  <c r="DY69" i="5"/>
  <c r="DX69" i="5"/>
  <c r="DW69" i="5"/>
  <c r="DV69" i="5"/>
  <c r="DU69" i="5"/>
  <c r="EC66" i="5"/>
  <c r="EB66" i="5"/>
  <c r="EA66" i="5"/>
  <c r="DZ66" i="5"/>
  <c r="DY66" i="5"/>
  <c r="DX66" i="5"/>
  <c r="DW66" i="5"/>
  <c r="DV66" i="5"/>
  <c r="DU66" i="5"/>
  <c r="EC64" i="5"/>
  <c r="EB64" i="5"/>
  <c r="EA64" i="5"/>
  <c r="DZ64" i="5"/>
  <c r="DY64" i="5"/>
  <c r="DX64" i="5"/>
  <c r="DW64" i="5"/>
  <c r="DV64" i="5"/>
  <c r="DU64" i="5"/>
  <c r="EC63" i="5"/>
  <c r="EB63" i="5"/>
  <c r="EA63" i="5"/>
  <c r="DZ63" i="5"/>
  <c r="DY63" i="5"/>
  <c r="DX63" i="5"/>
  <c r="DW63" i="5"/>
  <c r="DV63" i="5"/>
  <c r="DU63" i="5"/>
  <c r="EC62" i="5"/>
  <c r="EB62" i="5"/>
  <c r="EA62" i="5"/>
  <c r="DZ62" i="5"/>
  <c r="DY62" i="5"/>
  <c r="DX62" i="5"/>
  <c r="DW62" i="5"/>
  <c r="DV62" i="5"/>
  <c r="DU62" i="5"/>
  <c r="EC61" i="5"/>
  <c r="EB61" i="5"/>
  <c r="EA61" i="5"/>
  <c r="DZ61" i="5"/>
  <c r="DY61" i="5"/>
  <c r="DX61" i="5"/>
  <c r="DW61" i="5"/>
  <c r="DV61" i="5"/>
  <c r="DU61" i="5"/>
  <c r="EC57" i="5"/>
  <c r="EB57" i="5"/>
  <c r="EA57" i="5"/>
  <c r="DZ57" i="5"/>
  <c r="DY57" i="5"/>
  <c r="DX57" i="5"/>
  <c r="DW57" i="5"/>
  <c r="DV57" i="5"/>
  <c r="DU57" i="5"/>
  <c r="EC56" i="5"/>
  <c r="EB56" i="5"/>
  <c r="EA56" i="5"/>
  <c r="DZ56" i="5"/>
  <c r="DY56" i="5"/>
  <c r="DX56" i="5"/>
  <c r="DW56" i="5"/>
  <c r="DV56" i="5"/>
  <c r="DU56" i="5"/>
  <c r="EC55" i="5"/>
  <c r="EB55" i="5"/>
  <c r="EA55" i="5"/>
  <c r="DZ55" i="5"/>
  <c r="DY55" i="5"/>
  <c r="DX55" i="5"/>
  <c r="DW55" i="5"/>
  <c r="DV55" i="5"/>
  <c r="DU55" i="5"/>
  <c r="EC54" i="5"/>
  <c r="EB54" i="5"/>
  <c r="EA54" i="5"/>
  <c r="DZ54" i="5"/>
  <c r="DY54" i="5"/>
  <c r="DX54" i="5"/>
  <c r="DW54" i="5"/>
  <c r="DV54" i="5"/>
  <c r="DU54" i="5"/>
  <c r="EC53" i="5"/>
  <c r="EB53" i="5"/>
  <c r="EA53" i="5"/>
  <c r="DZ53" i="5"/>
  <c r="DY53" i="5"/>
  <c r="DX53" i="5"/>
  <c r="DW53" i="5"/>
  <c r="DV53" i="5"/>
  <c r="DU53" i="5"/>
  <c r="EC51" i="5"/>
  <c r="EB51" i="5"/>
  <c r="EA51" i="5"/>
  <c r="DZ51" i="5"/>
  <c r="DY51" i="5"/>
  <c r="DX51" i="5"/>
  <c r="DW51" i="5"/>
  <c r="DV51" i="5"/>
  <c r="DU51" i="5"/>
  <c r="EC47" i="5"/>
  <c r="EB47" i="5"/>
  <c r="EA47" i="5"/>
  <c r="DZ47" i="5"/>
  <c r="DY47" i="5"/>
  <c r="DX47" i="5"/>
  <c r="DW47" i="5"/>
  <c r="DV47" i="5"/>
  <c r="DU47" i="5"/>
  <c r="EC46" i="5"/>
  <c r="EB46" i="5"/>
  <c r="EA46" i="5"/>
  <c r="DZ46" i="5"/>
  <c r="DY46" i="5"/>
  <c r="DX46" i="5"/>
  <c r="DW46" i="5"/>
  <c r="DV46" i="5"/>
  <c r="DU46" i="5"/>
  <c r="EC45" i="5"/>
  <c r="EB45" i="5"/>
  <c r="EA45" i="5"/>
  <c r="DZ45" i="5"/>
  <c r="DY45" i="5"/>
  <c r="DX45" i="5"/>
  <c r="DW45" i="5"/>
  <c r="DV45" i="5"/>
  <c r="DU45" i="5"/>
  <c r="EC42" i="5"/>
  <c r="EB42" i="5"/>
  <c r="EA42" i="5"/>
  <c r="DZ42" i="5"/>
  <c r="DY42" i="5"/>
  <c r="DX42" i="5"/>
  <c r="DW42" i="5"/>
  <c r="DV42" i="5"/>
  <c r="DU42" i="5"/>
  <c r="EC38" i="5"/>
  <c r="EB38" i="5"/>
  <c r="EA38" i="5"/>
  <c r="DZ38" i="5"/>
  <c r="DY38" i="5"/>
  <c r="DX38" i="5"/>
  <c r="DW38" i="5"/>
  <c r="DV38" i="5"/>
  <c r="DU38" i="5"/>
  <c r="EC36" i="5"/>
  <c r="EB36" i="5"/>
  <c r="EA36" i="5"/>
  <c r="DZ36" i="5"/>
  <c r="DY36" i="5"/>
  <c r="DX36" i="5"/>
  <c r="DW36" i="5"/>
  <c r="DV36" i="5"/>
  <c r="DU36" i="5"/>
  <c r="EC35" i="5"/>
  <c r="EB35" i="5"/>
  <c r="EA35" i="5"/>
  <c r="DZ35" i="5"/>
  <c r="DY35" i="5"/>
  <c r="DX35" i="5"/>
  <c r="DW35" i="5"/>
  <c r="DV35" i="5"/>
  <c r="DU35" i="5"/>
  <c r="EC34" i="5"/>
  <c r="EB34" i="5"/>
  <c r="EA34" i="5"/>
  <c r="DZ34" i="5"/>
  <c r="DY34" i="5"/>
  <c r="DX34" i="5"/>
  <c r="DW34" i="5"/>
  <c r="DV34" i="5"/>
  <c r="DU34" i="5"/>
  <c r="EC33" i="5"/>
  <c r="EB33" i="5"/>
  <c r="EA33" i="5"/>
  <c r="DZ33" i="5"/>
  <c r="DY33" i="5"/>
  <c r="DX33" i="5"/>
  <c r="DW33" i="5"/>
  <c r="DV33" i="5"/>
  <c r="DU33" i="5"/>
  <c r="DU31" i="5"/>
  <c r="EC29" i="5"/>
  <c r="EB29" i="5"/>
  <c r="EA29" i="5"/>
  <c r="DZ29" i="5"/>
  <c r="DY29" i="5"/>
  <c r="DX29" i="5"/>
  <c r="DW29" i="5"/>
  <c r="DV29" i="5"/>
  <c r="DU29" i="5"/>
  <c r="EC28" i="5"/>
  <c r="EB28" i="5"/>
  <c r="EA28" i="5"/>
  <c r="DZ28" i="5"/>
  <c r="DY28" i="5"/>
  <c r="DX28" i="5"/>
  <c r="DW28" i="5"/>
  <c r="DV28" i="5"/>
  <c r="DU28" i="5"/>
  <c r="EC27" i="5"/>
  <c r="EB27" i="5"/>
  <c r="EA27" i="5"/>
  <c r="DZ27" i="5"/>
  <c r="DY27" i="5"/>
  <c r="DX27" i="5"/>
  <c r="DW27" i="5"/>
  <c r="DV27" i="5"/>
  <c r="DU27" i="5"/>
  <c r="EC26" i="5"/>
  <c r="EB26" i="5"/>
  <c r="EA26" i="5"/>
  <c r="DZ26" i="5"/>
  <c r="DY26" i="5"/>
  <c r="DX26" i="5"/>
  <c r="DW26" i="5"/>
  <c r="DV26" i="5"/>
  <c r="DU26" i="5"/>
  <c r="EC25" i="5"/>
  <c r="EB25" i="5"/>
  <c r="EA25" i="5"/>
  <c r="DZ25" i="5"/>
  <c r="DY25" i="5"/>
  <c r="DX25" i="5"/>
  <c r="DW25" i="5"/>
  <c r="DV25" i="5"/>
  <c r="DU25" i="5"/>
  <c r="DU24" i="5"/>
  <c r="EC23" i="5"/>
  <c r="EB23" i="5"/>
  <c r="EA23" i="5"/>
  <c r="DZ23" i="5"/>
  <c r="DY23" i="5"/>
  <c r="DX23" i="5"/>
  <c r="DW23" i="5"/>
  <c r="DV23" i="5"/>
  <c r="DU23" i="5"/>
  <c r="EB18" i="5"/>
  <c r="EA18" i="5"/>
  <c r="DZ18" i="5"/>
  <c r="DY18" i="5"/>
  <c r="DX18" i="5"/>
  <c r="DW18" i="5"/>
  <c r="DV18" i="5"/>
  <c r="EC16" i="5"/>
  <c r="EB16" i="5"/>
  <c r="EA16" i="5"/>
  <c r="DZ16" i="5"/>
  <c r="DY16" i="5"/>
  <c r="DX16" i="5"/>
  <c r="DW16" i="5"/>
  <c r="DV16" i="5"/>
  <c r="C6" i="1"/>
  <c r="DV253" i="5" l="1"/>
  <c r="DU200" i="7"/>
  <c r="ED93" i="15"/>
  <c r="EE93" i="15" s="1"/>
  <c r="DZ142" i="7"/>
  <c r="ED63" i="14"/>
  <c r="EE63" i="14" s="1"/>
  <c r="DX142" i="7"/>
  <c r="EB142" i="7"/>
  <c r="DY142" i="14"/>
  <c r="ED240" i="15"/>
  <c r="EE240" i="15" s="1"/>
  <c r="ED321" i="15"/>
  <c r="EE321" i="15" s="1"/>
  <c r="ED345" i="15"/>
  <c r="EE345" i="15" s="1"/>
  <c r="ED64" i="7"/>
  <c r="EE64" i="7" s="1"/>
  <c r="DV142" i="7"/>
  <c r="ED304" i="7"/>
  <c r="EE304" i="7" s="1"/>
  <c r="ED312" i="7"/>
  <c r="EE312" i="7" s="1"/>
  <c r="ED320" i="7"/>
  <c r="EE320" i="7" s="1"/>
  <c r="ED78" i="7"/>
  <c r="EE78" i="7" s="1"/>
  <c r="ED333" i="15"/>
  <c r="EE333" i="15" s="1"/>
  <c r="ED357" i="15"/>
  <c r="EE357" i="15" s="1"/>
  <c r="EB245" i="7"/>
  <c r="EB253" i="7"/>
  <c r="ED73" i="13"/>
  <c r="EE73" i="13" s="1"/>
  <c r="EB245" i="5"/>
  <c r="EB253" i="5"/>
  <c r="DZ253" i="15"/>
  <c r="EC142" i="5"/>
  <c r="ED73" i="14"/>
  <c r="EE73" i="14" s="1"/>
  <c r="EA245" i="5"/>
  <c r="DX253" i="5"/>
  <c r="ED361" i="7"/>
  <c r="EE361" i="7" s="1"/>
  <c r="EA142" i="13"/>
  <c r="EC142" i="7"/>
  <c r="EB227" i="15"/>
  <c r="EC227" i="15"/>
  <c r="EC245" i="15"/>
  <c r="ED330" i="5"/>
  <c r="EE330" i="5" s="1"/>
  <c r="DU142" i="13"/>
  <c r="EA227" i="7"/>
  <c r="DU253" i="7"/>
  <c r="EC253" i="5"/>
  <c r="EB209" i="7"/>
  <c r="DY209" i="7"/>
  <c r="DW142" i="13"/>
  <c r="DV142" i="5"/>
  <c r="EC200" i="7"/>
  <c r="DZ200" i="7"/>
  <c r="EC209" i="7"/>
  <c r="DX142" i="14"/>
  <c r="DY200" i="5"/>
  <c r="DV200" i="5"/>
  <c r="DU227" i="7"/>
  <c r="ED176" i="15"/>
  <c r="EE176" i="15" s="1"/>
  <c r="DW245" i="5"/>
  <c r="DZ142" i="13"/>
  <c r="DZ227" i="13"/>
  <c r="ED198" i="13"/>
  <c r="EE198" i="13" s="1"/>
  <c r="EA142" i="14"/>
  <c r="DW245" i="14"/>
  <c r="DY245" i="14"/>
  <c r="ED225" i="13"/>
  <c r="EE225" i="13" s="1"/>
  <c r="EB142" i="14"/>
  <c r="ED274" i="15"/>
  <c r="EE274" i="15" s="1"/>
  <c r="EC142" i="13"/>
  <c r="DZ142" i="15"/>
  <c r="ED208" i="7"/>
  <c r="EE208" i="7" s="1"/>
  <c r="ED146" i="7"/>
  <c r="EE146" i="7" s="1"/>
  <c r="ED233" i="13"/>
  <c r="EE233" i="13" s="1"/>
  <c r="ED27" i="15"/>
  <c r="EE27" i="15" s="1"/>
  <c r="ED34" i="5"/>
  <c r="EE34" i="5" s="1"/>
  <c r="ED53" i="5"/>
  <c r="EE53" i="5" s="1"/>
  <c r="ED63" i="13"/>
  <c r="EE63" i="13" s="1"/>
  <c r="EC245" i="13"/>
  <c r="ED251" i="5"/>
  <c r="EE251" i="5" s="1"/>
  <c r="ED257" i="5"/>
  <c r="EE257" i="5" s="1"/>
  <c r="EC227" i="7"/>
  <c r="DZ227" i="7"/>
  <c r="ED82" i="15"/>
  <c r="EE82" i="15" s="1"/>
  <c r="DY142" i="7"/>
  <c r="ED162" i="7"/>
  <c r="EE162" i="7" s="1"/>
  <c r="DW200" i="13"/>
  <c r="DV227" i="5"/>
  <c r="EB227" i="5"/>
  <c r="DZ253" i="5"/>
  <c r="DX209" i="13"/>
  <c r="DZ209" i="14"/>
  <c r="DZ227" i="14"/>
  <c r="DU245" i="15"/>
  <c r="EA253" i="5"/>
  <c r="ED303" i="5"/>
  <c r="EE303" i="5" s="1"/>
  <c r="ED180" i="7"/>
  <c r="EE180" i="7" s="1"/>
  <c r="EA245" i="7"/>
  <c r="DY200" i="13"/>
  <c r="DX227" i="13"/>
  <c r="ED240" i="13"/>
  <c r="EE240" i="13" s="1"/>
  <c r="ED177" i="14"/>
  <c r="EE177" i="14" s="1"/>
  <c r="ED265" i="14"/>
  <c r="EE265" i="14" s="1"/>
  <c r="ED63" i="15"/>
  <c r="EE63" i="15" s="1"/>
  <c r="ED224" i="5"/>
  <c r="EE224" i="5" s="1"/>
  <c r="ED42" i="13"/>
  <c r="EE42" i="13" s="1"/>
  <c r="EB142" i="13"/>
  <c r="EB227" i="13"/>
  <c r="ED56" i="14"/>
  <c r="EE56" i="14" s="1"/>
  <c r="DV200" i="14"/>
  <c r="DZ200" i="14"/>
  <c r="EC209" i="14"/>
  <c r="ED195" i="5"/>
  <c r="EE195" i="5" s="1"/>
  <c r="ED28" i="7"/>
  <c r="EE28" i="7" s="1"/>
  <c r="ED304" i="14"/>
  <c r="EE304" i="14" s="1"/>
  <c r="DX209" i="15"/>
  <c r="ED279" i="15"/>
  <c r="EE279" i="15" s="1"/>
  <c r="DZ142" i="5"/>
  <c r="DW209" i="5"/>
  <c r="EC209" i="5"/>
  <c r="DZ209" i="5"/>
  <c r="DY245" i="5"/>
  <c r="DV245" i="5"/>
  <c r="ED306" i="5"/>
  <c r="EE306" i="5" s="1"/>
  <c r="ED322" i="5"/>
  <c r="EE322" i="5" s="1"/>
  <c r="ED338" i="5"/>
  <c r="EE338" i="5" s="1"/>
  <c r="ED346" i="5"/>
  <c r="EE346" i="5" s="1"/>
  <c r="ED354" i="5"/>
  <c r="EE354" i="5" s="1"/>
  <c r="DW253" i="7"/>
  <c r="EC253" i="7"/>
  <c r="ED294" i="7"/>
  <c r="EE294" i="7" s="1"/>
  <c r="DV253" i="13"/>
  <c r="ED263" i="13"/>
  <c r="EE263" i="13" s="1"/>
  <c r="DY200" i="14"/>
  <c r="DX142" i="15"/>
  <c r="EA200" i="15"/>
  <c r="DX200" i="5"/>
  <c r="DZ245" i="5"/>
  <c r="ED231" i="14"/>
  <c r="EE231" i="14" s="1"/>
  <c r="EB200" i="15"/>
  <c r="EB209" i="13"/>
  <c r="ED66" i="14"/>
  <c r="EE66" i="14" s="1"/>
  <c r="DX227" i="15"/>
  <c r="ED82" i="5"/>
  <c r="EE82" i="5" s="1"/>
  <c r="DW142" i="5"/>
  <c r="DZ200" i="5"/>
  <c r="DW209" i="7"/>
  <c r="DZ209" i="7"/>
  <c r="DY142" i="13"/>
  <c r="ED226" i="14"/>
  <c r="EE226" i="14" s="1"/>
  <c r="ED359" i="14"/>
  <c r="EE359" i="14" s="1"/>
  <c r="DX142" i="5"/>
  <c r="ED146" i="5"/>
  <c r="EE146" i="5" s="1"/>
  <c r="EA209" i="5"/>
  <c r="DX209" i="5"/>
  <c r="ED216" i="5"/>
  <c r="EE216" i="5" s="1"/>
  <c r="DY227" i="5"/>
  <c r="ED177" i="13"/>
  <c r="EE177" i="13" s="1"/>
  <c r="EA200" i="13"/>
  <c r="EC200" i="14"/>
  <c r="DV209" i="14"/>
  <c r="DX209" i="14"/>
  <c r="DV253" i="14"/>
  <c r="EB142" i="15"/>
  <c r="DY142" i="5"/>
  <c r="EB200" i="5"/>
  <c r="EB209" i="5"/>
  <c r="ED276" i="5"/>
  <c r="EE276" i="5" s="1"/>
  <c r="ED246" i="7"/>
  <c r="EE246" i="7" s="1"/>
  <c r="ED357" i="14"/>
  <c r="EE357" i="14" s="1"/>
  <c r="ED91" i="5"/>
  <c r="EE91" i="5" s="1"/>
  <c r="EA227" i="5"/>
  <c r="ED303" i="7"/>
  <c r="EE303" i="7" s="1"/>
  <c r="ED359" i="7"/>
  <c r="EE359" i="7" s="1"/>
  <c r="EC142" i="14"/>
  <c r="DX253" i="14"/>
  <c r="EA142" i="5"/>
  <c r="DU200" i="5"/>
  <c r="ED211" i="5"/>
  <c r="EE211" i="5" s="1"/>
  <c r="DW142" i="7"/>
  <c r="ED210" i="7"/>
  <c r="EE210" i="7" s="1"/>
  <c r="EA209" i="7"/>
  <c r="DW245" i="7"/>
  <c r="EC245" i="7"/>
  <c r="ED320" i="14"/>
  <c r="EE320" i="14" s="1"/>
  <c r="ED144" i="15"/>
  <c r="EE144" i="15" s="1"/>
  <c r="DY142" i="15"/>
  <c r="ED207" i="15"/>
  <c r="EE207" i="15" s="1"/>
  <c r="ED215" i="15"/>
  <c r="EE215" i="15" s="1"/>
  <c r="EB142" i="5"/>
  <c r="EC227" i="5"/>
  <c r="DZ227" i="5"/>
  <c r="DW227" i="5"/>
  <c r="DV209" i="7"/>
  <c r="DV253" i="7"/>
  <c r="ED264" i="7"/>
  <c r="EE264" i="7" s="1"/>
  <c r="ED264" i="13"/>
  <c r="EE264" i="13" s="1"/>
  <c r="DZ253" i="14"/>
  <c r="DX253" i="15"/>
  <c r="ED27" i="5"/>
  <c r="EE27" i="5" s="1"/>
  <c r="ED80" i="5"/>
  <c r="EE80" i="5" s="1"/>
  <c r="EC200" i="5"/>
  <c r="DW200" i="7"/>
  <c r="DY245" i="7"/>
  <c r="DV245" i="7"/>
  <c r="ED46" i="13"/>
  <c r="EE46" i="13" s="1"/>
  <c r="DU142" i="14"/>
  <c r="DW142" i="14"/>
  <c r="EA253" i="14"/>
  <c r="EC253" i="14"/>
  <c r="ED342" i="14"/>
  <c r="EE342" i="14" s="1"/>
  <c r="ED29" i="15"/>
  <c r="EE29" i="15" s="1"/>
  <c r="DX200" i="7"/>
  <c r="ED213" i="7"/>
  <c r="EE213" i="7" s="1"/>
  <c r="DV227" i="7"/>
  <c r="ED215" i="14"/>
  <c r="EE215" i="14" s="1"/>
  <c r="DY209" i="5"/>
  <c r="ED143" i="7"/>
  <c r="EE143" i="7" s="1"/>
  <c r="EA142" i="7"/>
  <c r="DY200" i="7"/>
  <c r="EB200" i="7"/>
  <c r="DW227" i="7"/>
  <c r="ED180" i="15"/>
  <c r="EE180" i="15" s="1"/>
  <c r="DX227" i="5"/>
  <c r="DY253" i="5"/>
  <c r="DX227" i="7"/>
  <c r="DY245" i="13"/>
  <c r="DY253" i="13"/>
  <c r="EB253" i="13"/>
  <c r="ED45" i="14"/>
  <c r="EE45" i="14" s="1"/>
  <c r="ED78" i="14"/>
  <c r="EE78" i="14" s="1"/>
  <c r="ED251" i="15"/>
  <c r="EE251" i="15" s="1"/>
  <c r="ED208" i="5"/>
  <c r="EE208" i="5" s="1"/>
  <c r="EC245" i="5"/>
  <c r="EA200" i="7"/>
  <c r="DY227" i="7"/>
  <c r="EB227" i="7"/>
  <c r="DZ253" i="13"/>
  <c r="EA245" i="14"/>
  <c r="ED276" i="14"/>
  <c r="EE276" i="14" s="1"/>
  <c r="ED100" i="15"/>
  <c r="EE100" i="15" s="1"/>
  <c r="DY245" i="15"/>
  <c r="ED61" i="5"/>
  <c r="EE61" i="5" s="1"/>
  <c r="ED116" i="5"/>
  <c r="EE116" i="5" s="1"/>
  <c r="ED122" i="5"/>
  <c r="EE122" i="5" s="1"/>
  <c r="DU209" i="5"/>
  <c r="DX245" i="5"/>
  <c r="ED111" i="5"/>
  <c r="EE111" i="5" s="1"/>
  <c r="ED88" i="5"/>
  <c r="EE88" i="5" s="1"/>
  <c r="ED256" i="5"/>
  <c r="EE256" i="5" s="1"/>
  <c r="DU253" i="5"/>
  <c r="ED88" i="7"/>
  <c r="EE88" i="7" s="1"/>
  <c r="ED74" i="5"/>
  <c r="EE74" i="5" s="1"/>
  <c r="DV209" i="5"/>
  <c r="ED185" i="7"/>
  <c r="EE185" i="7" s="1"/>
  <c r="DV200" i="7"/>
  <c r="ED47" i="5"/>
  <c r="EE47" i="5" s="1"/>
  <c r="ED232" i="5"/>
  <c r="EE232" i="5" s="1"/>
  <c r="DU227" i="5"/>
  <c r="ED90" i="5"/>
  <c r="EE90" i="5" s="1"/>
  <c r="ED29" i="5"/>
  <c r="EE29" i="5" s="1"/>
  <c r="ED46" i="5"/>
  <c r="EE46" i="5" s="1"/>
  <c r="ED66" i="5"/>
  <c r="EE66" i="5" s="1"/>
  <c r="DU142" i="5"/>
  <c r="ED205" i="5"/>
  <c r="EE205" i="5" s="1"/>
  <c r="ED213" i="5"/>
  <c r="EE213" i="5" s="1"/>
  <c r="ED229" i="5"/>
  <c r="EE229" i="5" s="1"/>
  <c r="ED248" i="5"/>
  <c r="EE248" i="5" s="1"/>
  <c r="ED359" i="5"/>
  <c r="EE359" i="5" s="1"/>
  <c r="ED33" i="7"/>
  <c r="EE33" i="7" s="1"/>
  <c r="ED53" i="7"/>
  <c r="EE53" i="7" s="1"/>
  <c r="ED132" i="7"/>
  <c r="EE132" i="7" s="1"/>
  <c r="ED177" i="7"/>
  <c r="EE177" i="7" s="1"/>
  <c r="ED215" i="7"/>
  <c r="EE215" i="7" s="1"/>
  <c r="ED35" i="5"/>
  <c r="EE35" i="5" s="1"/>
  <c r="ED99" i="5"/>
  <c r="EE99" i="5" s="1"/>
  <c r="ED178" i="5"/>
  <c r="EE178" i="5" s="1"/>
  <c r="ED186" i="5"/>
  <c r="EE186" i="5" s="1"/>
  <c r="ED240" i="5"/>
  <c r="EE240" i="5" s="1"/>
  <c r="ED267" i="5"/>
  <c r="EE267" i="5" s="1"/>
  <c r="ED273" i="5"/>
  <c r="EE273" i="5" s="1"/>
  <c r="ED285" i="5"/>
  <c r="EE285" i="5" s="1"/>
  <c r="ED91" i="7"/>
  <c r="EE91" i="7" s="1"/>
  <c r="ED112" i="7"/>
  <c r="EE112" i="7" s="1"/>
  <c r="ED118" i="7"/>
  <c r="EE118" i="7" s="1"/>
  <c r="ED199" i="7"/>
  <c r="EE199" i="7" s="1"/>
  <c r="ED207" i="7"/>
  <c r="EE207" i="7" s="1"/>
  <c r="ED226" i="7"/>
  <c r="EE226" i="7" s="1"/>
  <c r="ED234" i="7"/>
  <c r="EE234" i="7" s="1"/>
  <c r="DU245" i="7"/>
  <c r="DX253" i="7"/>
  <c r="ED263" i="7"/>
  <c r="EE263" i="7" s="1"/>
  <c r="ED69" i="5"/>
  <c r="EE69" i="5" s="1"/>
  <c r="ED83" i="5"/>
  <c r="EE83" i="5" s="1"/>
  <c r="ED131" i="5"/>
  <c r="EE131" i="5" s="1"/>
  <c r="ED197" i="5"/>
  <c r="EE197" i="5" s="1"/>
  <c r="ED259" i="5"/>
  <c r="EE259" i="5" s="1"/>
  <c r="ED36" i="7"/>
  <c r="EE36" i="7" s="1"/>
  <c r="ED47" i="7"/>
  <c r="EE47" i="7" s="1"/>
  <c r="ED56" i="7"/>
  <c r="EE56" i="7" s="1"/>
  <c r="ED167" i="7"/>
  <c r="EE167" i="7" s="1"/>
  <c r="ED188" i="7"/>
  <c r="EE188" i="7" s="1"/>
  <c r="DY253" i="7"/>
  <c r="ED25" i="7"/>
  <c r="EE25" i="7" s="1"/>
  <c r="ED42" i="7"/>
  <c r="EE42" i="7" s="1"/>
  <c r="ED73" i="7"/>
  <c r="EE73" i="7" s="1"/>
  <c r="ED80" i="7"/>
  <c r="EE80" i="7" s="1"/>
  <c r="ED202" i="7"/>
  <c r="EE202" i="7" s="1"/>
  <c r="ED229" i="7"/>
  <c r="EE229" i="7" s="1"/>
  <c r="ED313" i="7"/>
  <c r="EE313" i="7" s="1"/>
  <c r="ED321" i="7"/>
  <c r="EE321" i="7" s="1"/>
  <c r="ED329" i="7"/>
  <c r="EE329" i="7" s="1"/>
  <c r="ED337" i="7"/>
  <c r="EE337" i="7" s="1"/>
  <c r="ED345" i="7"/>
  <c r="EE345" i="7" s="1"/>
  <c r="ED353" i="7"/>
  <c r="EE353" i="7" s="1"/>
  <c r="ED189" i="5"/>
  <c r="EE189" i="5" s="1"/>
  <c r="ED243" i="5"/>
  <c r="EE243" i="5" s="1"/>
  <c r="ED38" i="5"/>
  <c r="EE38" i="5" s="1"/>
  <c r="ED72" i="5"/>
  <c r="EE72" i="5" s="1"/>
  <c r="ED78" i="5"/>
  <c r="EE78" i="5" s="1"/>
  <c r="ED134" i="5"/>
  <c r="EE134" i="5" s="1"/>
  <c r="ED254" i="5"/>
  <c r="EE254" i="5" s="1"/>
  <c r="ED317" i="5"/>
  <c r="EE317" i="5" s="1"/>
  <c r="ED325" i="5"/>
  <c r="EE325" i="5" s="1"/>
  <c r="ED333" i="5"/>
  <c r="EE333" i="5" s="1"/>
  <c r="ED341" i="5"/>
  <c r="EE341" i="5" s="1"/>
  <c r="ED349" i="5"/>
  <c r="EE349" i="5" s="1"/>
  <c r="ED357" i="5"/>
  <c r="EE357" i="5" s="1"/>
  <c r="ED62" i="7"/>
  <c r="EE62" i="7" s="1"/>
  <c r="ED100" i="7"/>
  <c r="EE100" i="7" s="1"/>
  <c r="ED61" i="13"/>
  <c r="EE61" i="13" s="1"/>
  <c r="ED51" i="7"/>
  <c r="EE51" i="7" s="1"/>
  <c r="DX209" i="7"/>
  <c r="ED203" i="5"/>
  <c r="EE203" i="5" s="1"/>
  <c r="ED235" i="5"/>
  <c r="EE235" i="5" s="1"/>
  <c r="ED246" i="5"/>
  <c r="EE246" i="5" s="1"/>
  <c r="ED33" i="5"/>
  <c r="EE33" i="5" s="1"/>
  <c r="ED56" i="5"/>
  <c r="EE56" i="5" s="1"/>
  <c r="ED64" i="5"/>
  <c r="EE64" i="5" s="1"/>
  <c r="ED176" i="5"/>
  <c r="EE176" i="5" s="1"/>
  <c r="DW253" i="5"/>
  <c r="ED265" i="5"/>
  <c r="EE265" i="5" s="1"/>
  <c r="ED89" i="7"/>
  <c r="EE89" i="7" s="1"/>
  <c r="ED110" i="7"/>
  <c r="EE110" i="7" s="1"/>
  <c r="ED116" i="7"/>
  <c r="EE116" i="7" s="1"/>
  <c r="ED124" i="7"/>
  <c r="EE124" i="7" s="1"/>
  <c r="ED197" i="7"/>
  <c r="EE197" i="7" s="1"/>
  <c r="ED205" i="7"/>
  <c r="EE205" i="7" s="1"/>
  <c r="ED224" i="7"/>
  <c r="EE224" i="7" s="1"/>
  <c r="ED232" i="7"/>
  <c r="EE232" i="7" s="1"/>
  <c r="DX245" i="7"/>
  <c r="ED255" i="7"/>
  <c r="EE255" i="7" s="1"/>
  <c r="ED55" i="13"/>
  <c r="EE55" i="13" s="1"/>
  <c r="ED283" i="5"/>
  <c r="EE283" i="5" s="1"/>
  <c r="ED34" i="7"/>
  <c r="EE34" i="7" s="1"/>
  <c r="ED45" i="7"/>
  <c r="EE45" i="7" s="1"/>
  <c r="ED54" i="7"/>
  <c r="EE54" i="7" s="1"/>
  <c r="ED83" i="7"/>
  <c r="EE83" i="7" s="1"/>
  <c r="ED186" i="7"/>
  <c r="EE186" i="7" s="1"/>
  <c r="ED348" i="7"/>
  <c r="EE348" i="7" s="1"/>
  <c r="ED100" i="5"/>
  <c r="EE100" i="5" s="1"/>
  <c r="ED144" i="5"/>
  <c r="EE144" i="5" s="1"/>
  <c r="ED206" i="5"/>
  <c r="EE206" i="5" s="1"/>
  <c r="ED214" i="5"/>
  <c r="EE214" i="5" s="1"/>
  <c r="ED222" i="5"/>
  <c r="EE222" i="5" s="1"/>
  <c r="ED230" i="5"/>
  <c r="EE230" i="5" s="1"/>
  <c r="ED249" i="5"/>
  <c r="EE249" i="5" s="1"/>
  <c r="ED274" i="5"/>
  <c r="EE274" i="5" s="1"/>
  <c r="ED304" i="5"/>
  <c r="EE304" i="5" s="1"/>
  <c r="ED312" i="5"/>
  <c r="EE312" i="5" s="1"/>
  <c r="ED320" i="5"/>
  <c r="EE320" i="5" s="1"/>
  <c r="ED133" i="7"/>
  <c r="EE133" i="7" s="1"/>
  <c r="ED178" i="7"/>
  <c r="EE178" i="7" s="1"/>
  <c r="ED216" i="7"/>
  <c r="EE216" i="7" s="1"/>
  <c r="ED235" i="7"/>
  <c r="EE235" i="7" s="1"/>
  <c r="ED25" i="13"/>
  <c r="EE25" i="13" s="1"/>
  <c r="ED179" i="5"/>
  <c r="EE179" i="5" s="1"/>
  <c r="ED36" i="5"/>
  <c r="EE36" i="5" s="1"/>
  <c r="ED84" i="5"/>
  <c r="EE84" i="5" s="1"/>
  <c r="ED123" i="5"/>
  <c r="EE123" i="5" s="1"/>
  <c r="ED132" i="5"/>
  <c r="EE132" i="5" s="1"/>
  <c r="ED260" i="5"/>
  <c r="EE260" i="5" s="1"/>
  <c r="ED307" i="5"/>
  <c r="EE307" i="5" s="1"/>
  <c r="ED315" i="5"/>
  <c r="EE315" i="5" s="1"/>
  <c r="ED189" i="7"/>
  <c r="EE189" i="7" s="1"/>
  <c r="ED42" i="14"/>
  <c r="EE42" i="14" s="1"/>
  <c r="ED124" i="14"/>
  <c r="EE124" i="14" s="1"/>
  <c r="ED81" i="5"/>
  <c r="EE81" i="5" s="1"/>
  <c r="ED89" i="5"/>
  <c r="EE89" i="5" s="1"/>
  <c r="ED117" i="5"/>
  <c r="EE117" i="5" s="1"/>
  <c r="ED286" i="5"/>
  <c r="EE286" i="5" s="1"/>
  <c r="ED25" i="5"/>
  <c r="EE25" i="5" s="1"/>
  <c r="ED42" i="5"/>
  <c r="EE42" i="5" s="1"/>
  <c r="ED62" i="5"/>
  <c r="EE62" i="5" s="1"/>
  <c r="ED112" i="5"/>
  <c r="EE112" i="5" s="1"/>
  <c r="ED198" i="5"/>
  <c r="EE198" i="5" s="1"/>
  <c r="ED201" i="5"/>
  <c r="EE201" i="5" s="1"/>
  <c r="ED217" i="5"/>
  <c r="EE217" i="5" s="1"/>
  <c r="ED225" i="5"/>
  <c r="EE225" i="5" s="1"/>
  <c r="ED233" i="5"/>
  <c r="EE233" i="5" s="1"/>
  <c r="ED252" i="5"/>
  <c r="EE252" i="5" s="1"/>
  <c r="ED296" i="5"/>
  <c r="EE296" i="5" s="1"/>
  <c r="ED363" i="5"/>
  <c r="EE363" i="5" s="1"/>
  <c r="ED57" i="7"/>
  <c r="EE57" i="7" s="1"/>
  <c r="ED74" i="7"/>
  <c r="EE74" i="7" s="1"/>
  <c r="ED144" i="7"/>
  <c r="EE144" i="7" s="1"/>
  <c r="ED211" i="7"/>
  <c r="EE211" i="7" s="1"/>
  <c r="DZ253" i="7"/>
  <c r="ED279" i="7"/>
  <c r="EE279" i="7" s="1"/>
  <c r="ED34" i="13"/>
  <c r="EE34" i="13" s="1"/>
  <c r="ED187" i="5"/>
  <c r="EE187" i="5" s="1"/>
  <c r="ED263" i="5"/>
  <c r="EE263" i="5" s="1"/>
  <c r="ED63" i="7"/>
  <c r="EE63" i="7" s="1"/>
  <c r="ED122" i="7"/>
  <c r="EE122" i="7" s="1"/>
  <c r="ED195" i="7"/>
  <c r="EE195" i="7" s="1"/>
  <c r="ED203" i="7"/>
  <c r="EE203" i="7" s="1"/>
  <c r="ED222" i="7"/>
  <c r="EE222" i="7" s="1"/>
  <c r="ED230" i="7"/>
  <c r="EE230" i="7" s="1"/>
  <c r="ED247" i="7"/>
  <c r="EE247" i="7" s="1"/>
  <c r="EA253" i="7"/>
  <c r="ED306" i="7"/>
  <c r="EE306" i="7" s="1"/>
  <c r="ED322" i="7"/>
  <c r="EE322" i="7" s="1"/>
  <c r="ED330" i="7"/>
  <c r="EE330" i="7" s="1"/>
  <c r="ED28" i="5"/>
  <c r="EE28" i="5" s="1"/>
  <c r="ED45" i="5"/>
  <c r="EE45" i="5" s="1"/>
  <c r="ED73" i="5"/>
  <c r="EE73" i="5" s="1"/>
  <c r="DW200" i="5"/>
  <c r="ED255" i="5"/>
  <c r="EE255" i="5" s="1"/>
  <c r="ED26" i="7"/>
  <c r="EE26" i="7" s="1"/>
  <c r="ED81" i="7"/>
  <c r="EE81" i="7" s="1"/>
  <c r="ED326" i="5"/>
  <c r="EE326" i="5" s="1"/>
  <c r="ED334" i="5"/>
  <c r="EE334" i="5" s="1"/>
  <c r="ED342" i="5"/>
  <c r="EE342" i="5" s="1"/>
  <c r="ED350" i="5"/>
  <c r="EE350" i="5" s="1"/>
  <c r="ED101" i="7"/>
  <c r="EE101" i="7" s="1"/>
  <c r="ED111" i="7"/>
  <c r="EE111" i="7" s="1"/>
  <c r="ED131" i="7"/>
  <c r="EE131" i="7" s="1"/>
  <c r="ED176" i="7"/>
  <c r="EE176" i="7" s="1"/>
  <c r="ED214" i="7"/>
  <c r="EE214" i="7" s="1"/>
  <c r="ED246" i="13"/>
  <c r="EE246" i="13" s="1"/>
  <c r="DU245" i="13"/>
  <c r="ED204" i="5"/>
  <c r="EE204" i="5" s="1"/>
  <c r="ED212" i="5"/>
  <c r="EE212" i="5" s="1"/>
  <c r="ED228" i="5"/>
  <c r="EE228" i="5" s="1"/>
  <c r="ED247" i="5"/>
  <c r="EE247" i="5" s="1"/>
  <c r="ED310" i="5"/>
  <c r="EE310" i="5" s="1"/>
  <c r="ED57" i="5"/>
  <c r="EE57" i="5" s="1"/>
  <c r="ED177" i="5"/>
  <c r="EE177" i="5" s="1"/>
  <c r="ED185" i="5"/>
  <c r="EE185" i="5" s="1"/>
  <c r="ED284" i="5"/>
  <c r="EE284" i="5" s="1"/>
  <c r="ED29" i="7"/>
  <c r="EE29" i="7" s="1"/>
  <c r="ED46" i="7"/>
  <c r="EE46" i="7" s="1"/>
  <c r="ED69" i="7"/>
  <c r="EE69" i="7" s="1"/>
  <c r="ED84" i="7"/>
  <c r="EE84" i="7" s="1"/>
  <c r="ED198" i="7"/>
  <c r="EE198" i="7" s="1"/>
  <c r="ED206" i="7"/>
  <c r="EE206" i="7" s="1"/>
  <c r="ED225" i="7"/>
  <c r="EE225" i="7" s="1"/>
  <c r="ED233" i="7"/>
  <c r="EE233" i="7" s="1"/>
  <c r="ED317" i="7"/>
  <c r="EE317" i="7" s="1"/>
  <c r="ED325" i="7"/>
  <c r="EE325" i="7" s="1"/>
  <c r="ED333" i="7"/>
  <c r="EE333" i="7" s="1"/>
  <c r="ED341" i="7"/>
  <c r="EE341" i="7" s="1"/>
  <c r="ED349" i="7"/>
  <c r="EE349" i="7" s="1"/>
  <c r="ED357" i="7"/>
  <c r="EE357" i="7" s="1"/>
  <c r="ED23" i="13"/>
  <c r="EE23" i="13" s="1"/>
  <c r="ED313" i="5"/>
  <c r="EE313" i="5" s="1"/>
  <c r="ED321" i="5"/>
  <c r="EE321" i="5" s="1"/>
  <c r="ED329" i="5"/>
  <c r="EE329" i="5" s="1"/>
  <c r="ED337" i="5"/>
  <c r="EE337" i="5" s="1"/>
  <c r="ED345" i="5"/>
  <c r="EE345" i="5" s="1"/>
  <c r="ED353" i="5"/>
  <c r="EE353" i="5" s="1"/>
  <c r="ED361" i="5"/>
  <c r="EE361" i="5" s="1"/>
  <c r="ED66" i="7"/>
  <c r="EE66" i="7" s="1"/>
  <c r="ED90" i="7"/>
  <c r="EE90" i="7" s="1"/>
  <c r="ED96" i="7"/>
  <c r="EE96" i="7" s="1"/>
  <c r="ED187" i="7"/>
  <c r="EE187" i="7" s="1"/>
  <c r="ED118" i="5"/>
  <c r="EE118" i="5" s="1"/>
  <c r="ED196" i="5"/>
  <c r="EE196" i="5" s="1"/>
  <c r="ED258" i="5"/>
  <c r="EE258" i="5" s="1"/>
  <c r="ED101" i="5"/>
  <c r="EE101" i="5" s="1"/>
  <c r="ED110" i="5"/>
  <c r="EE110" i="5" s="1"/>
  <c r="EA200" i="5"/>
  <c r="ED207" i="5"/>
  <c r="EE207" i="5" s="1"/>
  <c r="ED215" i="5"/>
  <c r="EE215" i="5" s="1"/>
  <c r="ED223" i="5"/>
  <c r="EE223" i="5" s="1"/>
  <c r="ED231" i="5"/>
  <c r="EE231" i="5" s="1"/>
  <c r="ED250" i="5"/>
  <c r="EE250" i="5" s="1"/>
  <c r="ED294" i="5"/>
  <c r="EE294" i="5" s="1"/>
  <c r="ED35" i="7"/>
  <c r="EE35" i="7" s="1"/>
  <c r="ED55" i="7"/>
  <c r="EE55" i="7" s="1"/>
  <c r="ED72" i="7"/>
  <c r="EE72" i="7" s="1"/>
  <c r="ED134" i="7"/>
  <c r="EE134" i="7" s="1"/>
  <c r="DU142" i="7"/>
  <c r="ED179" i="7"/>
  <c r="EE179" i="7" s="1"/>
  <c r="ED217" i="7"/>
  <c r="EE217" i="7" s="1"/>
  <c r="DZ245" i="7"/>
  <c r="ED26" i="14"/>
  <c r="EE26" i="14" s="1"/>
  <c r="ED61" i="7"/>
  <c r="EE61" i="7" s="1"/>
  <c r="ED93" i="7"/>
  <c r="EE93" i="7" s="1"/>
  <c r="ED201" i="7"/>
  <c r="EE201" i="7" s="1"/>
  <c r="DU209" i="7"/>
  <c r="ED228" i="7"/>
  <c r="EE228" i="7" s="1"/>
  <c r="ED145" i="5"/>
  <c r="EE145" i="5" s="1"/>
  <c r="ED167" i="5"/>
  <c r="EE167" i="5" s="1"/>
  <c r="ED180" i="5"/>
  <c r="EE180" i="5" s="1"/>
  <c r="ED275" i="5"/>
  <c r="EE275" i="5" s="1"/>
  <c r="ED26" i="5"/>
  <c r="EE26" i="5" s="1"/>
  <c r="ED93" i="5"/>
  <c r="EE93" i="5" s="1"/>
  <c r="ED124" i="5"/>
  <c r="EE124" i="5" s="1"/>
  <c r="ED188" i="5"/>
  <c r="EE188" i="5" s="1"/>
  <c r="ED199" i="5"/>
  <c r="EE199" i="5" s="1"/>
  <c r="ED297" i="5"/>
  <c r="EE297" i="5" s="1"/>
  <c r="ED340" i="5"/>
  <c r="EE340" i="5" s="1"/>
  <c r="ED348" i="5"/>
  <c r="EE348" i="5" s="1"/>
  <c r="ED364" i="5"/>
  <c r="EE364" i="5" s="1"/>
  <c r="ED38" i="7"/>
  <c r="EE38" i="7" s="1"/>
  <c r="ED308" i="5"/>
  <c r="EE308" i="5" s="1"/>
  <c r="ED332" i="5"/>
  <c r="EE332" i="5" s="1"/>
  <c r="ED99" i="7"/>
  <c r="EE99" i="7" s="1"/>
  <c r="ED145" i="7"/>
  <c r="EE145" i="7" s="1"/>
  <c r="ED212" i="7"/>
  <c r="EE212" i="7" s="1"/>
  <c r="ED286" i="7"/>
  <c r="EE286" i="7" s="1"/>
  <c r="ED63" i="5"/>
  <c r="EE63" i="5" s="1"/>
  <c r="ED96" i="5"/>
  <c r="EE96" i="5" s="1"/>
  <c r="ED133" i="5"/>
  <c r="EE133" i="5" s="1"/>
  <c r="ED202" i="5"/>
  <c r="EE202" i="5" s="1"/>
  <c r="ED210" i="5"/>
  <c r="EE210" i="5" s="1"/>
  <c r="ED226" i="5"/>
  <c r="EE226" i="5" s="1"/>
  <c r="ED234" i="5"/>
  <c r="EE234" i="5" s="1"/>
  <c r="DU245" i="5"/>
  <c r="ED316" i="5"/>
  <c r="EE316" i="5" s="1"/>
  <c r="ED324" i="5"/>
  <c r="EE324" i="5" s="1"/>
  <c r="ED162" i="5"/>
  <c r="EE162" i="5" s="1"/>
  <c r="ED264" i="5"/>
  <c r="EE264" i="5" s="1"/>
  <c r="ED27" i="7"/>
  <c r="EE27" i="7" s="1"/>
  <c r="ED82" i="7"/>
  <c r="EE82" i="7" s="1"/>
  <c r="ED123" i="7"/>
  <c r="EE123" i="7" s="1"/>
  <c r="ED196" i="7"/>
  <c r="EE196" i="7" s="1"/>
  <c r="ED204" i="7"/>
  <c r="EE204" i="7" s="1"/>
  <c r="ED223" i="7"/>
  <c r="EE223" i="7" s="1"/>
  <c r="ED231" i="7"/>
  <c r="EE231" i="7" s="1"/>
  <c r="ED254" i="7"/>
  <c r="EE254" i="7" s="1"/>
  <c r="ED296" i="7"/>
  <c r="EE296" i="7" s="1"/>
  <c r="ED307" i="7"/>
  <c r="EE307" i="7" s="1"/>
  <c r="ED315" i="7"/>
  <c r="EE315" i="7" s="1"/>
  <c r="ED363" i="7"/>
  <c r="EE363" i="7" s="1"/>
  <c r="ED252" i="7"/>
  <c r="EE252" i="7" s="1"/>
  <c r="ED260" i="7"/>
  <c r="EE260" i="7" s="1"/>
  <c r="ED285" i="7"/>
  <c r="EE285" i="7" s="1"/>
  <c r="ED47" i="13"/>
  <c r="EE47" i="13" s="1"/>
  <c r="ED54" i="13"/>
  <c r="EE54" i="13" s="1"/>
  <c r="ED80" i="13"/>
  <c r="EE80" i="13" s="1"/>
  <c r="ED210" i="13"/>
  <c r="EE210" i="13" s="1"/>
  <c r="ED310" i="13"/>
  <c r="EE310" i="13" s="1"/>
  <c r="ED326" i="13"/>
  <c r="EE326" i="13" s="1"/>
  <c r="ED334" i="13"/>
  <c r="EE334" i="13" s="1"/>
  <c r="ED342" i="13"/>
  <c r="EE342" i="13" s="1"/>
  <c r="ED350" i="13"/>
  <c r="EE350" i="13" s="1"/>
  <c r="ED35" i="14"/>
  <c r="EE35" i="14" s="1"/>
  <c r="ED110" i="14"/>
  <c r="EE110" i="14" s="1"/>
  <c r="ED117" i="14"/>
  <c r="EE117" i="14" s="1"/>
  <c r="ED146" i="14"/>
  <c r="EE146" i="14" s="1"/>
  <c r="DY209" i="14"/>
  <c r="ED225" i="14"/>
  <c r="EE225" i="14" s="1"/>
  <c r="ED230" i="14"/>
  <c r="EE230" i="14" s="1"/>
  <c r="DZ245" i="14"/>
  <c r="ED275" i="14"/>
  <c r="EE275" i="14" s="1"/>
  <c r="ED167" i="15"/>
  <c r="EE167" i="15" s="1"/>
  <c r="ED338" i="7"/>
  <c r="EE338" i="7" s="1"/>
  <c r="ED346" i="7"/>
  <c r="EE346" i="7" s="1"/>
  <c r="ED354" i="7"/>
  <c r="EE354" i="7" s="1"/>
  <c r="ED57" i="13"/>
  <c r="EE57" i="13" s="1"/>
  <c r="ED74" i="13"/>
  <c r="EE74" i="13" s="1"/>
  <c r="ED83" i="13"/>
  <c r="EE83" i="13" s="1"/>
  <c r="ED131" i="13"/>
  <c r="EE131" i="13" s="1"/>
  <c r="ED162" i="13"/>
  <c r="EE162" i="13" s="1"/>
  <c r="ED260" i="13"/>
  <c r="EE260" i="13" s="1"/>
  <c r="ED33" i="14"/>
  <c r="EE33" i="14" s="1"/>
  <c r="ED93" i="14"/>
  <c r="EE93" i="14" s="1"/>
  <c r="ED144" i="14"/>
  <c r="EE144" i="14" s="1"/>
  <c r="DW200" i="14"/>
  <c r="EA209" i="14"/>
  <c r="ED223" i="14"/>
  <c r="EE223" i="14" s="1"/>
  <c r="ED228" i="14"/>
  <c r="EE228" i="14" s="1"/>
  <c r="DX227" i="14"/>
  <c r="EB245" i="14"/>
  <c r="ED252" i="14"/>
  <c r="EE252" i="14" s="1"/>
  <c r="ED273" i="14"/>
  <c r="EE273" i="14" s="1"/>
  <c r="ED285" i="14"/>
  <c r="EE285" i="14" s="1"/>
  <c r="ED354" i="14"/>
  <c r="EE354" i="14" s="1"/>
  <c r="ED212" i="15"/>
  <c r="EE212" i="15" s="1"/>
  <c r="EA245" i="15"/>
  <c r="ED36" i="13"/>
  <c r="EE36" i="13" s="1"/>
  <c r="ED110" i="13"/>
  <c r="EE110" i="13" s="1"/>
  <c r="DW245" i="13"/>
  <c r="ED284" i="13"/>
  <c r="EE284" i="13" s="1"/>
  <c r="ED54" i="14"/>
  <c r="EE54" i="14" s="1"/>
  <c r="ED61" i="14"/>
  <c r="EE61" i="14" s="1"/>
  <c r="ED84" i="14"/>
  <c r="EE84" i="14" s="1"/>
  <c r="ED100" i="14"/>
  <c r="EE100" i="14" s="1"/>
  <c r="ED122" i="14"/>
  <c r="EE122" i="14" s="1"/>
  <c r="ED326" i="14"/>
  <c r="EE326" i="14" s="1"/>
  <c r="DW209" i="15"/>
  <c r="ED100" i="13"/>
  <c r="EE100" i="13" s="1"/>
  <c r="ED116" i="13"/>
  <c r="EE116" i="13" s="1"/>
  <c r="ED186" i="13"/>
  <c r="EE186" i="13" s="1"/>
  <c r="ED207" i="13"/>
  <c r="EE207" i="13" s="1"/>
  <c r="ED255" i="13"/>
  <c r="EE255" i="13" s="1"/>
  <c r="ED313" i="13"/>
  <c r="EE313" i="13" s="1"/>
  <c r="ED321" i="13"/>
  <c r="EE321" i="13" s="1"/>
  <c r="ED329" i="13"/>
  <c r="EE329" i="13" s="1"/>
  <c r="ED337" i="13"/>
  <c r="EE337" i="13" s="1"/>
  <c r="ED345" i="13"/>
  <c r="EE345" i="13" s="1"/>
  <c r="ED353" i="13"/>
  <c r="EE353" i="13" s="1"/>
  <c r="ED361" i="13"/>
  <c r="EE361" i="13" s="1"/>
  <c r="ED91" i="14"/>
  <c r="EE91" i="14" s="1"/>
  <c r="ED134" i="14"/>
  <c r="EE134" i="14" s="1"/>
  <c r="ED216" i="14"/>
  <c r="EE216" i="14" s="1"/>
  <c r="ED250" i="14"/>
  <c r="EE250" i="14" s="1"/>
  <c r="ED259" i="14"/>
  <c r="EE259" i="14" s="1"/>
  <c r="ED350" i="14"/>
  <c r="EE350" i="14" s="1"/>
  <c r="ED89" i="13"/>
  <c r="EE89" i="13" s="1"/>
  <c r="ED122" i="13"/>
  <c r="EE122" i="13" s="1"/>
  <c r="ED145" i="13"/>
  <c r="EE145" i="13" s="1"/>
  <c r="ED180" i="13"/>
  <c r="EE180" i="13" s="1"/>
  <c r="EC200" i="13"/>
  <c r="ED222" i="13"/>
  <c r="EE222" i="13" s="1"/>
  <c r="DV227" i="13"/>
  <c r="ED249" i="13"/>
  <c r="EE249" i="13" s="1"/>
  <c r="ED275" i="13"/>
  <c r="EE275" i="13" s="1"/>
  <c r="ED82" i="14"/>
  <c r="EE82" i="14" s="1"/>
  <c r="ED257" i="14"/>
  <c r="EE257" i="14" s="1"/>
  <c r="ED324" i="14"/>
  <c r="EE324" i="14" s="1"/>
  <c r="ED348" i="14"/>
  <c r="EE348" i="14" s="1"/>
  <c r="EB209" i="15"/>
  <c r="ED235" i="15"/>
  <c r="EE235" i="15" s="1"/>
  <c r="EB253" i="15"/>
  <c r="ED259" i="15"/>
  <c r="EE259" i="15" s="1"/>
  <c r="ED284" i="15"/>
  <c r="EE284" i="15" s="1"/>
  <c r="ED250" i="7"/>
  <c r="EE250" i="7" s="1"/>
  <c r="ED258" i="7"/>
  <c r="EE258" i="7" s="1"/>
  <c r="ED275" i="7"/>
  <c r="EE275" i="7" s="1"/>
  <c r="ED283" i="7"/>
  <c r="EE283" i="7" s="1"/>
  <c r="ED28" i="13"/>
  <c r="EE28" i="13" s="1"/>
  <c r="ED45" i="13"/>
  <c r="EE45" i="13" s="1"/>
  <c r="ED66" i="13"/>
  <c r="EE66" i="13" s="1"/>
  <c r="ED78" i="13"/>
  <c r="EE78" i="13" s="1"/>
  <c r="ED134" i="13"/>
  <c r="EE134" i="13" s="1"/>
  <c r="ED216" i="13"/>
  <c r="EE216" i="13" s="1"/>
  <c r="DW253" i="13"/>
  <c r="ED308" i="13"/>
  <c r="EE308" i="13" s="1"/>
  <c r="ED316" i="13"/>
  <c r="EE316" i="13" s="1"/>
  <c r="ED324" i="13"/>
  <c r="EE324" i="13" s="1"/>
  <c r="ED332" i="13"/>
  <c r="EE332" i="13" s="1"/>
  <c r="ED340" i="13"/>
  <c r="EE340" i="13" s="1"/>
  <c r="ED348" i="13"/>
  <c r="EE348" i="13" s="1"/>
  <c r="ED364" i="13"/>
  <c r="EE364" i="13" s="1"/>
  <c r="ED89" i="14"/>
  <c r="EE89" i="14" s="1"/>
  <c r="ED132" i="14"/>
  <c r="EE132" i="14" s="1"/>
  <c r="DZ142" i="14"/>
  <c r="ED188" i="14"/>
  <c r="EE188" i="14" s="1"/>
  <c r="EA200" i="14"/>
  <c r="ED214" i="14"/>
  <c r="EE214" i="14" s="1"/>
  <c r="EB227" i="14"/>
  <c r="ED235" i="14"/>
  <c r="EE235" i="14" s="1"/>
  <c r="ED240" i="14"/>
  <c r="EE240" i="14" s="1"/>
  <c r="DU245" i="14"/>
  <c r="ED264" i="14"/>
  <c r="EE264" i="14" s="1"/>
  <c r="ED47" i="15"/>
  <c r="EE47" i="15" s="1"/>
  <c r="ED228" i="15"/>
  <c r="EE228" i="15" s="1"/>
  <c r="ED196" i="13"/>
  <c r="EE196" i="13" s="1"/>
  <c r="DV200" i="13"/>
  <c r="ED231" i="13"/>
  <c r="EE231" i="13" s="1"/>
  <c r="EA245" i="13"/>
  <c r="ED252" i="13"/>
  <c r="EE252" i="13" s="1"/>
  <c r="ED297" i="13"/>
  <c r="EE297" i="13" s="1"/>
  <c r="ED47" i="14"/>
  <c r="EE47" i="14" s="1"/>
  <c r="ED80" i="14"/>
  <c r="EE80" i="14" s="1"/>
  <c r="ED96" i="14"/>
  <c r="EE96" i="14" s="1"/>
  <c r="ED179" i="14"/>
  <c r="EE179" i="14" s="1"/>
  <c r="ED255" i="14"/>
  <c r="EE255" i="14" s="1"/>
  <c r="ED322" i="14"/>
  <c r="EE322" i="14" s="1"/>
  <c r="ED346" i="14"/>
  <c r="EE346" i="14" s="1"/>
  <c r="ED363" i="14"/>
  <c r="EE363" i="14" s="1"/>
  <c r="ED66" i="15"/>
  <c r="EE66" i="15" s="1"/>
  <c r="DZ227" i="15"/>
  <c r="ED312" i="15"/>
  <c r="EE312" i="15" s="1"/>
  <c r="ED324" i="15"/>
  <c r="EE324" i="15" s="1"/>
  <c r="ED348" i="15"/>
  <c r="EE348" i="15" s="1"/>
  <c r="ED72" i="13"/>
  <c r="EE72" i="13" s="1"/>
  <c r="ED81" i="13"/>
  <c r="EE81" i="13" s="1"/>
  <c r="ED189" i="13"/>
  <c r="EE189" i="13" s="1"/>
  <c r="ED258" i="13"/>
  <c r="EE258" i="13" s="1"/>
  <c r="ED186" i="14"/>
  <c r="EE186" i="14" s="1"/>
  <c r="ED207" i="14"/>
  <c r="EE207" i="14" s="1"/>
  <c r="ED212" i="14"/>
  <c r="EE212" i="14" s="1"/>
  <c r="ED233" i="14"/>
  <c r="EE233" i="14" s="1"/>
  <c r="ED246" i="14"/>
  <c r="EE246" i="14" s="1"/>
  <c r="ED361" i="14"/>
  <c r="EE361" i="14" s="1"/>
  <c r="ED317" i="15"/>
  <c r="EE317" i="15" s="1"/>
  <c r="ED329" i="15"/>
  <c r="EE329" i="15" s="1"/>
  <c r="ED341" i="15"/>
  <c r="EE341" i="15" s="1"/>
  <c r="ED353" i="15"/>
  <c r="EE353" i="15" s="1"/>
  <c r="ED205" i="13"/>
  <c r="EE205" i="13" s="1"/>
  <c r="DW209" i="13"/>
  <c r="EA253" i="13"/>
  <c r="ED359" i="13"/>
  <c r="EE359" i="13" s="1"/>
  <c r="ED38" i="14"/>
  <c r="EE38" i="14" s="1"/>
  <c r="ED205" i="14"/>
  <c r="EE205" i="14" s="1"/>
  <c r="ED210" i="14"/>
  <c r="EE210" i="14" s="1"/>
  <c r="ED296" i="14"/>
  <c r="EE296" i="14" s="1"/>
  <c r="ED186" i="15"/>
  <c r="EE186" i="15" s="1"/>
  <c r="ED197" i="15"/>
  <c r="EE197" i="15" s="1"/>
  <c r="ED247" i="15"/>
  <c r="EE247" i="15" s="1"/>
  <c r="ED143" i="13"/>
  <c r="EE143" i="13" s="1"/>
  <c r="ED178" i="13"/>
  <c r="EE178" i="13" s="1"/>
  <c r="ED199" i="13"/>
  <c r="EE199" i="13" s="1"/>
  <c r="DZ200" i="13"/>
  <c r="ED234" i="13"/>
  <c r="EE234" i="13" s="1"/>
  <c r="ED247" i="13"/>
  <c r="EE247" i="13" s="1"/>
  <c r="ED273" i="13"/>
  <c r="EE273" i="13" s="1"/>
  <c r="ED285" i="13"/>
  <c r="EE285" i="13" s="1"/>
  <c r="ED29" i="14"/>
  <c r="EE29" i="14" s="1"/>
  <c r="ED57" i="14"/>
  <c r="EE57" i="14" s="1"/>
  <c r="ED64" i="14"/>
  <c r="EE64" i="14" s="1"/>
  <c r="DW142" i="15"/>
  <c r="EA209" i="15"/>
  <c r="ED240" i="7"/>
  <c r="EE240" i="7" s="1"/>
  <c r="ED248" i="7"/>
  <c r="EE248" i="7" s="1"/>
  <c r="ED256" i="7"/>
  <c r="EE256" i="7" s="1"/>
  <c r="ED273" i="7"/>
  <c r="EE273" i="7" s="1"/>
  <c r="ED26" i="13"/>
  <c r="EE26" i="13" s="1"/>
  <c r="ED64" i="13"/>
  <c r="EE64" i="13" s="1"/>
  <c r="ED84" i="13"/>
  <c r="EE84" i="13" s="1"/>
  <c r="ED101" i="13"/>
  <c r="EE101" i="13" s="1"/>
  <c r="ED117" i="13"/>
  <c r="EE117" i="13" s="1"/>
  <c r="ED132" i="13"/>
  <c r="EE132" i="13" s="1"/>
  <c r="DY209" i="13"/>
  <c r="ED214" i="13"/>
  <c r="EE214" i="13" s="1"/>
  <c r="EC253" i="13"/>
  <c r="ED279" i="13"/>
  <c r="EE279" i="13" s="1"/>
  <c r="ED306" i="13"/>
  <c r="EE306" i="13" s="1"/>
  <c r="ED322" i="13"/>
  <c r="EE322" i="13" s="1"/>
  <c r="ED330" i="13"/>
  <c r="EE330" i="13" s="1"/>
  <c r="ED338" i="13"/>
  <c r="EE338" i="13" s="1"/>
  <c r="ED346" i="13"/>
  <c r="EE346" i="13" s="1"/>
  <c r="ED354" i="13"/>
  <c r="EE354" i="13" s="1"/>
  <c r="ED36" i="14"/>
  <c r="EE36" i="14" s="1"/>
  <c r="ED111" i="14"/>
  <c r="EE111" i="14" s="1"/>
  <c r="ED118" i="14"/>
  <c r="EE118" i="14" s="1"/>
  <c r="ED145" i="14"/>
  <c r="EE145" i="14" s="1"/>
  <c r="ED198" i="14"/>
  <c r="EE198" i="14" s="1"/>
  <c r="ED203" i="14"/>
  <c r="EE203" i="14" s="1"/>
  <c r="ED224" i="14"/>
  <c r="EE224" i="14" s="1"/>
  <c r="ED229" i="14"/>
  <c r="EE229" i="14" s="1"/>
  <c r="ED274" i="14"/>
  <c r="EE274" i="14" s="1"/>
  <c r="ED294" i="14"/>
  <c r="EE294" i="14" s="1"/>
  <c r="ED110" i="15"/>
  <c r="EE110" i="15" s="1"/>
  <c r="ED231" i="15"/>
  <c r="EE231" i="15" s="1"/>
  <c r="DX245" i="15"/>
  <c r="ED255" i="15"/>
  <c r="EE255" i="15" s="1"/>
  <c r="ED265" i="15"/>
  <c r="EE265" i="15" s="1"/>
  <c r="ED267" i="7"/>
  <c r="EE267" i="7" s="1"/>
  <c r="ED310" i="7"/>
  <c r="EE310" i="7" s="1"/>
  <c r="ED326" i="7"/>
  <c r="EE326" i="7" s="1"/>
  <c r="ED334" i="7"/>
  <c r="EE334" i="7" s="1"/>
  <c r="ED90" i="13"/>
  <c r="EE90" i="13" s="1"/>
  <c r="ED111" i="13"/>
  <c r="EE111" i="13" s="1"/>
  <c r="DU227" i="13"/>
  <c r="DX245" i="13"/>
  <c r="ED250" i="13"/>
  <c r="EE250" i="13" s="1"/>
  <c r="ED267" i="13"/>
  <c r="EE267" i="13" s="1"/>
  <c r="ED27" i="14"/>
  <c r="EE27" i="14" s="1"/>
  <c r="ED55" i="14"/>
  <c r="EE55" i="14" s="1"/>
  <c r="ED62" i="14"/>
  <c r="EE62" i="14" s="1"/>
  <c r="ED69" i="14"/>
  <c r="EE69" i="14" s="1"/>
  <c r="ED101" i="14"/>
  <c r="EE101" i="14" s="1"/>
  <c r="EB253" i="14"/>
  <c r="ED316" i="14"/>
  <c r="EE316" i="14" s="1"/>
  <c r="ED340" i="14"/>
  <c r="EE340" i="14" s="1"/>
  <c r="ED353" i="14"/>
  <c r="EE353" i="14" s="1"/>
  <c r="ED54" i="15"/>
  <c r="EE54" i="15" s="1"/>
  <c r="ED72" i="15"/>
  <c r="EE72" i="15" s="1"/>
  <c r="ED118" i="15"/>
  <c r="EE118" i="15" s="1"/>
  <c r="EC142" i="15"/>
  <c r="ED342" i="7"/>
  <c r="EE342" i="7" s="1"/>
  <c r="ED350" i="7"/>
  <c r="EE350" i="7" s="1"/>
  <c r="ED53" i="13"/>
  <c r="EE53" i="13" s="1"/>
  <c r="ED187" i="13"/>
  <c r="EE187" i="13" s="1"/>
  <c r="EA209" i="13"/>
  <c r="ED217" i="13"/>
  <c r="EE217" i="13" s="1"/>
  <c r="ED243" i="13"/>
  <c r="EE243" i="13" s="1"/>
  <c r="ED256" i="13"/>
  <c r="EE256" i="13" s="1"/>
  <c r="ED34" i="14"/>
  <c r="EE34" i="14" s="1"/>
  <c r="ED116" i="14"/>
  <c r="EE116" i="14" s="1"/>
  <c r="ED143" i="14"/>
  <c r="EE143" i="14" s="1"/>
  <c r="ED196" i="14"/>
  <c r="EE196" i="14" s="1"/>
  <c r="ED201" i="14"/>
  <c r="EE201" i="14" s="1"/>
  <c r="EB209" i="14"/>
  <c r="ED217" i="14"/>
  <c r="EE217" i="14" s="1"/>
  <c r="ED222" i="14"/>
  <c r="EE222" i="14" s="1"/>
  <c r="DW227" i="14"/>
  <c r="EC245" i="14"/>
  <c r="ED267" i="14"/>
  <c r="EE267" i="14" s="1"/>
  <c r="ED62" i="15"/>
  <c r="EE62" i="15" s="1"/>
  <c r="ED81" i="15"/>
  <c r="EE81" i="15" s="1"/>
  <c r="ED91" i="15"/>
  <c r="EE91" i="15" s="1"/>
  <c r="ED99" i="15"/>
  <c r="EE99" i="15" s="1"/>
  <c r="DZ245" i="15"/>
  <c r="DW253" i="15"/>
  <c r="ED243" i="7"/>
  <c r="EE243" i="7" s="1"/>
  <c r="ED251" i="7"/>
  <c r="EE251" i="7" s="1"/>
  <c r="ED259" i="7"/>
  <c r="EE259" i="7" s="1"/>
  <c r="ED276" i="7"/>
  <c r="EE276" i="7" s="1"/>
  <c r="ED284" i="7"/>
  <c r="EE284" i="7" s="1"/>
  <c r="ED123" i="13"/>
  <c r="EE123" i="13" s="1"/>
  <c r="ED146" i="13"/>
  <c r="EE146" i="13" s="1"/>
  <c r="ED223" i="13"/>
  <c r="EE223" i="13" s="1"/>
  <c r="DW227" i="13"/>
  <c r="DZ245" i="13"/>
  <c r="ED276" i="13"/>
  <c r="EE276" i="13" s="1"/>
  <c r="ED25" i="14"/>
  <c r="EE25" i="14" s="1"/>
  <c r="ED53" i="14"/>
  <c r="EE53" i="14" s="1"/>
  <c r="ED83" i="14"/>
  <c r="EE83" i="14" s="1"/>
  <c r="ED99" i="14"/>
  <c r="EE99" i="14" s="1"/>
  <c r="ED123" i="14"/>
  <c r="EE123" i="14" s="1"/>
  <c r="ED258" i="14"/>
  <c r="EE258" i="14" s="1"/>
  <c r="ED338" i="14"/>
  <c r="EE338" i="14" s="1"/>
  <c r="ED349" i="14"/>
  <c r="EE349" i="14" s="1"/>
  <c r="EA142" i="15"/>
  <c r="DW200" i="15"/>
  <c r="ED308" i="15"/>
  <c r="EE308" i="15" s="1"/>
  <c r="ED320" i="15"/>
  <c r="EE320" i="15" s="1"/>
  <c r="ED332" i="15"/>
  <c r="EE332" i="15" s="1"/>
  <c r="ED29" i="13"/>
  <c r="EE29" i="13" s="1"/>
  <c r="ED96" i="13"/>
  <c r="EE96" i="13" s="1"/>
  <c r="ED203" i="13"/>
  <c r="EE203" i="13" s="1"/>
  <c r="EC209" i="13"/>
  <c r="DZ209" i="13"/>
  <c r="ED259" i="13"/>
  <c r="EE259" i="13" s="1"/>
  <c r="ED317" i="13"/>
  <c r="EE317" i="13" s="1"/>
  <c r="ED325" i="13"/>
  <c r="EE325" i="13" s="1"/>
  <c r="ED333" i="13"/>
  <c r="EE333" i="13" s="1"/>
  <c r="ED341" i="13"/>
  <c r="EE341" i="13" s="1"/>
  <c r="ED349" i="13"/>
  <c r="EE349" i="13" s="1"/>
  <c r="ED357" i="13"/>
  <c r="EE357" i="13" s="1"/>
  <c r="ED90" i="14"/>
  <c r="EE90" i="14" s="1"/>
  <c r="ED133" i="14"/>
  <c r="EE133" i="14" s="1"/>
  <c r="DX200" i="14"/>
  <c r="DY227" i="14"/>
  <c r="ED243" i="14"/>
  <c r="EE243" i="14" s="1"/>
  <c r="ED251" i="14"/>
  <c r="EE251" i="14" s="1"/>
  <c r="ED89" i="15"/>
  <c r="EE89" i="15" s="1"/>
  <c r="ED132" i="15"/>
  <c r="EE132" i="15" s="1"/>
  <c r="ED226" i="15"/>
  <c r="EE226" i="15" s="1"/>
  <c r="EB245" i="15"/>
  <c r="ED250" i="15"/>
  <c r="EE250" i="15" s="1"/>
  <c r="DY253" i="15"/>
  <c r="ED260" i="15"/>
  <c r="EE260" i="15" s="1"/>
  <c r="ED35" i="13"/>
  <c r="EE35" i="13" s="1"/>
  <c r="ED93" i="13"/>
  <c r="EE93" i="13" s="1"/>
  <c r="ED176" i="13"/>
  <c r="EE176" i="13" s="1"/>
  <c r="ED197" i="13"/>
  <c r="EE197" i="13" s="1"/>
  <c r="ED226" i="13"/>
  <c r="EE226" i="13" s="1"/>
  <c r="DY227" i="13"/>
  <c r="ED232" i="13"/>
  <c r="EE232" i="13" s="1"/>
  <c r="EB245" i="13"/>
  <c r="ED283" i="13"/>
  <c r="EE283" i="13" s="1"/>
  <c r="ED23" i="14"/>
  <c r="EE23" i="14" s="1"/>
  <c r="ED51" i="14"/>
  <c r="EE51" i="14" s="1"/>
  <c r="ED81" i="14"/>
  <c r="EE81" i="14" s="1"/>
  <c r="ED312" i="14"/>
  <c r="EE312" i="14" s="1"/>
  <c r="ED313" i="15"/>
  <c r="EE313" i="15" s="1"/>
  <c r="ED325" i="15"/>
  <c r="EE325" i="15" s="1"/>
  <c r="ED337" i="15"/>
  <c r="EE337" i="15" s="1"/>
  <c r="ED349" i="15"/>
  <c r="EE349" i="15" s="1"/>
  <c r="ED361" i="15"/>
  <c r="EE361" i="15" s="1"/>
  <c r="ED56" i="13"/>
  <c r="EE56" i="13" s="1"/>
  <c r="ED62" i="13"/>
  <c r="EE62" i="13" s="1"/>
  <c r="ED82" i="13"/>
  <c r="EE82" i="13" s="1"/>
  <c r="ED99" i="13"/>
  <c r="EE99" i="13" s="1"/>
  <c r="DX200" i="13"/>
  <c r="ED212" i="13"/>
  <c r="EE212" i="13" s="1"/>
  <c r="ED304" i="13"/>
  <c r="EE304" i="13" s="1"/>
  <c r="ED312" i="13"/>
  <c r="EE312" i="13" s="1"/>
  <c r="ED320" i="13"/>
  <c r="EE320" i="13" s="1"/>
  <c r="ED88" i="14"/>
  <c r="EE88" i="14" s="1"/>
  <c r="ED131" i="14"/>
  <c r="EE131" i="14" s="1"/>
  <c r="ED189" i="14"/>
  <c r="EE189" i="14" s="1"/>
  <c r="ED208" i="14"/>
  <c r="EE208" i="14" s="1"/>
  <c r="ED213" i="14"/>
  <c r="EE213" i="14" s="1"/>
  <c r="EA227" i="14"/>
  <c r="ED249" i="14"/>
  <c r="EE249" i="14" s="1"/>
  <c r="DW227" i="15"/>
  <c r="EA253" i="15"/>
  <c r="ED265" i="7"/>
  <c r="EE265" i="7" s="1"/>
  <c r="ED297" i="7"/>
  <c r="EE297" i="7" s="1"/>
  <c r="ED308" i="7"/>
  <c r="EE308" i="7" s="1"/>
  <c r="ED316" i="7"/>
  <c r="EE316" i="7" s="1"/>
  <c r="ED324" i="7"/>
  <c r="EE324" i="7" s="1"/>
  <c r="ED332" i="7"/>
  <c r="EE332" i="7" s="1"/>
  <c r="ED340" i="7"/>
  <c r="EE340" i="7" s="1"/>
  <c r="ED364" i="7"/>
  <c r="EE364" i="7" s="1"/>
  <c r="ED88" i="13"/>
  <c r="EE88" i="13" s="1"/>
  <c r="ED179" i="13"/>
  <c r="EE179" i="13" s="1"/>
  <c r="EA227" i="13"/>
  <c r="ED235" i="13"/>
  <c r="EE235" i="13" s="1"/>
  <c r="ED248" i="13"/>
  <c r="EE248" i="13" s="1"/>
  <c r="ED265" i="13"/>
  <c r="EE265" i="13" s="1"/>
  <c r="ED162" i="14"/>
  <c r="EE162" i="14" s="1"/>
  <c r="ED180" i="14"/>
  <c r="EE180" i="14" s="1"/>
  <c r="ED254" i="14"/>
  <c r="EE254" i="14" s="1"/>
  <c r="ED310" i="14"/>
  <c r="EE310" i="14" s="1"/>
  <c r="ED334" i="14"/>
  <c r="EE334" i="14" s="1"/>
  <c r="ED283" i="15"/>
  <c r="EE283" i="15" s="1"/>
  <c r="ED133" i="13"/>
  <c r="EE133" i="13" s="1"/>
  <c r="ED185" i="13"/>
  <c r="EE185" i="13" s="1"/>
  <c r="ED215" i="13"/>
  <c r="EE215" i="13" s="1"/>
  <c r="ED254" i="13"/>
  <c r="EE254" i="13" s="1"/>
  <c r="ED187" i="14"/>
  <c r="EE187" i="14" s="1"/>
  <c r="EB200" i="14"/>
  <c r="ED206" i="14"/>
  <c r="EE206" i="14" s="1"/>
  <c r="ED211" i="14"/>
  <c r="EE211" i="14" s="1"/>
  <c r="EC227" i="14"/>
  <c r="ED234" i="14"/>
  <c r="EE234" i="14" s="1"/>
  <c r="ED247" i="14"/>
  <c r="EE247" i="14" s="1"/>
  <c r="ED364" i="14"/>
  <c r="EE364" i="14" s="1"/>
  <c r="DV142" i="15"/>
  <c r="DY227" i="15"/>
  <c r="EC253" i="15"/>
  <c r="ED294" i="15"/>
  <c r="EE294" i="15" s="1"/>
  <c r="ED249" i="7"/>
  <c r="EE249" i="7" s="1"/>
  <c r="ED257" i="7"/>
  <c r="EE257" i="7" s="1"/>
  <c r="ED274" i="7"/>
  <c r="EE274" i="7" s="1"/>
  <c r="ED38" i="13"/>
  <c r="EE38" i="13" s="1"/>
  <c r="ED112" i="13"/>
  <c r="EE112" i="13" s="1"/>
  <c r="ED144" i="13"/>
  <c r="EE144" i="13" s="1"/>
  <c r="DU200" i="13"/>
  <c r="EC227" i="13"/>
  <c r="ED274" i="13"/>
  <c r="EE274" i="13" s="1"/>
  <c r="ED286" i="13"/>
  <c r="EE286" i="13" s="1"/>
  <c r="ED296" i="13"/>
  <c r="EE296" i="13" s="1"/>
  <c r="ED46" i="14"/>
  <c r="EE46" i="14" s="1"/>
  <c r="ED74" i="14"/>
  <c r="EE74" i="14" s="1"/>
  <c r="ED167" i="14"/>
  <c r="EE167" i="14" s="1"/>
  <c r="ED178" i="14"/>
  <c r="EE178" i="14" s="1"/>
  <c r="DV227" i="14"/>
  <c r="DW253" i="14"/>
  <c r="ED308" i="14"/>
  <c r="EE308" i="14" s="1"/>
  <c r="ED332" i="14"/>
  <c r="EE332" i="14" s="1"/>
  <c r="ED36" i="15"/>
  <c r="EE36" i="15" s="1"/>
  <c r="DX200" i="15"/>
  <c r="ED206" i="15"/>
  <c r="EE206" i="15" s="1"/>
  <c r="ED27" i="13"/>
  <c r="EE27" i="13" s="1"/>
  <c r="ED118" i="13"/>
  <c r="EE118" i="13" s="1"/>
  <c r="ED188" i="13"/>
  <c r="EE188" i="13" s="1"/>
  <c r="EB200" i="13"/>
  <c r="DX253" i="13"/>
  <c r="ED257" i="13"/>
  <c r="EE257" i="13" s="1"/>
  <c r="ED307" i="13"/>
  <c r="EE307" i="13" s="1"/>
  <c r="ED315" i="13"/>
  <c r="EE315" i="13" s="1"/>
  <c r="ED363" i="13"/>
  <c r="EE363" i="13" s="1"/>
  <c r="ED112" i="14"/>
  <c r="EE112" i="14" s="1"/>
  <c r="ED185" i="14"/>
  <c r="EE185" i="14" s="1"/>
  <c r="DW209" i="14"/>
  <c r="ED232" i="14"/>
  <c r="EE232" i="14" s="1"/>
  <c r="DX245" i="14"/>
  <c r="ED26" i="15"/>
  <c r="EE26" i="15" s="1"/>
  <c r="ED177" i="15"/>
  <c r="EE177" i="15" s="1"/>
  <c r="EA227" i="15"/>
  <c r="DW245" i="15"/>
  <c r="ED33" i="13"/>
  <c r="EE33" i="13" s="1"/>
  <c r="ED91" i="13"/>
  <c r="EE91" i="13" s="1"/>
  <c r="ED124" i="13"/>
  <c r="EE124" i="13" s="1"/>
  <c r="DX142" i="13"/>
  <c r="ED195" i="13"/>
  <c r="EE195" i="13" s="1"/>
  <c r="ED224" i="13"/>
  <c r="EE224" i="13" s="1"/>
  <c r="ED230" i="13"/>
  <c r="EE230" i="13" s="1"/>
  <c r="ED251" i="13"/>
  <c r="EE251" i="13" s="1"/>
  <c r="ED28" i="14"/>
  <c r="EE28" i="14" s="1"/>
  <c r="ED72" i="14"/>
  <c r="EE72" i="14" s="1"/>
  <c r="ED176" i="14"/>
  <c r="EE176" i="14" s="1"/>
  <c r="DY253" i="14"/>
  <c r="ED306" i="14"/>
  <c r="EE306" i="14" s="1"/>
  <c r="ED330" i="14"/>
  <c r="EE330" i="14" s="1"/>
  <c r="ED232" i="15"/>
  <c r="EE232" i="15" s="1"/>
  <c r="ED246" i="15"/>
  <c r="EE246" i="15" s="1"/>
  <c r="DV253" i="15"/>
  <c r="ED256" i="15"/>
  <c r="EE256" i="15" s="1"/>
  <c r="ED304" i="15"/>
  <c r="EE304" i="15" s="1"/>
  <c r="ED316" i="15"/>
  <c r="EE316" i="15" s="1"/>
  <c r="ED340" i="15"/>
  <c r="EE340" i="15" s="1"/>
  <c r="ED364" i="15"/>
  <c r="EE364" i="15" s="1"/>
  <c r="ED23" i="5"/>
  <c r="EE23" i="5" s="1"/>
  <c r="ED51" i="5"/>
  <c r="EE51" i="5" s="1"/>
  <c r="ED54" i="5"/>
  <c r="EE54" i="5" s="1"/>
  <c r="ED55" i="5"/>
  <c r="EE55" i="5" s="1"/>
  <c r="ED279" i="5"/>
  <c r="EE279" i="5" s="1"/>
  <c r="ED23" i="7"/>
  <c r="EE23" i="7" s="1"/>
  <c r="ED117" i="7"/>
  <c r="EE117" i="7" s="1"/>
  <c r="ED143" i="5"/>
  <c r="EE143" i="5" s="1"/>
  <c r="ED51" i="13"/>
  <c r="EE51" i="13" s="1"/>
  <c r="ED69" i="13"/>
  <c r="EE69" i="13" s="1"/>
  <c r="ED167" i="13"/>
  <c r="EE167" i="13" s="1"/>
  <c r="ED202" i="13"/>
  <c r="EE202" i="13" s="1"/>
  <c r="ED204" i="13"/>
  <c r="EE204" i="13" s="1"/>
  <c r="ED206" i="13"/>
  <c r="EE206" i="13" s="1"/>
  <c r="ED208" i="13"/>
  <c r="EE208" i="13" s="1"/>
  <c r="DU209" i="13"/>
  <c r="ED211" i="13"/>
  <c r="EE211" i="13" s="1"/>
  <c r="ED213" i="13"/>
  <c r="EE213" i="13" s="1"/>
  <c r="DV142" i="13"/>
  <c r="ED201" i="13"/>
  <c r="EE201" i="13" s="1"/>
  <c r="DV209" i="13"/>
  <c r="ED229" i="13"/>
  <c r="EE229" i="13" s="1"/>
  <c r="DU253" i="13"/>
  <c r="ED294" i="13"/>
  <c r="EE294" i="13" s="1"/>
  <c r="ED228" i="13"/>
  <c r="EE228" i="13" s="1"/>
  <c r="ED303" i="13"/>
  <c r="EE303" i="13" s="1"/>
  <c r="DV245" i="13"/>
  <c r="ED204" i="14"/>
  <c r="EE204" i="14" s="1"/>
  <c r="DV142" i="14"/>
  <c r="ED202" i="14"/>
  <c r="EE202" i="14" s="1"/>
  <c r="DU200" i="14"/>
  <c r="ED195" i="14"/>
  <c r="EE195" i="14" s="1"/>
  <c r="ED197" i="14"/>
  <c r="EE197" i="14" s="1"/>
  <c r="ED199" i="14"/>
  <c r="EE199" i="14" s="1"/>
  <c r="DU209" i="14"/>
  <c r="DU227" i="14"/>
  <c r="DV245" i="14"/>
  <c r="ED279" i="14"/>
  <c r="EE279" i="14" s="1"/>
  <c r="ED283" i="14"/>
  <c r="EE283" i="14" s="1"/>
  <c r="ED263" i="14"/>
  <c r="EE263" i="14" s="1"/>
  <c r="ED248" i="14"/>
  <c r="EE248" i="14" s="1"/>
  <c r="DU253" i="14"/>
  <c r="ED256" i="14"/>
  <c r="EE256" i="14" s="1"/>
  <c r="ED260" i="14"/>
  <c r="EE260" i="14" s="1"/>
  <c r="ED303" i="14"/>
  <c r="EE303" i="14" s="1"/>
  <c r="ED307" i="14"/>
  <c r="EE307" i="14" s="1"/>
  <c r="ED313" i="14"/>
  <c r="EE313" i="14" s="1"/>
  <c r="ED315" i="14"/>
  <c r="EE315" i="14" s="1"/>
  <c r="ED317" i="14"/>
  <c r="EE317" i="14" s="1"/>
  <c r="ED321" i="14"/>
  <c r="EE321" i="14" s="1"/>
  <c r="ED325" i="14"/>
  <c r="EE325" i="14" s="1"/>
  <c r="ED329" i="14"/>
  <c r="EE329" i="14" s="1"/>
  <c r="ED333" i="14"/>
  <c r="EE333" i="14" s="1"/>
  <c r="ED337" i="14"/>
  <c r="EE337" i="14" s="1"/>
  <c r="ED341" i="14"/>
  <c r="EE341" i="14" s="1"/>
  <c r="ED345" i="14"/>
  <c r="EE345" i="14" s="1"/>
  <c r="ED284" i="14"/>
  <c r="EE284" i="14" s="1"/>
  <c r="ED286" i="14"/>
  <c r="EE286" i="14" s="1"/>
  <c r="ED297" i="14"/>
  <c r="EE297" i="14" s="1"/>
  <c r="ED23" i="15"/>
  <c r="EE23" i="15" s="1"/>
  <c r="ED122" i="15"/>
  <c r="EE122" i="15" s="1"/>
  <c r="ED199" i="15"/>
  <c r="EE199" i="15" s="1"/>
  <c r="ED25" i="15"/>
  <c r="EE25" i="15" s="1"/>
  <c r="ED33" i="15"/>
  <c r="EE33" i="15" s="1"/>
  <c r="ED46" i="15"/>
  <c r="EE46" i="15" s="1"/>
  <c r="ED55" i="15"/>
  <c r="EE55" i="15" s="1"/>
  <c r="ED73" i="15"/>
  <c r="EE73" i="15" s="1"/>
  <c r="ED84" i="15"/>
  <c r="EE84" i="15" s="1"/>
  <c r="ED111" i="15"/>
  <c r="EE111" i="15" s="1"/>
  <c r="ED117" i="15"/>
  <c r="EE117" i="15" s="1"/>
  <c r="ED131" i="15"/>
  <c r="EE131" i="15" s="1"/>
  <c r="ED28" i="15"/>
  <c r="EE28" i="15" s="1"/>
  <c r="ED35" i="15"/>
  <c r="EE35" i="15" s="1"/>
  <c r="ED38" i="15"/>
  <c r="EE38" i="15" s="1"/>
  <c r="ED42" i="15"/>
  <c r="EE42" i="15" s="1"/>
  <c r="ED51" i="15"/>
  <c r="EE51" i="15" s="1"/>
  <c r="ED57" i="15"/>
  <c r="EE57" i="15" s="1"/>
  <c r="ED61" i="15"/>
  <c r="EE61" i="15" s="1"/>
  <c r="ED69" i="15"/>
  <c r="EE69" i="15" s="1"/>
  <c r="ED78" i="15"/>
  <c r="EE78" i="15" s="1"/>
  <c r="ED80" i="15"/>
  <c r="EE80" i="15" s="1"/>
  <c r="ED88" i="15"/>
  <c r="EE88" i="15" s="1"/>
  <c r="ED96" i="15"/>
  <c r="EE96" i="15" s="1"/>
  <c r="ED123" i="15"/>
  <c r="EE123" i="15" s="1"/>
  <c r="ED124" i="15"/>
  <c r="EE124" i="15" s="1"/>
  <c r="ED34" i="15"/>
  <c r="EE34" i="15" s="1"/>
  <c r="ED45" i="15"/>
  <c r="EE45" i="15" s="1"/>
  <c r="ED53" i="15"/>
  <c r="EE53" i="15" s="1"/>
  <c r="ED56" i="15"/>
  <c r="EE56" i="15" s="1"/>
  <c r="ED64" i="15"/>
  <c r="EE64" i="15" s="1"/>
  <c r="ED74" i="15"/>
  <c r="EE74" i="15" s="1"/>
  <c r="ED83" i="15"/>
  <c r="EE83" i="15" s="1"/>
  <c r="ED90" i="15"/>
  <c r="EE90" i="15" s="1"/>
  <c r="ED101" i="15"/>
  <c r="EE101" i="15" s="1"/>
  <c r="ED112" i="15"/>
  <c r="EE112" i="15" s="1"/>
  <c r="ED116" i="15"/>
  <c r="EE116" i="15" s="1"/>
  <c r="ED133" i="15"/>
  <c r="EE133" i="15" s="1"/>
  <c r="ED204" i="15"/>
  <c r="EE204" i="15" s="1"/>
  <c r="ED134" i="15"/>
  <c r="EE134" i="15" s="1"/>
  <c r="ED145" i="15"/>
  <c r="EE145" i="15" s="1"/>
  <c r="ED179" i="15"/>
  <c r="EE179" i="15" s="1"/>
  <c r="ED187" i="15"/>
  <c r="EE187" i="15" s="1"/>
  <c r="DV209" i="15"/>
  <c r="DZ209" i="15"/>
  <c r="ED211" i="15"/>
  <c r="EE211" i="15" s="1"/>
  <c r="ED143" i="15"/>
  <c r="EE143" i="15" s="1"/>
  <c r="ED189" i="15"/>
  <c r="EE189" i="15" s="1"/>
  <c r="ED146" i="15"/>
  <c r="EE146" i="15" s="1"/>
  <c r="DU142" i="15"/>
  <c r="ED162" i="15"/>
  <c r="EE162" i="15" s="1"/>
  <c r="ED178" i="15"/>
  <c r="EE178" i="15" s="1"/>
  <c r="ED185" i="15"/>
  <c r="EE185" i="15" s="1"/>
  <c r="ED188" i="15"/>
  <c r="EE188" i="15" s="1"/>
  <c r="ED217" i="15"/>
  <c r="EE217" i="15" s="1"/>
  <c r="ED196" i="15"/>
  <c r="EE196" i="15" s="1"/>
  <c r="ED201" i="15"/>
  <c r="EE201" i="15" s="1"/>
  <c r="DU200" i="15"/>
  <c r="DY200" i="15"/>
  <c r="EC200" i="15"/>
  <c r="ED214" i="15"/>
  <c r="EE214" i="15" s="1"/>
  <c r="ED195" i="15"/>
  <c r="EE195" i="15" s="1"/>
  <c r="ED198" i="15"/>
  <c r="EE198" i="15" s="1"/>
  <c r="DV200" i="15"/>
  <c r="DZ200" i="15"/>
  <c r="ED202" i="15"/>
  <c r="EE202" i="15" s="1"/>
  <c r="ED203" i="15"/>
  <c r="EE203" i="15" s="1"/>
  <c r="ED208" i="15"/>
  <c r="EE208" i="15" s="1"/>
  <c r="ED213" i="15"/>
  <c r="EE213" i="15" s="1"/>
  <c r="ED216" i="15"/>
  <c r="EE216" i="15" s="1"/>
  <c r="ED223" i="15"/>
  <c r="EE223" i="15" s="1"/>
  <c r="ED205" i="15"/>
  <c r="EE205" i="15" s="1"/>
  <c r="ED210" i="15"/>
  <c r="EE210" i="15" s="1"/>
  <c r="DU209" i="15"/>
  <c r="DY209" i="15"/>
  <c r="EC209" i="15"/>
  <c r="ED222" i="15"/>
  <c r="EE222" i="15" s="1"/>
  <c r="ED224" i="15"/>
  <c r="EE224" i="15" s="1"/>
  <c r="ED229" i="15"/>
  <c r="EE229" i="15" s="1"/>
  <c r="ED233" i="15"/>
  <c r="EE233" i="15" s="1"/>
  <c r="ED248" i="15"/>
  <c r="EE248" i="15" s="1"/>
  <c r="ED252" i="15"/>
  <c r="EE252" i="15" s="1"/>
  <c r="DU253" i="15"/>
  <c r="ED257" i="15"/>
  <c r="EE257" i="15" s="1"/>
  <c r="ED225" i="15"/>
  <c r="EE225" i="15" s="1"/>
  <c r="ED230" i="15"/>
  <c r="EE230" i="15" s="1"/>
  <c r="ED234" i="15"/>
  <c r="EE234" i="15" s="1"/>
  <c r="ED243" i="15"/>
  <c r="EE243" i="15" s="1"/>
  <c r="ED249" i="15"/>
  <c r="EE249" i="15" s="1"/>
  <c r="ED254" i="15"/>
  <c r="EE254" i="15" s="1"/>
  <c r="ED258" i="15"/>
  <c r="EE258" i="15" s="1"/>
  <c r="ED263" i="15"/>
  <c r="EE263" i="15" s="1"/>
  <c r="ED267" i="15"/>
  <c r="EE267" i="15" s="1"/>
  <c r="DU227" i="15"/>
  <c r="DV245" i="15"/>
  <c r="ED264" i="15"/>
  <c r="EE264" i="15" s="1"/>
  <c r="DV227" i="15"/>
  <c r="ED273" i="15"/>
  <c r="EE273" i="15" s="1"/>
  <c r="ED275" i="15"/>
  <c r="EE275" i="15" s="1"/>
  <c r="ED285" i="15"/>
  <c r="EE285" i="15" s="1"/>
  <c r="ED296" i="15"/>
  <c r="EE296" i="15" s="1"/>
  <c r="ED306" i="15"/>
  <c r="EE306" i="15" s="1"/>
  <c r="ED310" i="15"/>
  <c r="EE310" i="15" s="1"/>
  <c r="ED322" i="15"/>
  <c r="EE322" i="15" s="1"/>
  <c r="ED326" i="15"/>
  <c r="EE326" i="15" s="1"/>
  <c r="ED330" i="15"/>
  <c r="EE330" i="15" s="1"/>
  <c r="ED334" i="15"/>
  <c r="EE334" i="15" s="1"/>
  <c r="ED338" i="15"/>
  <c r="EE338" i="15" s="1"/>
  <c r="ED342" i="15"/>
  <c r="EE342" i="15" s="1"/>
  <c r="ED346" i="15"/>
  <c r="EE346" i="15" s="1"/>
  <c r="ED350" i="15"/>
  <c r="EE350" i="15" s="1"/>
  <c r="ED354" i="15"/>
  <c r="EE354" i="15" s="1"/>
  <c r="ED276" i="15"/>
  <c r="EE276" i="15" s="1"/>
  <c r="ED286" i="15"/>
  <c r="EE286" i="15" s="1"/>
  <c r="ED297" i="15"/>
  <c r="EE297" i="15" s="1"/>
  <c r="ED303" i="15"/>
  <c r="EE303" i="15" s="1"/>
  <c r="ED307" i="15"/>
  <c r="EE307" i="15" s="1"/>
  <c r="ED315" i="15"/>
  <c r="EE315" i="15" s="1"/>
  <c r="ED359" i="15"/>
  <c r="EE359" i="15" s="1"/>
  <c r="ED363" i="15"/>
  <c r="EE363" i="15" s="1"/>
  <c r="DV244" i="14" l="1"/>
  <c r="DW244" i="14"/>
  <c r="DV244" i="13"/>
  <c r="EC244" i="13"/>
  <c r="DZ244" i="13"/>
  <c r="DV244" i="5"/>
  <c r="DV244" i="7"/>
  <c r="DX244" i="15"/>
  <c r="EB244" i="13"/>
  <c r="DW244" i="15"/>
  <c r="DZ244" i="5"/>
  <c r="EC244" i="14"/>
  <c r="EA244" i="14"/>
  <c r="DW244" i="5"/>
  <c r="ED142" i="14"/>
  <c r="EC244" i="5"/>
  <c r="DX244" i="14"/>
  <c r="EC244" i="15"/>
  <c r="EA244" i="5"/>
  <c r="DY244" i="14"/>
  <c r="DY244" i="15"/>
  <c r="DZ244" i="15"/>
  <c r="EA244" i="7"/>
  <c r="ED227" i="5"/>
  <c r="ED200" i="7"/>
  <c r="ED227" i="7"/>
  <c r="EB244" i="5"/>
  <c r="DY244" i="13"/>
  <c r="ED253" i="5"/>
  <c r="EB244" i="7"/>
  <c r="ED227" i="13"/>
  <c r="DY244" i="5"/>
  <c r="DX244" i="5"/>
  <c r="DW244" i="7"/>
  <c r="ED253" i="7"/>
  <c r="ED142" i="13"/>
  <c r="ED142" i="5"/>
  <c r="ED200" i="5"/>
  <c r="DW244" i="13"/>
  <c r="EB244" i="15"/>
  <c r="ED253" i="13"/>
  <c r="DX244" i="13"/>
  <c r="ED253" i="14"/>
  <c r="ED245" i="15"/>
  <c r="DY244" i="7"/>
  <c r="DZ244" i="14"/>
  <c r="ED142" i="7"/>
  <c r="DX244" i="7"/>
  <c r="ED209" i="5"/>
  <c r="EC244" i="7"/>
  <c r="ED245" i="7"/>
  <c r="DU244" i="7"/>
  <c r="EA244" i="15"/>
  <c r="ED200" i="13"/>
  <c r="ED245" i="13"/>
  <c r="DZ244" i="7"/>
  <c r="ED227" i="14"/>
  <c r="ED209" i="14"/>
  <c r="DV244" i="15"/>
  <c r="ED245" i="5"/>
  <c r="DU244" i="5"/>
  <c r="EB244" i="14"/>
  <c r="EA244" i="13"/>
  <c r="ED209" i="7"/>
  <c r="ED209" i="13"/>
  <c r="ED227" i="15"/>
  <c r="ED253" i="15"/>
  <c r="DU244" i="15"/>
  <c r="ED209" i="15"/>
  <c r="ED200" i="15"/>
  <c r="ED245" i="14"/>
  <c r="DU244" i="14"/>
  <c r="ED142" i="15"/>
  <c r="ED200" i="14"/>
  <c r="DU244" i="13"/>
  <c r="ED244" i="5" l="1"/>
  <c r="ED244" i="13"/>
  <c r="ED244" i="7"/>
  <c r="ED244" i="14"/>
  <c r="ED244" i="15"/>
  <c r="DU159" i="5" l="1"/>
  <c r="EA159" i="5"/>
  <c r="EC159" i="5"/>
  <c r="DZ159" i="5" l="1"/>
  <c r="DX159" i="5"/>
  <c r="DY159" i="5"/>
  <c r="DV159" i="5"/>
  <c r="EB159" i="5"/>
  <c r="DW159" i="5"/>
  <c r="ED159" i="5" l="1"/>
  <c r="EE159" i="5" s="1"/>
  <c r="DZ18" i="15"/>
  <c r="EA18" i="15"/>
  <c r="EB18" i="15" l="1"/>
  <c r="DX18" i="15"/>
  <c r="DW18" i="15"/>
  <c r="DY18" i="15"/>
  <c r="DV18" i="15"/>
  <c r="EC104" i="7"/>
  <c r="EC126" i="14"/>
  <c r="EC125" i="14" s="1"/>
  <c r="DU104" i="7"/>
  <c r="EC105" i="14"/>
  <c r="EC126" i="7"/>
  <c r="EC125" i="7" s="1"/>
  <c r="EC105" i="7"/>
  <c r="DU105" i="7"/>
  <c r="DU126" i="7"/>
  <c r="EC104" i="14"/>
  <c r="EA105" i="7" l="1"/>
  <c r="DY105" i="7"/>
  <c r="EA104" i="14"/>
  <c r="DV105" i="7"/>
  <c r="EA126" i="7"/>
  <c r="EA125" i="7" s="1"/>
  <c r="EB126" i="7"/>
  <c r="EB125" i="7" s="1"/>
  <c r="EA104" i="7"/>
  <c r="EB104" i="7"/>
  <c r="DX105" i="7"/>
  <c r="DW126" i="14"/>
  <c r="DW125" i="14" s="1"/>
  <c r="DX105" i="14"/>
  <c r="DU125" i="7"/>
  <c r="DY104" i="7"/>
  <c r="DV104" i="14"/>
  <c r="DZ126" i="14"/>
  <c r="DZ125" i="14" s="1"/>
  <c r="DV105" i="14"/>
  <c r="DX104" i="7"/>
  <c r="DX126" i="14"/>
  <c r="DX125" i="14" s="1"/>
  <c r="EB104" i="14"/>
  <c r="DN104" i="14"/>
  <c r="DM104" i="14"/>
  <c r="DU104" i="14"/>
  <c r="DW126" i="7"/>
  <c r="DW125" i="7" s="1"/>
  <c r="DW104" i="14"/>
  <c r="DY104" i="14"/>
  <c r="EA105" i="14"/>
  <c r="DX104" i="14"/>
  <c r="DZ126" i="7"/>
  <c r="DZ125" i="7" s="1"/>
  <c r="DW105" i="14"/>
  <c r="DY105" i="14"/>
  <c r="DV104" i="7"/>
  <c r="DU105" i="14"/>
  <c r="DN105" i="14"/>
  <c r="DM105" i="14"/>
  <c r="EB105" i="14"/>
  <c r="DX126" i="7"/>
  <c r="DX125" i="7" s="1"/>
  <c r="DY126" i="14"/>
  <c r="DY125" i="14" s="1"/>
  <c r="DW104" i="7"/>
  <c r="DV126" i="7"/>
  <c r="DV125" i="7" s="1"/>
  <c r="EB105" i="7"/>
  <c r="DM126" i="14"/>
  <c r="DN126" i="14"/>
  <c r="DU126" i="14"/>
  <c r="DY126" i="7"/>
  <c r="DY125" i="7" s="1"/>
  <c r="DZ105" i="14"/>
  <c r="DZ104" i="7"/>
  <c r="EA126" i="14"/>
  <c r="EA125" i="14" s="1"/>
  <c r="DW105" i="7"/>
  <c r="DZ104" i="14"/>
  <c r="DV126" i="14"/>
  <c r="DV125" i="14" s="1"/>
  <c r="EB126" i="14"/>
  <c r="EB125" i="14" s="1"/>
  <c r="DZ105" i="7"/>
  <c r="EC105" i="15"/>
  <c r="EC105" i="13"/>
  <c r="DU104" i="13"/>
  <c r="EC104" i="5"/>
  <c r="EC105" i="5"/>
  <c r="EC104" i="13"/>
  <c r="EC104" i="15"/>
  <c r="EC126" i="5"/>
  <c r="EC125" i="5" s="1"/>
  <c r="DU105" i="5"/>
  <c r="DU104" i="5"/>
  <c r="DU105" i="13"/>
  <c r="DU126" i="5"/>
  <c r="EA126" i="13"/>
  <c r="EA125" i="13" s="1"/>
  <c r="EC126" i="13"/>
  <c r="EC125" i="13" s="1"/>
  <c r="EC126" i="15"/>
  <c r="EC125" i="15" s="1"/>
  <c r="DU126" i="13"/>
  <c r="EA126" i="5"/>
  <c r="EA125" i="5" s="1"/>
  <c r="EA105" i="5"/>
  <c r="EB126" i="15"/>
  <c r="EB125" i="15" s="1"/>
  <c r="DU159" i="7"/>
  <c r="EB159" i="7"/>
  <c r="EC159" i="7"/>
  <c r="DU130" i="7"/>
  <c r="EA130" i="7"/>
  <c r="EC130" i="7"/>
  <c r="DU293" i="7"/>
  <c r="EB293" i="7"/>
  <c r="EC293" i="7"/>
  <c r="DU295" i="7"/>
  <c r="EC295" i="7"/>
  <c r="DU166" i="7"/>
  <c r="DV166" i="7"/>
  <c r="EC166" i="7"/>
  <c r="DU174" i="7"/>
  <c r="EA174" i="7"/>
  <c r="EC174" i="7"/>
  <c r="DU175" i="7"/>
  <c r="EA175" i="7"/>
  <c r="EB175" i="7"/>
  <c r="EC175" i="7"/>
  <c r="DU183" i="7"/>
  <c r="EA183" i="7"/>
  <c r="EC183" i="7"/>
  <c r="DU184" i="7"/>
  <c r="EC184" i="7"/>
  <c r="DU272" i="7"/>
  <c r="EA272" i="7"/>
  <c r="EC272" i="7"/>
  <c r="DU220" i="7"/>
  <c r="EC220" i="7"/>
  <c r="DU221" i="7"/>
  <c r="EA221" i="7"/>
  <c r="EC221" i="7"/>
  <c r="DU193" i="7"/>
  <c r="EB193" i="7"/>
  <c r="EC193" i="7"/>
  <c r="DU194" i="7"/>
  <c r="DV194" i="7"/>
  <c r="EA194" i="7"/>
  <c r="EC194" i="7"/>
  <c r="EA305" i="7"/>
  <c r="EB305" i="7"/>
  <c r="EC305" i="7"/>
  <c r="EA311" i="7"/>
  <c r="EC311" i="7"/>
  <c r="EB314" i="7"/>
  <c r="EC314" i="7"/>
  <c r="EA319" i="7"/>
  <c r="EB319" i="7"/>
  <c r="EC319" i="7"/>
  <c r="EA331" i="7"/>
  <c r="EC331" i="7"/>
  <c r="EB336" i="7"/>
  <c r="EC336" i="7"/>
  <c r="EC323" i="7"/>
  <c r="EA328" i="7"/>
  <c r="EC328" i="7"/>
  <c r="EA339" i="7"/>
  <c r="EC339" i="7"/>
  <c r="EA344" i="7"/>
  <c r="EB344" i="7"/>
  <c r="EC344" i="7"/>
  <c r="EA358" i="7"/>
  <c r="EC358" i="7"/>
  <c r="EB355" i="7"/>
  <c r="EC355" i="7"/>
  <c r="EA356" i="7"/>
  <c r="EB356" i="7"/>
  <c r="EC356" i="7"/>
  <c r="DU360" i="7"/>
  <c r="EC360" i="7"/>
  <c r="DU362" i="7"/>
  <c r="EC362" i="7"/>
  <c r="DU237" i="7"/>
  <c r="EB237" i="7"/>
  <c r="EC237" i="7"/>
  <c r="DU238" i="7"/>
  <c r="EC238" i="7"/>
  <c r="DU241" i="7"/>
  <c r="EC241" i="7"/>
  <c r="DU242" i="7"/>
  <c r="EC242" i="7"/>
  <c r="DU239" i="7"/>
  <c r="EB239" i="7"/>
  <c r="EC239" i="7"/>
  <c r="DU129" i="5"/>
  <c r="EC129" i="5"/>
  <c r="DU128" i="5"/>
  <c r="EA128" i="5"/>
  <c r="EC128" i="5"/>
  <c r="DU293" i="5"/>
  <c r="EC293" i="5"/>
  <c r="DU295" i="5"/>
  <c r="EC295" i="5"/>
  <c r="DU166" i="5"/>
  <c r="EC166" i="5"/>
  <c r="DU174" i="5"/>
  <c r="EA174" i="5"/>
  <c r="EC174" i="5"/>
  <c r="DU175" i="5"/>
  <c r="EC175" i="5"/>
  <c r="DU183" i="5"/>
  <c r="EC183" i="5"/>
  <c r="DU184" i="5"/>
  <c r="EC184" i="5"/>
  <c r="DU272" i="5"/>
  <c r="EA272" i="5"/>
  <c r="EC272" i="5"/>
  <c r="DU220" i="5"/>
  <c r="EC220" i="5"/>
  <c r="DU221" i="5"/>
  <c r="EC221" i="5"/>
  <c r="DU193" i="5"/>
  <c r="EB193" i="5"/>
  <c r="EC193" i="5"/>
  <c r="DU194" i="5"/>
  <c r="EC194" i="5"/>
  <c r="DU269" i="5"/>
  <c r="EC269" i="5"/>
  <c r="DU270" i="5"/>
  <c r="EA270" i="5"/>
  <c r="EC270" i="5"/>
  <c r="EC305" i="5"/>
  <c r="DU311" i="5"/>
  <c r="EC311" i="5"/>
  <c r="DU314" i="5"/>
  <c r="EC314" i="5"/>
  <c r="EC319" i="5"/>
  <c r="DU331" i="5"/>
  <c r="EC331" i="5"/>
  <c r="DU336" i="5"/>
  <c r="EA336" i="5"/>
  <c r="EB336" i="5"/>
  <c r="EC336" i="5"/>
  <c r="DU323" i="5"/>
  <c r="EA323" i="5"/>
  <c r="EB323" i="5"/>
  <c r="EC323" i="5"/>
  <c r="DU328" i="5"/>
  <c r="EB328" i="5"/>
  <c r="EC328" i="5"/>
  <c r="DU339" i="5"/>
  <c r="EC339" i="5"/>
  <c r="DU344" i="5"/>
  <c r="EC344" i="5"/>
  <c r="DU358" i="5"/>
  <c r="EA358" i="5"/>
  <c r="EB358" i="5"/>
  <c r="EC358" i="5"/>
  <c r="DU355" i="5"/>
  <c r="EC355" i="5"/>
  <c r="DU356" i="5"/>
  <c r="EB356" i="5"/>
  <c r="EC356" i="5"/>
  <c r="DU360" i="5"/>
  <c r="EB360" i="5"/>
  <c r="EC360" i="5"/>
  <c r="DU362" i="5"/>
  <c r="DZ362" i="5"/>
  <c r="EC362" i="5"/>
  <c r="DU237" i="5"/>
  <c r="EC237" i="5"/>
  <c r="DU238" i="5"/>
  <c r="EC238" i="5"/>
  <c r="DU241" i="5"/>
  <c r="EC241" i="5"/>
  <c r="DU242" i="5"/>
  <c r="EB242" i="5"/>
  <c r="EC242" i="5"/>
  <c r="DU239" i="5"/>
  <c r="EC239" i="5"/>
  <c r="ED104" i="7" l="1"/>
  <c r="EE104" i="7" s="1"/>
  <c r="DW360" i="5"/>
  <c r="DY314" i="5"/>
  <c r="DZ166" i="5"/>
  <c r="EA355" i="7"/>
  <c r="EB184" i="7"/>
  <c r="DV305" i="5"/>
  <c r="EB339" i="5"/>
  <c r="DV175" i="5"/>
  <c r="DV175" i="7"/>
  <c r="DY319" i="5"/>
  <c r="EA339" i="5"/>
  <c r="EB220" i="5"/>
  <c r="DZ175" i="5"/>
  <c r="EB360" i="7"/>
  <c r="DZ323" i="5"/>
  <c r="EA360" i="7"/>
  <c r="EB358" i="7"/>
  <c r="EB328" i="7"/>
  <c r="EB331" i="7"/>
  <c r="EB311" i="7"/>
  <c r="EB174" i="7"/>
  <c r="EA104" i="13"/>
  <c r="DZ104" i="15"/>
  <c r="DZ184" i="5"/>
  <c r="DV242" i="7"/>
  <c r="EA305" i="5"/>
  <c r="DY175" i="5"/>
  <c r="DY175" i="7"/>
  <c r="DZ295" i="5"/>
  <c r="DZ242" i="7"/>
  <c r="EB183" i="7"/>
  <c r="EA159" i="7"/>
  <c r="EA356" i="5"/>
  <c r="DZ344" i="5"/>
  <c r="EB314" i="5"/>
  <c r="EA183" i="5"/>
  <c r="DV174" i="5"/>
  <c r="DZ220" i="7"/>
  <c r="DY184" i="5"/>
  <c r="DY184" i="7"/>
  <c r="EB362" i="5"/>
  <c r="DZ358" i="5"/>
  <c r="EB272" i="5"/>
  <c r="EA241" i="7"/>
  <c r="DV159" i="7"/>
  <c r="DY270" i="5"/>
  <c r="DY242" i="7"/>
  <c r="DW104" i="5"/>
  <c r="DV104" i="13"/>
  <c r="EB126" i="13"/>
  <c r="EB125" i="13" s="1"/>
  <c r="DZ241" i="5"/>
  <c r="DV183" i="5"/>
  <c r="DW239" i="7"/>
  <c r="DV126" i="15"/>
  <c r="DV125" i="15" s="1"/>
  <c r="EB105" i="5"/>
  <c r="DY220" i="5"/>
  <c r="DY126" i="15"/>
  <c r="DY125" i="15" s="1"/>
  <c r="EB104" i="15"/>
  <c r="DV239" i="5"/>
  <c r="EB221" i="5"/>
  <c r="DW221" i="5"/>
  <c r="EA239" i="7"/>
  <c r="EB362" i="7"/>
  <c r="DV105" i="5"/>
  <c r="EA104" i="5"/>
  <c r="DY241" i="5"/>
  <c r="DY159" i="7"/>
  <c r="ED105" i="7"/>
  <c r="DV241" i="5"/>
  <c r="DX362" i="5"/>
  <c r="DW174" i="7"/>
  <c r="DX126" i="15"/>
  <c r="DX125" i="15" s="1"/>
  <c r="DZ238" i="5"/>
  <c r="EC236" i="5"/>
  <c r="EA362" i="5"/>
  <c r="DZ272" i="5"/>
  <c r="DY272" i="7"/>
  <c r="DZ183" i="7"/>
  <c r="DX174" i="7"/>
  <c r="DY130" i="7"/>
  <c r="EB126" i="5"/>
  <c r="EB125" i="5" s="1"/>
  <c r="DW126" i="13"/>
  <c r="DW125" i="13" s="1"/>
  <c r="DV126" i="5"/>
  <c r="DV125" i="5" s="1"/>
  <c r="DW104" i="15"/>
  <c r="DM104" i="15"/>
  <c r="DU104" i="15"/>
  <c r="DZ104" i="13"/>
  <c r="EB237" i="5"/>
  <c r="DW237" i="5"/>
  <c r="EB355" i="5"/>
  <c r="EB194" i="5"/>
  <c r="DW194" i="5"/>
  <c r="DY193" i="5"/>
  <c r="DV220" i="5"/>
  <c r="EB293" i="5"/>
  <c r="DW293" i="5"/>
  <c r="DZ129" i="5"/>
  <c r="EB238" i="7"/>
  <c r="DW238" i="7"/>
  <c r="DY237" i="7"/>
  <c r="DV360" i="7"/>
  <c r="EB295" i="7"/>
  <c r="DW295" i="7"/>
  <c r="DY293" i="7"/>
  <c r="DW126" i="5"/>
  <c r="DW125" i="5" s="1"/>
  <c r="DZ331" i="5"/>
  <c r="DX194" i="5"/>
  <c r="DX293" i="5"/>
  <c r="DX238" i="7"/>
  <c r="DZ166" i="7"/>
  <c r="DX295" i="7"/>
  <c r="DW159" i="7"/>
  <c r="DY105" i="15"/>
  <c r="DZ126" i="13"/>
  <c r="DZ125" i="13" s="1"/>
  <c r="DY104" i="13"/>
  <c r="DZ239" i="5"/>
  <c r="DX237" i="5"/>
  <c r="DY238" i="5"/>
  <c r="EA237" i="5"/>
  <c r="DV362" i="5"/>
  <c r="EA355" i="5"/>
  <c r="DV311" i="5"/>
  <c r="EA194" i="5"/>
  <c r="DZ220" i="5"/>
  <c r="EB174" i="5"/>
  <c r="DW174" i="5"/>
  <c r="DY295" i="5"/>
  <c r="EA293" i="5"/>
  <c r="EB241" i="7"/>
  <c r="DW241" i="7"/>
  <c r="EA238" i="7"/>
  <c r="DZ360" i="7"/>
  <c r="EB221" i="7"/>
  <c r="DW221" i="7"/>
  <c r="DY220" i="7"/>
  <c r="EA295" i="7"/>
  <c r="DX159" i="7"/>
  <c r="DY272" i="5"/>
  <c r="DZ183" i="5"/>
  <c r="DX174" i="5"/>
  <c r="DX241" i="7"/>
  <c r="DZ194" i="7"/>
  <c r="DX221" i="7"/>
  <c r="DW184" i="7"/>
  <c r="DY183" i="7"/>
  <c r="DV174" i="7"/>
  <c r="DZ105" i="13"/>
  <c r="DW126" i="15"/>
  <c r="DW125" i="15" s="1"/>
  <c r="DV104" i="5"/>
  <c r="DW242" i="5"/>
  <c r="DX184" i="7"/>
  <c r="DZ126" i="15"/>
  <c r="DZ125" i="15" s="1"/>
  <c r="ED104" i="14"/>
  <c r="EE104" i="14" s="1"/>
  <c r="DX242" i="5"/>
  <c r="EA328" i="5"/>
  <c r="EB305" i="5"/>
  <c r="DX239" i="7"/>
  <c r="EA184" i="7"/>
  <c r="DZ174" i="7"/>
  <c r="DY104" i="15"/>
  <c r="DX104" i="5"/>
  <c r="DV105" i="15"/>
  <c r="ED126" i="14"/>
  <c r="EE126" i="14" s="1"/>
  <c r="DU125" i="14"/>
  <c r="ED125" i="14" s="1"/>
  <c r="EE125" i="14" s="1"/>
  <c r="DY239" i="5"/>
  <c r="EA242" i="5"/>
  <c r="DV237" i="5"/>
  <c r="DV194" i="5"/>
  <c r="EB166" i="5"/>
  <c r="DW166" i="5"/>
  <c r="DV293" i="5"/>
  <c r="DV238" i="7"/>
  <c r="DW193" i="7"/>
  <c r="DY166" i="7"/>
  <c r="DV295" i="7"/>
  <c r="DV105" i="13"/>
  <c r="DW104" i="13"/>
  <c r="DW105" i="13"/>
  <c r="DX166" i="5"/>
  <c r="DW362" i="7"/>
  <c r="DY360" i="7"/>
  <c r="DX193" i="7"/>
  <c r="DX221" i="5"/>
  <c r="EB184" i="5"/>
  <c r="DW184" i="5"/>
  <c r="DY183" i="5"/>
  <c r="EA166" i="5"/>
  <c r="DZ293" i="5"/>
  <c r="DV241" i="7"/>
  <c r="DZ238" i="7"/>
  <c r="DX362" i="7"/>
  <c r="DY194" i="7"/>
  <c r="EA193" i="7"/>
  <c r="DV221" i="7"/>
  <c r="DZ295" i="7"/>
  <c r="DY126" i="13"/>
  <c r="DY125" i="13" s="1"/>
  <c r="EB104" i="13"/>
  <c r="DZ105" i="15"/>
  <c r="EB105" i="13"/>
  <c r="DY362" i="5"/>
  <c r="EA360" i="5"/>
  <c r="DZ356" i="5"/>
  <c r="DY336" i="5"/>
  <c r="DV319" i="5"/>
  <c r="EA221" i="5"/>
  <c r="DX184" i="5"/>
  <c r="EC236" i="7"/>
  <c r="EA362" i="7"/>
  <c r="EA336" i="7"/>
  <c r="EA314" i="7"/>
  <c r="EB272" i="7"/>
  <c r="DW272" i="7"/>
  <c r="DV184" i="7"/>
  <c r="EB130" i="7"/>
  <c r="DW130" i="7"/>
  <c r="DZ159" i="7"/>
  <c r="DU126" i="15"/>
  <c r="DM126" i="15"/>
  <c r="DY105" i="5"/>
  <c r="DX126" i="5"/>
  <c r="DX125" i="5" s="1"/>
  <c r="EB105" i="15"/>
  <c r="DZ237" i="5"/>
  <c r="DV242" i="5"/>
  <c r="EA311" i="5"/>
  <c r="EA184" i="5"/>
  <c r="DZ174" i="5"/>
  <c r="DV239" i="7"/>
  <c r="DZ241" i="7"/>
  <c r="DZ221" i="7"/>
  <c r="DX272" i="7"/>
  <c r="DW175" i="7"/>
  <c r="DY174" i="7"/>
  <c r="DX130" i="7"/>
  <c r="DX104" i="13"/>
  <c r="EA126" i="15"/>
  <c r="EA125" i="15" s="1"/>
  <c r="DW105" i="15"/>
  <c r="DY105" i="13"/>
  <c r="DZ126" i="5"/>
  <c r="DZ125" i="5" s="1"/>
  <c r="DZ328" i="5"/>
  <c r="DW193" i="5"/>
  <c r="DW237" i="7"/>
  <c r="DZ184" i="7"/>
  <c r="DX175" i="7"/>
  <c r="DW293" i="7"/>
  <c r="EA105" i="15"/>
  <c r="DX105" i="15"/>
  <c r="DZ242" i="5"/>
  <c r="DY355" i="5"/>
  <c r="DX193" i="5"/>
  <c r="DV166" i="5"/>
  <c r="DZ239" i="7"/>
  <c r="DX237" i="7"/>
  <c r="DV193" i="7"/>
  <c r="DX293" i="7"/>
  <c r="DV126" i="13"/>
  <c r="DV125" i="13" s="1"/>
  <c r="DX105" i="13"/>
  <c r="EB311" i="5"/>
  <c r="DZ194" i="5"/>
  <c r="EB238" i="5"/>
  <c r="DW238" i="5"/>
  <c r="DY237" i="5"/>
  <c r="DV360" i="5"/>
  <c r="EA314" i="5"/>
  <c r="DV270" i="5"/>
  <c r="DY194" i="5"/>
  <c r="EA193" i="5"/>
  <c r="DV221" i="5"/>
  <c r="EB295" i="5"/>
  <c r="DW295" i="5"/>
  <c r="DY293" i="5"/>
  <c r="DY238" i="7"/>
  <c r="EA237" i="7"/>
  <c r="DV362" i="7"/>
  <c r="EB323" i="7"/>
  <c r="EB220" i="7"/>
  <c r="DW220" i="7"/>
  <c r="DY295" i="7"/>
  <c r="EA293" i="7"/>
  <c r="EA104" i="15"/>
  <c r="DX238" i="5"/>
  <c r="DW272" i="5"/>
  <c r="DV184" i="5"/>
  <c r="DX295" i="5"/>
  <c r="DZ193" i="7"/>
  <c r="DX220" i="7"/>
  <c r="DW183" i="7"/>
  <c r="DZ104" i="5"/>
  <c r="EB241" i="5"/>
  <c r="DW241" i="5"/>
  <c r="EA238" i="5"/>
  <c r="DZ360" i="5"/>
  <c r="EB344" i="5"/>
  <c r="EB319" i="5"/>
  <c r="DZ221" i="5"/>
  <c r="DX272" i="5"/>
  <c r="EB175" i="5"/>
  <c r="DW175" i="5"/>
  <c r="DY174" i="5"/>
  <c r="EA295" i="5"/>
  <c r="EB242" i="7"/>
  <c r="DW242" i="7"/>
  <c r="DY241" i="7"/>
  <c r="DZ362" i="7"/>
  <c r="EA323" i="7"/>
  <c r="DY221" i="7"/>
  <c r="EA220" i="7"/>
  <c r="DV272" i="7"/>
  <c r="DX183" i="7"/>
  <c r="DV130" i="7"/>
  <c r="EA105" i="13"/>
  <c r="DX175" i="5"/>
  <c r="DX242" i="7"/>
  <c r="ED126" i="7"/>
  <c r="DX360" i="5"/>
  <c r="DX241" i="5"/>
  <c r="EB239" i="5"/>
  <c r="DW239" i="5"/>
  <c r="DY242" i="5"/>
  <c r="EA241" i="5"/>
  <c r="EA344" i="5"/>
  <c r="EB331" i="5"/>
  <c r="EA319" i="5"/>
  <c r="DY305" i="5"/>
  <c r="EB269" i="5"/>
  <c r="DV193" i="5"/>
  <c r="EA175" i="5"/>
  <c r="EB129" i="5"/>
  <c r="DY239" i="7"/>
  <c r="EA242" i="7"/>
  <c r="DV237" i="7"/>
  <c r="DZ272" i="7"/>
  <c r="EB166" i="7"/>
  <c r="DW166" i="7"/>
  <c r="DV293" i="7"/>
  <c r="DZ130" i="7"/>
  <c r="DU125" i="13"/>
  <c r="DY126" i="5"/>
  <c r="DY125" i="5" s="1"/>
  <c r="DZ105" i="5"/>
  <c r="DX105" i="5"/>
  <c r="ED125" i="7"/>
  <c r="EE125" i="7" s="1"/>
  <c r="DX239" i="5"/>
  <c r="DV355" i="5"/>
  <c r="DW220" i="5"/>
  <c r="DU236" i="7"/>
  <c r="DW360" i="7"/>
  <c r="DZ175" i="7"/>
  <c r="DX166" i="7"/>
  <c r="DW105" i="5"/>
  <c r="ED105" i="14"/>
  <c r="EE105" i="14" s="1"/>
  <c r="DU236" i="5"/>
  <c r="EA239" i="5"/>
  <c r="DV238" i="5"/>
  <c r="EA331" i="5"/>
  <c r="EA269" i="5"/>
  <c r="DZ193" i="5"/>
  <c r="DX220" i="5"/>
  <c r="EB183" i="5"/>
  <c r="DW183" i="5"/>
  <c r="DY166" i="5"/>
  <c r="DV295" i="5"/>
  <c r="EB128" i="5"/>
  <c r="DZ237" i="7"/>
  <c r="DX360" i="7"/>
  <c r="EB339" i="7"/>
  <c r="EB194" i="7"/>
  <c r="DW194" i="7"/>
  <c r="DY193" i="7"/>
  <c r="DV220" i="7"/>
  <c r="EA166" i="7"/>
  <c r="DZ293" i="7"/>
  <c r="DX104" i="15"/>
  <c r="DY104" i="5"/>
  <c r="DV104" i="15"/>
  <c r="DW362" i="5"/>
  <c r="DY360" i="5"/>
  <c r="DZ339" i="5"/>
  <c r="DY311" i="5"/>
  <c r="DY221" i="5"/>
  <c r="EA220" i="5"/>
  <c r="DV272" i="5"/>
  <c r="DX183" i="5"/>
  <c r="DY362" i="7"/>
  <c r="DX194" i="7"/>
  <c r="DV183" i="7"/>
  <c r="EB104" i="5"/>
  <c r="DU105" i="15"/>
  <c r="DM105" i="15"/>
  <c r="DU125" i="5"/>
  <c r="DX126" i="13"/>
  <c r="DX125" i="13" s="1"/>
  <c r="EC280" i="7"/>
  <c r="EC278" i="7" s="1"/>
  <c r="DU282" i="7"/>
  <c r="EC327" i="7"/>
  <c r="EC280" i="5"/>
  <c r="EC278" i="5" s="1"/>
  <c r="DU309" i="5"/>
  <c r="EC262" i="5"/>
  <c r="EC261" i="5" s="1"/>
  <c r="DU192" i="5"/>
  <c r="EC352" i="5"/>
  <c r="DU318" i="5"/>
  <c r="EC347" i="5"/>
  <c r="EC219" i="5"/>
  <c r="EC218" i="5" s="1"/>
  <c r="DU280" i="7"/>
  <c r="EB327" i="7"/>
  <c r="EC351" i="5"/>
  <c r="EC173" i="7"/>
  <c r="EC172" i="7" s="1"/>
  <c r="EC343" i="5"/>
  <c r="EC173" i="5"/>
  <c r="EC172" i="5" s="1"/>
  <c r="DU168" i="5"/>
  <c r="EC139" i="5"/>
  <c r="DU335" i="5"/>
  <c r="DU182" i="5"/>
  <c r="EC22" i="7"/>
  <c r="EC343" i="7"/>
  <c r="DU182" i="7"/>
  <c r="EC347" i="7"/>
  <c r="DU271" i="7"/>
  <c r="DU282" i="5"/>
  <c r="DU163" i="5"/>
  <c r="EC154" i="5"/>
  <c r="EC87" i="5"/>
  <c r="DU192" i="7"/>
  <c r="DU352" i="5"/>
  <c r="EC309" i="5"/>
  <c r="EC182" i="5"/>
  <c r="EC181" i="5" s="1"/>
  <c r="EB168" i="5"/>
  <c r="EB41" i="5"/>
  <c r="DU79" i="5"/>
  <c r="EA24" i="5"/>
  <c r="EA22" i="5"/>
  <c r="EA335" i="7"/>
  <c r="EA182" i="7"/>
  <c r="DU44" i="7"/>
  <c r="EC32" i="7"/>
  <c r="DU103" i="5"/>
  <c r="DU92" i="5"/>
  <c r="DU108" i="7"/>
  <c r="EB22" i="7"/>
  <c r="EC282" i="5"/>
  <c r="EC281" i="5" s="1"/>
  <c r="EB309" i="5"/>
  <c r="EB182" i="5"/>
  <c r="DU149" i="5"/>
  <c r="DU37" i="5"/>
  <c r="EA68" i="5"/>
  <c r="EC351" i="7"/>
  <c r="EC271" i="7"/>
  <c r="EC43" i="7"/>
  <c r="DU97" i="5"/>
  <c r="EC41" i="7"/>
  <c r="EA22" i="7"/>
  <c r="EB282" i="5"/>
  <c r="EB281" i="5" s="1"/>
  <c r="DU343" i="5"/>
  <c r="EA309" i="5"/>
  <c r="EC266" i="5"/>
  <c r="DU44" i="5"/>
  <c r="EC32" i="5"/>
  <c r="EC79" i="5"/>
  <c r="EB351" i="7"/>
  <c r="DU219" i="7"/>
  <c r="EB271" i="7"/>
  <c r="EC109" i="7"/>
  <c r="EB43" i="7"/>
  <c r="EA32" i="7"/>
  <c r="DU298" i="5"/>
  <c r="DU365" i="5"/>
  <c r="EC103" i="5"/>
  <c r="EC102" i="5" s="1"/>
  <c r="EC92" i="5"/>
  <c r="EC39" i="5"/>
  <c r="EC77" i="5"/>
  <c r="DU22" i="5"/>
  <c r="EB41" i="7"/>
  <c r="EA282" i="5"/>
  <c r="EA281" i="5" s="1"/>
  <c r="EC318" i="5"/>
  <c r="EC271" i="5"/>
  <c r="DZ298" i="5"/>
  <c r="EC149" i="5"/>
  <c r="DU158" i="5"/>
  <c r="DV154" i="5"/>
  <c r="DU98" i="5"/>
  <c r="EC43" i="5"/>
  <c r="DZ24" i="5"/>
  <c r="EC299" i="5"/>
  <c r="EC366" i="5"/>
  <c r="EA271" i="7"/>
  <c r="DZ182" i="7"/>
  <c r="EB109" i="7"/>
  <c r="EA43" i="7"/>
  <c r="DY31" i="7"/>
  <c r="DU154" i="5"/>
  <c r="EB92" i="5"/>
  <c r="DU41" i="5"/>
  <c r="EB318" i="5"/>
  <c r="DU219" i="5"/>
  <c r="EB271" i="5"/>
  <c r="EB149" i="5"/>
  <c r="DU161" i="5"/>
  <c r="EA103" i="5"/>
  <c r="DU121" i="5"/>
  <c r="DU60" i="5"/>
  <c r="EC109" i="5"/>
  <c r="EB43" i="5"/>
  <c r="EC352" i="7"/>
  <c r="EC298" i="7"/>
  <c r="EC365" i="7"/>
  <c r="EA109" i="7"/>
  <c r="DV32" i="7"/>
  <c r="DU22" i="7"/>
  <c r="DU95" i="5"/>
  <c r="DU32" i="7"/>
  <c r="DZ22" i="7"/>
  <c r="EA318" i="5"/>
  <c r="EA271" i="5"/>
  <c r="DZ182" i="5"/>
  <c r="EC158" i="5"/>
  <c r="EA139" i="5"/>
  <c r="EC98" i="5"/>
  <c r="EB109" i="5"/>
  <c r="DY44" i="5"/>
  <c r="EA43" i="5"/>
  <c r="EC31" i="5"/>
  <c r="DU52" i="5"/>
  <c r="EB352" i="7"/>
  <c r="DV271" i="7"/>
  <c r="EB365" i="7"/>
  <c r="EB298" i="7"/>
  <c r="EA97" i="5"/>
  <c r="DU65" i="5"/>
  <c r="DU120" i="5"/>
  <c r="EC108" i="5"/>
  <c r="DU50" i="5"/>
  <c r="DY22" i="5"/>
  <c r="DU43" i="7"/>
  <c r="EC335" i="5"/>
  <c r="EC121" i="5"/>
  <c r="EB31" i="5"/>
  <c r="EA352" i="7"/>
  <c r="EC192" i="7"/>
  <c r="EC191" i="7" s="1"/>
  <c r="DU173" i="7"/>
  <c r="EA365" i="7"/>
  <c r="DV109" i="7"/>
  <c r="EC39" i="7"/>
  <c r="DU41" i="7"/>
  <c r="EC24" i="7"/>
  <c r="DU280" i="5"/>
  <c r="DU70" i="5"/>
  <c r="DU32" i="5"/>
  <c r="EC95" i="5"/>
  <c r="EB108" i="5"/>
  <c r="EB347" i="7"/>
  <c r="DU109" i="7"/>
  <c r="EC37" i="7"/>
  <c r="EB335" i="5"/>
  <c r="DV271" i="5"/>
  <c r="EA154" i="5"/>
  <c r="DU39" i="5"/>
  <c r="EC52" i="5"/>
  <c r="EC282" i="7"/>
  <c r="EC281" i="7" s="1"/>
  <c r="EC309" i="7"/>
  <c r="EB192" i="7"/>
  <c r="EB39" i="7"/>
  <c r="EB24" i="7"/>
  <c r="DY22" i="7"/>
  <c r="DU271" i="5"/>
  <c r="DY182" i="5"/>
  <c r="DZ149" i="5"/>
  <c r="EC163" i="5"/>
  <c r="EC65" i="5"/>
  <c r="DU43" i="5"/>
  <c r="EC44" i="7"/>
  <c r="DY32" i="7"/>
  <c r="EC31" i="7"/>
  <c r="EA335" i="5"/>
  <c r="EC192" i="5"/>
  <c r="EC191" i="5" s="1"/>
  <c r="DU173" i="5"/>
  <c r="EA161" i="5"/>
  <c r="EA121" i="5"/>
  <c r="EA60" i="5"/>
  <c r="DZ43" i="5"/>
  <c r="DU59" i="5"/>
  <c r="EB282" i="7"/>
  <c r="EB281" i="7" s="1"/>
  <c r="DV298" i="7"/>
  <c r="EA39" i="7"/>
  <c r="EC108" i="7"/>
  <c r="EB163" i="5"/>
  <c r="EC70" i="5"/>
  <c r="DU109" i="5"/>
  <c r="EC37" i="5"/>
  <c r="EC318" i="7"/>
  <c r="DU365" i="7"/>
  <c r="DU298" i="7"/>
  <c r="EB44" i="7"/>
  <c r="DY43" i="7"/>
  <c r="EB192" i="5"/>
  <c r="DU115" i="5"/>
  <c r="EA282" i="7"/>
  <c r="EA281" i="7" s="1"/>
  <c r="EA309" i="7"/>
  <c r="EB108" i="7"/>
  <c r="DY41" i="7"/>
  <c r="EC327" i="5"/>
  <c r="EC19" i="5"/>
  <c r="EC44" i="5"/>
  <c r="DY32" i="5"/>
  <c r="DV108" i="5"/>
  <c r="EB318" i="7"/>
  <c r="EC219" i="7"/>
  <c r="EC218" i="7" s="1"/>
  <c r="EA31" i="7"/>
  <c r="DU347" i="5"/>
  <c r="EC298" i="5"/>
  <c r="EC365" i="5"/>
  <c r="DU108" i="5"/>
  <c r="EC24" i="5"/>
  <c r="EC22" i="5"/>
  <c r="EC335" i="7"/>
  <c r="DV192" i="7"/>
  <c r="EC182" i="7"/>
  <c r="EC181" i="7" s="1"/>
  <c r="EA70" i="5"/>
  <c r="EB44" i="5"/>
  <c r="EA37" i="5"/>
  <c r="DZ108" i="5"/>
  <c r="DU39" i="7"/>
  <c r="EC168" i="5"/>
  <c r="EC165" i="5" s="1"/>
  <c r="EB365" i="5"/>
  <c r="EB298" i="5"/>
  <c r="DW298" i="5"/>
  <c r="EC115" i="5"/>
  <c r="EC41" i="5"/>
  <c r="EB24" i="5"/>
  <c r="EB22" i="5"/>
  <c r="EB335" i="7"/>
  <c r="EB182" i="7"/>
  <c r="DU37" i="7"/>
  <c r="EA262" i="5"/>
  <c r="EA261" i="5" s="1"/>
  <c r="DU262" i="5"/>
  <c r="DY356" i="5"/>
  <c r="DX356" i="5"/>
  <c r="DW356" i="5"/>
  <c r="DV356" i="5"/>
  <c r="DZ355" i="5"/>
  <c r="DW355" i="5"/>
  <c r="DY358" i="5"/>
  <c r="DX358" i="5"/>
  <c r="DW358" i="5"/>
  <c r="DV358" i="5"/>
  <c r="DU351" i="5"/>
  <c r="DY344" i="5"/>
  <c r="DX344" i="5"/>
  <c r="DW344" i="5"/>
  <c r="DV344" i="5"/>
  <c r="DY339" i="5"/>
  <c r="DX339" i="5"/>
  <c r="DW339" i="5"/>
  <c r="DV339" i="5"/>
  <c r="DY328" i="5"/>
  <c r="DX328" i="5"/>
  <c r="DW328" i="5"/>
  <c r="DV328" i="5"/>
  <c r="DU327" i="5"/>
  <c r="DY323" i="5"/>
  <c r="DX323" i="5"/>
  <c r="DW323" i="5"/>
  <c r="DV323" i="5"/>
  <c r="DZ336" i="5"/>
  <c r="DX336" i="5"/>
  <c r="DV336" i="5"/>
  <c r="DY331" i="5"/>
  <c r="DV331" i="5"/>
  <c r="DZ319" i="5"/>
  <c r="DX319" i="5"/>
  <c r="DU319" i="5"/>
  <c r="DZ314" i="5"/>
  <c r="DX314" i="5"/>
  <c r="DW314" i="5"/>
  <c r="DV314" i="5"/>
  <c r="DZ311" i="5"/>
  <c r="DZ305" i="5"/>
  <c r="DW305" i="5"/>
  <c r="DU305" i="5"/>
  <c r="EB270" i="5"/>
  <c r="DZ270" i="5"/>
  <c r="DZ269" i="5"/>
  <c r="DY269" i="5"/>
  <c r="DW269" i="5"/>
  <c r="DV269" i="5"/>
  <c r="DU266" i="5"/>
  <c r="DZ128" i="5"/>
  <c r="DY128" i="5"/>
  <c r="DX128" i="5"/>
  <c r="DW128" i="5"/>
  <c r="DV128" i="5"/>
  <c r="EA129" i="5"/>
  <c r="DY129" i="5"/>
  <c r="DW129" i="5"/>
  <c r="DV129" i="5"/>
  <c r="EA149" i="5"/>
  <c r="EC160" i="5"/>
  <c r="EC161" i="5"/>
  <c r="EB154" i="5"/>
  <c r="DW154" i="5"/>
  <c r="DU139" i="5"/>
  <c r="EA299" i="5"/>
  <c r="DU19" i="5"/>
  <c r="EB103" i="5"/>
  <c r="DZ103" i="5"/>
  <c r="EC97" i="5"/>
  <c r="DU71" i="5"/>
  <c r="EC60" i="5"/>
  <c r="EB98" i="5"/>
  <c r="DZ98" i="5"/>
  <c r="DU87" i="5"/>
  <c r="EC71" i="5"/>
  <c r="DV71" i="5"/>
  <c r="EB65" i="5"/>
  <c r="DY60" i="5"/>
  <c r="EC120" i="5"/>
  <c r="DU114" i="5"/>
  <c r="EC59" i="5"/>
  <c r="EB120" i="5"/>
  <c r="EA86" i="5"/>
  <c r="DU86" i="5"/>
  <c r="EC114" i="5"/>
  <c r="DU155" i="5"/>
  <c r="EA52" i="5"/>
  <c r="DU156" i="5"/>
  <c r="DU160" i="5"/>
  <c r="EC155" i="5"/>
  <c r="EC140" i="5"/>
  <c r="EA140" i="7"/>
  <c r="EC151" i="5"/>
  <c r="EA150" i="5"/>
  <c r="DU140" i="5"/>
  <c r="EC277" i="7"/>
  <c r="DU355" i="7"/>
  <c r="DU311" i="7"/>
  <c r="DU270" i="7"/>
  <c r="EC150" i="7"/>
  <c r="DU154" i="7"/>
  <c r="EC139" i="7"/>
  <c r="DU151" i="5"/>
  <c r="EC164" i="5"/>
  <c r="EA160" i="5"/>
  <c r="EB140" i="5"/>
  <c r="DU277" i="7"/>
  <c r="DU319" i="7"/>
  <c r="DU305" i="7"/>
  <c r="EB270" i="7"/>
  <c r="EA129" i="7"/>
  <c r="DU150" i="7"/>
  <c r="EA149" i="7"/>
  <c r="EC160" i="7"/>
  <c r="EC161" i="7"/>
  <c r="DU139" i="7"/>
  <c r="EB151" i="5"/>
  <c r="DU164" i="5"/>
  <c r="EC156" i="5"/>
  <c r="EA155" i="5"/>
  <c r="EB277" i="7"/>
  <c r="DU336" i="7"/>
  <c r="DZ319" i="7"/>
  <c r="DU314" i="7"/>
  <c r="DZ305" i="7"/>
  <c r="EC269" i="7"/>
  <c r="EC128" i="7"/>
  <c r="DU160" i="7"/>
  <c r="EA163" i="7"/>
  <c r="DU161" i="7"/>
  <c r="EC155" i="7"/>
  <c r="EB164" i="5"/>
  <c r="EC141" i="5"/>
  <c r="DV141" i="5"/>
  <c r="EA140" i="5"/>
  <c r="DU358" i="7"/>
  <c r="DU328" i="7"/>
  <c r="DZ336" i="7"/>
  <c r="DU331" i="7"/>
  <c r="DZ314" i="7"/>
  <c r="EA270" i="7"/>
  <c r="DU269" i="7"/>
  <c r="DU128" i="7"/>
  <c r="DU155" i="7"/>
  <c r="EA154" i="7"/>
  <c r="EC140" i="7"/>
  <c r="DV140" i="7"/>
  <c r="EC277" i="5"/>
  <c r="EC150" i="5"/>
  <c r="EB160" i="5"/>
  <c r="DW160" i="5"/>
  <c r="EB156" i="5"/>
  <c r="DU141" i="5"/>
  <c r="EA277" i="7"/>
  <c r="DU323" i="7"/>
  <c r="EC168" i="7"/>
  <c r="EC165" i="7" s="1"/>
  <c r="EB128" i="7"/>
  <c r="EA150" i="7"/>
  <c r="DY149" i="7"/>
  <c r="EC158" i="7"/>
  <c r="DU140" i="7"/>
  <c r="EA139" i="7"/>
  <c r="DU277" i="5"/>
  <c r="DU150" i="5"/>
  <c r="DU356" i="7"/>
  <c r="DU344" i="7"/>
  <c r="DV339" i="7"/>
  <c r="DZ323" i="7"/>
  <c r="EC129" i="7"/>
  <c r="EC149" i="7"/>
  <c r="DY163" i="7"/>
  <c r="EA161" i="7"/>
  <c r="DU158" i="7"/>
  <c r="EB140" i="7"/>
  <c r="DZ140" i="7"/>
  <c r="DZ344" i="7"/>
  <c r="DU339" i="7"/>
  <c r="DY270" i="7"/>
  <c r="EA269" i="7"/>
  <c r="EB168" i="7"/>
  <c r="EA128" i="7"/>
  <c r="DU129" i="7"/>
  <c r="DU149" i="7"/>
  <c r="EC163" i="7"/>
  <c r="DV163" i="7"/>
  <c r="DV355" i="7"/>
  <c r="DZ339" i="7"/>
  <c r="EC270" i="7"/>
  <c r="DV270" i="7"/>
  <c r="EB129" i="7"/>
  <c r="DU163" i="7"/>
  <c r="EC154" i="7"/>
  <c r="EC356" i="14"/>
  <c r="EC344" i="14"/>
  <c r="EC272" i="14"/>
  <c r="EC242" i="14"/>
  <c r="EA237" i="14"/>
  <c r="EC362" i="14"/>
  <c r="EC339" i="14"/>
  <c r="EA336" i="14"/>
  <c r="EC221" i="14"/>
  <c r="EA183" i="14"/>
  <c r="EC175" i="14"/>
  <c r="EA293" i="14"/>
  <c r="EC129" i="14"/>
  <c r="EC238" i="14"/>
  <c r="EB356" i="14"/>
  <c r="EA358" i="14"/>
  <c r="EB344" i="14"/>
  <c r="EA328" i="14"/>
  <c r="EC194" i="14"/>
  <c r="EB272" i="14"/>
  <c r="EC184" i="14"/>
  <c r="EC295" i="14"/>
  <c r="EC130" i="14"/>
  <c r="EB362" i="14"/>
  <c r="EC355" i="14"/>
  <c r="EC311" i="14"/>
  <c r="EC270" i="14"/>
  <c r="EB175" i="14"/>
  <c r="EC166" i="14"/>
  <c r="EB129" i="14"/>
  <c r="EA159" i="14"/>
  <c r="EC277" i="14"/>
  <c r="EC241" i="14"/>
  <c r="EC360" i="14"/>
  <c r="DY336" i="14"/>
  <c r="EC319" i="14"/>
  <c r="DY314" i="14"/>
  <c r="EC305" i="14"/>
  <c r="DY193" i="14"/>
  <c r="EC220" i="14"/>
  <c r="EA272" i="14"/>
  <c r="EB184" i="14"/>
  <c r="DY183" i="14"/>
  <c r="EC174" i="14"/>
  <c r="EB130" i="14"/>
  <c r="DY239" i="14"/>
  <c r="EA242" i="14"/>
  <c r="EC237" i="14"/>
  <c r="DV237" i="14"/>
  <c r="EA362" i="14"/>
  <c r="EB355" i="14"/>
  <c r="DZ355" i="14"/>
  <c r="DY358" i="14"/>
  <c r="EC336" i="14"/>
  <c r="DV336" i="14"/>
  <c r="DY331" i="14"/>
  <c r="EC314" i="14"/>
  <c r="EB311" i="14"/>
  <c r="EC193" i="14"/>
  <c r="DV193" i="14"/>
  <c r="EA221" i="14"/>
  <c r="EC183" i="14"/>
  <c r="DZ166" i="14"/>
  <c r="EC293" i="14"/>
  <c r="DV293" i="14"/>
  <c r="DY128" i="14"/>
  <c r="EA129" i="14"/>
  <c r="EB277" i="14"/>
  <c r="DW277" i="14"/>
  <c r="EC239" i="14"/>
  <c r="EB241" i="14"/>
  <c r="EA238" i="14"/>
  <c r="EB360" i="14"/>
  <c r="EC358" i="14"/>
  <c r="DV358" i="14"/>
  <c r="EC328" i="14"/>
  <c r="EC331" i="14"/>
  <c r="DV331" i="14"/>
  <c r="EB319" i="14"/>
  <c r="DZ319" i="14"/>
  <c r="EC269" i="14"/>
  <c r="DV269" i="14"/>
  <c r="EA194" i="14"/>
  <c r="EB220" i="14"/>
  <c r="DZ220" i="14"/>
  <c r="EA184" i="14"/>
  <c r="EB174" i="14"/>
  <c r="EA295" i="14"/>
  <c r="EC128" i="14"/>
  <c r="EA130" i="14"/>
  <c r="EB237" i="14"/>
  <c r="DZ237" i="14"/>
  <c r="DY344" i="14"/>
  <c r="EC323" i="14"/>
  <c r="EB336" i="14"/>
  <c r="DZ336" i="14"/>
  <c r="EA311" i="14"/>
  <c r="EA270" i="14"/>
  <c r="EB293" i="14"/>
  <c r="EC159" i="14"/>
  <c r="EC79" i="14"/>
  <c r="EB191" i="5" l="1"/>
  <c r="EA102" i="5"/>
  <c r="EC119" i="5"/>
  <c r="EB181" i="7"/>
  <c r="DZ181" i="7"/>
  <c r="EC58" i="5"/>
  <c r="EB107" i="5"/>
  <c r="DV191" i="7"/>
  <c r="EC300" i="5"/>
  <c r="EC107" i="7"/>
  <c r="EB191" i="7"/>
  <c r="EB102" i="5"/>
  <c r="EA21" i="5"/>
  <c r="ED174" i="7"/>
  <c r="EE174" i="7" s="1"/>
  <c r="EB181" i="5"/>
  <c r="DY181" i="5"/>
  <c r="EC113" i="5"/>
  <c r="ED295" i="7"/>
  <c r="EE295" i="7" s="1"/>
  <c r="EB21" i="5"/>
  <c r="EB107" i="7"/>
  <c r="ED104" i="5"/>
  <c r="EE104" i="5" s="1"/>
  <c r="ED238" i="5"/>
  <c r="EE238" i="5" s="1"/>
  <c r="ED220" i="5"/>
  <c r="EE220" i="5" s="1"/>
  <c r="ED175" i="7"/>
  <c r="EE175" i="7" s="1"/>
  <c r="ED220" i="7"/>
  <c r="EE220" i="7" s="1"/>
  <c r="DX236" i="7"/>
  <c r="DZ102" i="5"/>
  <c r="ED194" i="7"/>
  <c r="EE194" i="7" s="1"/>
  <c r="ED166" i="5"/>
  <c r="EE166" i="5" s="1"/>
  <c r="ED362" i="7"/>
  <c r="EE362" i="7" s="1"/>
  <c r="EA236" i="7"/>
  <c r="ED175" i="5"/>
  <c r="EE175" i="5" s="1"/>
  <c r="ED105" i="5"/>
  <c r="EE105" i="5" s="1"/>
  <c r="ED242" i="5"/>
  <c r="EE242" i="5" s="1"/>
  <c r="ED339" i="5"/>
  <c r="ED183" i="7"/>
  <c r="EE183" i="7" s="1"/>
  <c r="EA181" i="7"/>
  <c r="EC190" i="5"/>
  <c r="EC171" i="5" s="1"/>
  <c r="EC287" i="5" s="1"/>
  <c r="ED242" i="7"/>
  <c r="EE242" i="7" s="1"/>
  <c r="DW140" i="7"/>
  <c r="DY79" i="5"/>
  <c r="DW343" i="5"/>
  <c r="DZ43" i="7"/>
  <c r="DW336" i="14"/>
  <c r="DX331" i="5"/>
  <c r="DV173" i="5"/>
  <c r="DV172" i="5" s="1"/>
  <c r="EB161" i="5"/>
  <c r="DW193" i="14"/>
  <c r="DZ130" i="14"/>
  <c r="EB86" i="5"/>
  <c r="DW22" i="5"/>
  <c r="DY24" i="5"/>
  <c r="DY21" i="5" s="1"/>
  <c r="DV87" i="5"/>
  <c r="DW360" i="14"/>
  <c r="ED193" i="7"/>
  <c r="EE193" i="7" s="1"/>
  <c r="DW339" i="7"/>
  <c r="DZ156" i="5"/>
  <c r="DY41" i="5"/>
  <c r="DZ22" i="5"/>
  <c r="DZ21" i="5" s="1"/>
  <c r="ED239" i="7"/>
  <c r="ED360" i="7"/>
  <c r="EE360" i="7" s="1"/>
  <c r="EB32" i="5"/>
  <c r="ED193" i="5"/>
  <c r="EE193" i="5" s="1"/>
  <c r="ED159" i="7"/>
  <c r="EE159" i="7" s="1"/>
  <c r="DY309" i="5"/>
  <c r="DZ41" i="5"/>
  <c r="ED239" i="5"/>
  <c r="EE239" i="5" s="1"/>
  <c r="ED221" i="7"/>
  <c r="EE221" i="7" s="1"/>
  <c r="EB295" i="14"/>
  <c r="DZ356" i="7"/>
  <c r="EB269" i="7"/>
  <c r="EB161" i="7"/>
  <c r="DV60" i="5"/>
  <c r="DY173" i="5"/>
  <c r="DY172" i="5" s="1"/>
  <c r="EB70" i="5"/>
  <c r="DV347" i="5"/>
  <c r="DV24" i="5"/>
  <c r="EA41" i="5"/>
  <c r="DZ305" i="14"/>
  <c r="DZ270" i="14"/>
  <c r="DZ331" i="7"/>
  <c r="DV150" i="5"/>
  <c r="DY140" i="7"/>
  <c r="DW65" i="5"/>
  <c r="ED128" i="5"/>
  <c r="DX270" i="5"/>
  <c r="DY43" i="5"/>
  <c r="EB37" i="5"/>
  <c r="EA37" i="7"/>
  <c r="EA30" i="7" s="1"/>
  <c r="EA32" i="5"/>
  <c r="DV182" i="5"/>
  <c r="DV181" i="5" s="1"/>
  <c r="DY39" i="7"/>
  <c r="ED241" i="5"/>
  <c r="EE241" i="5" s="1"/>
  <c r="DW314" i="14"/>
  <c r="EB305" i="14"/>
  <c r="EA175" i="14"/>
  <c r="EB270" i="14"/>
  <c r="EB238" i="14"/>
  <c r="EB221" i="14"/>
  <c r="DZ149" i="7"/>
  <c r="EB158" i="7"/>
  <c r="EB277" i="5"/>
  <c r="EA151" i="5"/>
  <c r="EB160" i="7"/>
  <c r="DW319" i="5"/>
  <c r="ED319" i="5" s="1"/>
  <c r="DZ298" i="7"/>
  <c r="EB31" i="7"/>
  <c r="DY365" i="5"/>
  <c r="DZ309" i="5"/>
  <c r="EC367" i="5"/>
  <c r="ED295" i="5"/>
  <c r="EE295" i="5" s="1"/>
  <c r="DZ236" i="5"/>
  <c r="DV159" i="14"/>
  <c r="DY356" i="14"/>
  <c r="DV239" i="14"/>
  <c r="DV183" i="14"/>
  <c r="EA339" i="14"/>
  <c r="EB149" i="7"/>
  <c r="EB154" i="7"/>
  <c r="DX311" i="5"/>
  <c r="DW336" i="5"/>
  <c r="ED336" i="5" s="1"/>
  <c r="DW24" i="5"/>
  <c r="DZ31" i="5"/>
  <c r="DV43" i="5"/>
  <c r="DV22" i="7"/>
  <c r="ED272" i="5"/>
  <c r="EE272" i="5" s="1"/>
  <c r="ED183" i="5"/>
  <c r="EE105" i="7"/>
  <c r="EA323" i="14"/>
  <c r="DW129" i="7"/>
  <c r="DZ343" i="5"/>
  <c r="DZ44" i="5"/>
  <c r="EA182" i="5"/>
  <c r="EA181" i="5" s="1"/>
  <c r="ED221" i="5"/>
  <c r="EE221" i="5" s="1"/>
  <c r="ED241" i="7"/>
  <c r="EE241" i="7" s="1"/>
  <c r="DV161" i="5"/>
  <c r="DV128" i="14"/>
  <c r="EA193" i="14"/>
  <c r="EA266" i="5"/>
  <c r="DX44" i="5"/>
  <c r="DZ109" i="5"/>
  <c r="DZ107" i="5" s="1"/>
  <c r="ED293" i="7"/>
  <c r="EE293" i="7" s="1"/>
  <c r="DV323" i="14"/>
  <c r="DY129" i="7"/>
  <c r="ED166" i="7"/>
  <c r="EE166" i="7" s="1"/>
  <c r="ED130" i="7"/>
  <c r="EE130" i="7" s="1"/>
  <c r="DZ168" i="7"/>
  <c r="DZ165" i="7" s="1"/>
  <c r="EA92" i="5"/>
  <c r="ED360" i="5"/>
  <c r="EE360" i="5" s="1"/>
  <c r="ED174" i="5"/>
  <c r="EE174" i="5" s="1"/>
  <c r="DX355" i="5"/>
  <c r="ED355" i="5" s="1"/>
  <c r="DZ181" i="5"/>
  <c r="ED362" i="5"/>
  <c r="ED272" i="7"/>
  <c r="EE272" i="7" s="1"/>
  <c r="DY158" i="7"/>
  <c r="EB40" i="7"/>
  <c r="DZ155" i="7"/>
  <c r="DY37" i="7"/>
  <c r="ED105" i="13"/>
  <c r="EE105" i="13" s="1"/>
  <c r="ED184" i="7"/>
  <c r="EE184" i="7" s="1"/>
  <c r="ED194" i="5"/>
  <c r="EE194" i="5" s="1"/>
  <c r="ED238" i="7"/>
  <c r="EE238" i="7" s="1"/>
  <c r="DX241" i="14"/>
  <c r="DV328" i="14"/>
  <c r="DZ241" i="14"/>
  <c r="DY269" i="14"/>
  <c r="DY237" i="14"/>
  <c r="EA314" i="14"/>
  <c r="DY154" i="7"/>
  <c r="DY355" i="7"/>
  <c r="EA160" i="7"/>
  <c r="EB155" i="7"/>
  <c r="DZ65" i="5"/>
  <c r="EA24" i="7"/>
  <c r="EA21" i="7" s="1"/>
  <c r="EA192" i="7"/>
  <c r="EA191" i="7" s="1"/>
  <c r="EB52" i="5"/>
  <c r="EA351" i="7"/>
  <c r="EB115" i="5"/>
  <c r="ED184" i="5"/>
  <c r="EE184" i="5" s="1"/>
  <c r="DV236" i="5"/>
  <c r="EB236" i="7"/>
  <c r="DZ314" i="14"/>
  <c r="DY328" i="14"/>
  <c r="EB194" i="14"/>
  <c r="DY141" i="5"/>
  <c r="DX269" i="5"/>
  <c r="ED269" i="5" s="1"/>
  <c r="DZ335" i="5"/>
  <c r="EC30" i="7"/>
  <c r="EA39" i="5"/>
  <c r="EB314" i="14"/>
  <c r="DW305" i="14"/>
  <c r="DZ328" i="7"/>
  <c r="EB155" i="5"/>
  <c r="DV282" i="7"/>
  <c r="DV281" i="7" s="1"/>
  <c r="DZ158" i="5"/>
  <c r="DV109" i="5"/>
  <c r="DV107" i="5" s="1"/>
  <c r="EA158" i="5"/>
  <c r="DZ352" i="5"/>
  <c r="EA109" i="5"/>
  <c r="EB79" i="5"/>
  <c r="ED104" i="13"/>
  <c r="EE104" i="13" s="1"/>
  <c r="ED293" i="5"/>
  <c r="EE293" i="5" s="1"/>
  <c r="DZ129" i="7"/>
  <c r="DX129" i="5"/>
  <c r="ED129" i="5" s="1"/>
  <c r="DX305" i="5"/>
  <c r="ED305" i="5" s="1"/>
  <c r="DW331" i="5"/>
  <c r="EA31" i="5"/>
  <c r="DZ41" i="7"/>
  <c r="EB158" i="5"/>
  <c r="EC107" i="5"/>
  <c r="EA79" i="5"/>
  <c r="DV182" i="7"/>
  <c r="DV181" i="7" s="1"/>
  <c r="EB280" i="7"/>
  <c r="EB278" i="7" s="1"/>
  <c r="EA236" i="5"/>
  <c r="ED328" i="5"/>
  <c r="ED344" i="5"/>
  <c r="ED314" i="5"/>
  <c r="ED358" i="5"/>
  <c r="ED356" i="5"/>
  <c r="ED323" i="5"/>
  <c r="DN331" i="14"/>
  <c r="DM331" i="14"/>
  <c r="DU331" i="14"/>
  <c r="DX184" i="14"/>
  <c r="DW270" i="14"/>
  <c r="EC236" i="14"/>
  <c r="DW339" i="14"/>
  <c r="DY270" i="14"/>
  <c r="DU272" i="14"/>
  <c r="DN272" i="14"/>
  <c r="DM272" i="14"/>
  <c r="DW323" i="14"/>
  <c r="DX319" i="7"/>
  <c r="DW139" i="7"/>
  <c r="DX160" i="5"/>
  <c r="DX140" i="7"/>
  <c r="DW352" i="5"/>
  <c r="DW192" i="7"/>
  <c r="DW191" i="7" s="1"/>
  <c r="DV19" i="5"/>
  <c r="DV17" i="5" s="1"/>
  <c r="DX365" i="7"/>
  <c r="DW19" i="5"/>
  <c r="DW17" i="5" s="1"/>
  <c r="DU21" i="7"/>
  <c r="DW41" i="7"/>
  <c r="DY108" i="5"/>
  <c r="DY335" i="5"/>
  <c r="DX41" i="5"/>
  <c r="DV108" i="7"/>
  <c r="DV107" i="7" s="1"/>
  <c r="DW219" i="7"/>
  <c r="DW218" i="7" s="1"/>
  <c r="EA343" i="5"/>
  <c r="DW173" i="7"/>
  <c r="DW172" i="7" s="1"/>
  <c r="DY98" i="5"/>
  <c r="EB343" i="5"/>
  <c r="DV280" i="5"/>
  <c r="DV278" i="5" s="1"/>
  <c r="DY236" i="7"/>
  <c r="DX319" i="14"/>
  <c r="DY159" i="14"/>
  <c r="DX129" i="14"/>
  <c r="DU270" i="14"/>
  <c r="DN270" i="14"/>
  <c r="DM270" i="14"/>
  <c r="DU194" i="14"/>
  <c r="DM194" i="14"/>
  <c r="DN194" i="14"/>
  <c r="DW159" i="14"/>
  <c r="DY194" i="14"/>
  <c r="DZ158" i="7"/>
  <c r="DW358" i="7"/>
  <c r="DV356" i="7"/>
  <c r="DZ270" i="7"/>
  <c r="DX155" i="5"/>
  <c r="DV139" i="7"/>
  <c r="DW108" i="7"/>
  <c r="DX44" i="7"/>
  <c r="DW192" i="5"/>
  <c r="DW191" i="5" s="1"/>
  <c r="DX39" i="7"/>
  <c r="DV70" i="5"/>
  <c r="DW109" i="5"/>
  <c r="DZ31" i="7"/>
  <c r="DX280" i="5"/>
  <c r="DX278" i="5" s="1"/>
  <c r="DU278" i="7"/>
  <c r="DX282" i="5"/>
  <c r="DX281" i="5" s="1"/>
  <c r="DX182" i="7"/>
  <c r="DX181" i="7" s="1"/>
  <c r="EB165" i="5"/>
  <c r="DU269" i="14"/>
  <c r="DN269" i="14"/>
  <c r="DM269" i="14"/>
  <c r="DZ362" i="14"/>
  <c r="DW242" i="14"/>
  <c r="DX293" i="14"/>
  <c r="DM323" i="14"/>
  <c r="DU323" i="14"/>
  <c r="DN323" i="14"/>
  <c r="DX358" i="7"/>
  <c r="DX161" i="7"/>
  <c r="DW150" i="7"/>
  <c r="DX270" i="7"/>
  <c r="DY358" i="7"/>
  <c r="DW282" i="7"/>
  <c r="DW281" i="7" s="1"/>
  <c r="DZ97" i="5"/>
  <c r="DX19" i="5"/>
  <c r="DX17" i="5" s="1"/>
  <c r="EC157" i="5"/>
  <c r="DW71" i="5"/>
  <c r="DU281" i="5"/>
  <c r="DY182" i="7"/>
  <c r="DY181" i="7" s="1"/>
  <c r="DZ219" i="5"/>
  <c r="DZ218" i="5" s="1"/>
  <c r="DV352" i="5"/>
  <c r="DY87" i="5"/>
  <c r="DX236" i="5"/>
  <c r="DZ293" i="14"/>
  <c r="DU241" i="14"/>
  <c r="DN241" i="14"/>
  <c r="DM241" i="14"/>
  <c r="DW238" i="14"/>
  <c r="DW129" i="14"/>
  <c r="DM184" i="14"/>
  <c r="DU184" i="14"/>
  <c r="DN184" i="14"/>
  <c r="DV295" i="14"/>
  <c r="DY184" i="14"/>
  <c r="DV272" i="14"/>
  <c r="DX336" i="14"/>
  <c r="DY339" i="14"/>
  <c r="DY139" i="7"/>
  <c r="DY277" i="7"/>
  <c r="DX139" i="7"/>
  <c r="DW161" i="7"/>
  <c r="DW355" i="7"/>
  <c r="DZ140" i="5"/>
  <c r="EA158" i="7"/>
  <c r="DZ192" i="7"/>
  <c r="DZ191" i="7" s="1"/>
  <c r="DW365" i="5"/>
  <c r="DW97" i="5"/>
  <c r="DX309" i="5"/>
  <c r="DX71" i="5"/>
  <c r="DZ271" i="7"/>
  <c r="DZ282" i="5"/>
  <c r="DZ281" i="5" s="1"/>
  <c r="DZ351" i="5"/>
  <c r="DV335" i="5"/>
  <c r="DX41" i="7"/>
  <c r="DU21" i="5"/>
  <c r="DU218" i="7"/>
  <c r="EB40" i="5"/>
  <c r="EB347" i="5"/>
  <c r="DW219" i="5"/>
  <c r="DW218" i="5" s="1"/>
  <c r="DX238" i="14"/>
  <c r="DZ295" i="14"/>
  <c r="DY220" i="14"/>
  <c r="DV362" i="14"/>
  <c r="DU159" i="14"/>
  <c r="DN159" i="14"/>
  <c r="DM159" i="14"/>
  <c r="DY129" i="14"/>
  <c r="DZ358" i="14"/>
  <c r="EA277" i="14"/>
  <c r="DZ150" i="5"/>
  <c r="DX140" i="5"/>
  <c r="DV150" i="7"/>
  <c r="DU261" i="5"/>
  <c r="EA120" i="5"/>
  <c r="EA119" i="5" s="1"/>
  <c r="DW351" i="5"/>
  <c r="DX327" i="5"/>
  <c r="DX43" i="5"/>
  <c r="DW282" i="5"/>
  <c r="DW281" i="5" s="1"/>
  <c r="DX22" i="7"/>
  <c r="DW32" i="7"/>
  <c r="DV103" i="5"/>
  <c r="DV102" i="5" s="1"/>
  <c r="EB219" i="7"/>
  <c r="EB218" i="7" s="1"/>
  <c r="EA343" i="7"/>
  <c r="EB173" i="7"/>
  <c r="EB172" i="7" s="1"/>
  <c r="DY282" i="7"/>
  <c r="DY281" i="7" s="1"/>
  <c r="EA87" i="5"/>
  <c r="DX220" i="14"/>
  <c r="DW237" i="14"/>
  <c r="DU319" i="14"/>
  <c r="DN319" i="14"/>
  <c r="DM319" i="14"/>
  <c r="DX221" i="14"/>
  <c r="DV241" i="14"/>
  <c r="DV130" i="14"/>
  <c r="DZ272" i="14"/>
  <c r="DM344" i="14"/>
  <c r="DU344" i="14"/>
  <c r="DN344" i="14"/>
  <c r="EB358" i="14"/>
  <c r="DY242" i="14"/>
  <c r="DX158" i="7"/>
  <c r="DV129" i="7"/>
  <c r="DZ160" i="7"/>
  <c r="DX150" i="7"/>
  <c r="EB150" i="5"/>
  <c r="DZ163" i="7"/>
  <c r="DX149" i="7"/>
  <c r="DY155" i="5"/>
  <c r="DY266" i="5"/>
  <c r="DZ24" i="7"/>
  <c r="DZ21" i="7" s="1"/>
  <c r="DY351" i="5"/>
  <c r="DZ173" i="7"/>
  <c r="DZ172" i="7" s="1"/>
  <c r="DY298" i="5"/>
  <c r="DX173" i="5"/>
  <c r="DX172" i="5" s="1"/>
  <c r="DY71" i="5"/>
  <c r="DY37" i="5"/>
  <c r="DU157" i="5"/>
  <c r="DZ365" i="5"/>
  <c r="EC40" i="7"/>
  <c r="DV37" i="5"/>
  <c r="DU102" i="5"/>
  <c r="DZ163" i="5"/>
  <c r="DU191" i="7"/>
  <c r="DY282" i="5"/>
  <c r="DY281" i="5" s="1"/>
  <c r="DU181" i="7"/>
  <c r="ED126" i="15"/>
  <c r="EE126" i="15" s="1"/>
  <c r="DU125" i="15"/>
  <c r="DY174" i="14"/>
  <c r="DV270" i="14"/>
  <c r="DX356" i="14"/>
  <c r="DN339" i="14"/>
  <c r="DM339" i="14"/>
  <c r="DU339" i="14"/>
  <c r="EA305" i="14"/>
  <c r="DZ328" i="14"/>
  <c r="EA360" i="14"/>
  <c r="DW323" i="7"/>
  <c r="DW277" i="7"/>
  <c r="DZ311" i="7"/>
  <c r="EB163" i="7"/>
  <c r="DX98" i="5"/>
  <c r="EC30" i="5"/>
  <c r="DV163" i="5"/>
  <c r="DW327" i="5"/>
  <c r="DW43" i="5"/>
  <c r="DW271" i="5"/>
  <c r="DV168" i="5"/>
  <c r="DV165" i="5" s="1"/>
  <c r="DX219" i="5"/>
  <c r="DX218" i="5" s="1"/>
  <c r="DU107" i="7"/>
  <c r="EA318" i="7"/>
  <c r="DU165" i="5"/>
  <c r="DX174" i="14"/>
  <c r="DY272" i="14"/>
  <c r="DW355" i="14"/>
  <c r="DX175" i="14"/>
  <c r="DV319" i="14"/>
  <c r="DW221" i="14"/>
  <c r="DV194" i="14"/>
  <c r="DY355" i="14"/>
  <c r="DW128" i="14"/>
  <c r="DX193" i="14"/>
  <c r="EB328" i="14"/>
  <c r="DW155" i="7"/>
  <c r="DZ128" i="7"/>
  <c r="DX311" i="7"/>
  <c r="DV160" i="7"/>
  <c r="DY160" i="7"/>
  <c r="DW103" i="5"/>
  <c r="DW102" i="5" s="1"/>
  <c r="EA192" i="5"/>
  <c r="EA191" i="5" s="1"/>
  <c r="DW44" i="7"/>
  <c r="DX24" i="7"/>
  <c r="DZ39" i="5"/>
  <c r="DU119" i="5"/>
  <c r="DY19" i="5"/>
  <c r="DY17" i="5" s="1"/>
  <c r="DW39" i="5"/>
  <c r="DX298" i="5"/>
  <c r="DY65" i="5"/>
  <c r="DY163" i="5"/>
  <c r="DZ44" i="7"/>
  <c r="DX149" i="5"/>
  <c r="EC21" i="7"/>
  <c r="DY192" i="5"/>
  <c r="DY191" i="5" s="1"/>
  <c r="EA219" i="5"/>
  <c r="EA218" i="5" s="1"/>
  <c r="EB219" i="5"/>
  <c r="EB218" i="5" s="1"/>
  <c r="DZ193" i="14"/>
  <c r="DZ174" i="14"/>
  <c r="DZ194" i="14"/>
  <c r="DN355" i="14"/>
  <c r="DU355" i="14"/>
  <c r="DM355" i="14"/>
  <c r="DU129" i="14"/>
  <c r="DN129" i="14"/>
  <c r="DM129" i="14"/>
  <c r="DU242" i="14"/>
  <c r="DN242" i="14"/>
  <c r="DM242" i="14"/>
  <c r="DX128" i="14"/>
  <c r="DX331" i="14"/>
  <c r="DX239" i="14"/>
  <c r="DW331" i="14"/>
  <c r="DV344" i="14"/>
  <c r="DW239" i="14"/>
  <c r="DX323" i="7"/>
  <c r="DX155" i="7"/>
  <c r="DW314" i="7"/>
  <c r="DZ154" i="7"/>
  <c r="DX163" i="7"/>
  <c r="EA277" i="5"/>
  <c r="DY97" i="5"/>
  <c r="DW266" i="5"/>
  <c r="DZ262" i="5"/>
  <c r="DZ261" i="5" s="1"/>
  <c r="DV309" i="5"/>
  <c r="EA65" i="5"/>
  <c r="DX282" i="7"/>
  <c r="DX281" i="7" s="1"/>
  <c r="DU172" i="5"/>
  <c r="DW347" i="5"/>
  <c r="DX109" i="5"/>
  <c r="DW298" i="7"/>
  <c r="DV65" i="5"/>
  <c r="DU40" i="5"/>
  <c r="DY44" i="7"/>
  <c r="DY40" i="7" s="1"/>
  <c r="DX365" i="5"/>
  <c r="EB32" i="7"/>
  <c r="EA59" i="5"/>
  <c r="DV31" i="7"/>
  <c r="DW173" i="5"/>
  <c r="DW172" i="5" s="1"/>
  <c r="DV219" i="7"/>
  <c r="DV218" i="7" s="1"/>
  <c r="EA19" i="5"/>
  <c r="EA17" i="5" s="1"/>
  <c r="DU191" i="5"/>
  <c r="EB193" i="14"/>
  <c r="DM358" i="14"/>
  <c r="DN358" i="14"/>
  <c r="DU358" i="14"/>
  <c r="DU293" i="14"/>
  <c r="DN293" i="14"/>
  <c r="DM293" i="14"/>
  <c r="DU336" i="14"/>
  <c r="DM336" i="14"/>
  <c r="DN336" i="14"/>
  <c r="DW175" i="14"/>
  <c r="DU238" i="14"/>
  <c r="DN238" i="14"/>
  <c r="DM238" i="14"/>
  <c r="DY166" i="14"/>
  <c r="DV184" i="14"/>
  <c r="DX183" i="14"/>
  <c r="DY221" i="14"/>
  <c r="DX344" i="7"/>
  <c r="DW277" i="5"/>
  <c r="DV158" i="7"/>
  <c r="DX314" i="7"/>
  <c r="DV277" i="5"/>
  <c r="DV269" i="7"/>
  <c r="DV277" i="7"/>
  <c r="DV140" i="5"/>
  <c r="DV160" i="5"/>
  <c r="DX79" i="5"/>
  <c r="EA163" i="5"/>
  <c r="DW37" i="7"/>
  <c r="DY219" i="5"/>
  <c r="DY218" i="5" s="1"/>
  <c r="DY347" i="5"/>
  <c r="DW365" i="7"/>
  <c r="DV52" i="5"/>
  <c r="DU94" i="5"/>
  <c r="DW109" i="7"/>
  <c r="EC76" i="5"/>
  <c r="EA280" i="5"/>
  <c r="EA278" i="5" s="1"/>
  <c r="ED237" i="5"/>
  <c r="EE237" i="5" s="1"/>
  <c r="DZ183" i="14"/>
  <c r="DW166" i="14"/>
  <c r="DN220" i="14"/>
  <c r="DU220" i="14"/>
  <c r="DM220" i="14"/>
  <c r="DZ184" i="14"/>
  <c r="EA356" i="14"/>
  <c r="DY277" i="14"/>
  <c r="EA128" i="14"/>
  <c r="EA331" i="14"/>
  <c r="DZ344" i="14"/>
  <c r="DW356" i="14"/>
  <c r="EA239" i="14"/>
  <c r="DX269" i="14"/>
  <c r="DY238" i="14"/>
  <c r="DW269" i="14"/>
  <c r="DW149" i="7"/>
  <c r="DY305" i="7"/>
  <c r="DW336" i="7"/>
  <c r="DV323" i="7"/>
  <c r="DV155" i="7"/>
  <c r="DY155" i="7"/>
  <c r="DZ155" i="5"/>
  <c r="DX163" i="5"/>
  <c r="DX318" i="5"/>
  <c r="DW182" i="7"/>
  <c r="DW181" i="7" s="1"/>
  <c r="DZ60" i="5"/>
  <c r="DY39" i="5"/>
  <c r="DZ92" i="5"/>
  <c r="EC94" i="5"/>
  <c r="DX161" i="5"/>
  <c r="DY158" i="5"/>
  <c r="ED126" i="13"/>
  <c r="EE126" i="13" s="1"/>
  <c r="EB183" i="14"/>
  <c r="DN328" i="14"/>
  <c r="DM328" i="14"/>
  <c r="DU328" i="14"/>
  <c r="EA355" i="14"/>
  <c r="DX277" i="14"/>
  <c r="DZ277" i="14"/>
  <c r="DW311" i="14"/>
  <c r="DM166" i="14"/>
  <c r="DN166" i="14"/>
  <c r="DU166" i="14"/>
  <c r="DX362" i="14"/>
  <c r="DZ339" i="14"/>
  <c r="DY311" i="14"/>
  <c r="DZ323" i="14"/>
  <c r="DY175" i="14"/>
  <c r="DV311" i="7"/>
  <c r="DX356" i="7"/>
  <c r="DW269" i="7"/>
  <c r="DX336" i="7"/>
  <c r="DZ160" i="5"/>
  <c r="DZ139" i="7"/>
  <c r="DX154" i="7"/>
  <c r="DY269" i="7"/>
  <c r="EA141" i="5"/>
  <c r="DW98" i="5"/>
  <c r="DW87" i="5"/>
  <c r="DY103" i="5"/>
  <c r="DY102" i="5" s="1"/>
  <c r="DY352" i="5"/>
  <c r="DX192" i="7"/>
  <c r="DX191" i="7" s="1"/>
  <c r="DW309" i="5"/>
  <c r="DY68" i="5"/>
  <c r="DY219" i="7"/>
  <c r="DY218" i="7" s="1"/>
  <c r="DU30" i="7"/>
  <c r="DX52" i="5"/>
  <c r="EB139" i="5"/>
  <c r="DU218" i="5"/>
  <c r="DX32" i="5"/>
  <c r="DW43" i="7"/>
  <c r="DW161" i="5"/>
  <c r="DX139" i="5"/>
  <c r="DX271" i="7"/>
  <c r="DY271" i="5"/>
  <c r="ED126" i="5"/>
  <c r="ED125" i="13"/>
  <c r="EE125" i="13" s="1"/>
  <c r="EA166" i="14"/>
  <c r="DX270" i="14"/>
  <c r="DU174" i="14"/>
  <c r="DM174" i="14"/>
  <c r="DN174" i="14"/>
  <c r="DV220" i="14"/>
  <c r="DU311" i="14"/>
  <c r="DN311" i="14"/>
  <c r="DM311" i="14"/>
  <c r="DY305" i="14"/>
  <c r="EB339" i="14"/>
  <c r="DY360" i="14"/>
  <c r="DN221" i="14"/>
  <c r="DM221" i="14"/>
  <c r="DU221" i="14"/>
  <c r="EA269" i="14"/>
  <c r="EB323" i="14"/>
  <c r="DY319" i="7"/>
  <c r="DX269" i="7"/>
  <c r="DZ358" i="7"/>
  <c r="EB139" i="7"/>
  <c r="EA155" i="7"/>
  <c r="EA108" i="7"/>
  <c r="EA107" i="7" s="1"/>
  <c r="EC21" i="5"/>
  <c r="DY318" i="5"/>
  <c r="DX108" i="7"/>
  <c r="DZ318" i="5"/>
  <c r="DZ79" i="5"/>
  <c r="EC190" i="7"/>
  <c r="EC171" i="7" s="1"/>
  <c r="EA41" i="7"/>
  <c r="DX60" i="5"/>
  <c r="DZ19" i="5"/>
  <c r="DZ17" i="5" s="1"/>
  <c r="DV365" i="5"/>
  <c r="DZ327" i="5"/>
  <c r="DZ37" i="5"/>
  <c r="DW60" i="5"/>
  <c r="EB343" i="7"/>
  <c r="DX24" i="5"/>
  <c r="EA71" i="5"/>
  <c r="EA67" i="5" s="1"/>
  <c r="EB173" i="5"/>
  <c r="EB172" i="5" s="1"/>
  <c r="EB39" i="5"/>
  <c r="DX87" i="5"/>
  <c r="EA219" i="7"/>
  <c r="EA218" i="7" s="1"/>
  <c r="EA280" i="7"/>
  <c r="EA278" i="7" s="1"/>
  <c r="ED125" i="5"/>
  <c r="EE125" i="5" s="1"/>
  <c r="DX360" i="14"/>
  <c r="DU193" i="14"/>
  <c r="DN193" i="14"/>
  <c r="DM193" i="14"/>
  <c r="DZ360" i="14"/>
  <c r="DW241" i="14"/>
  <c r="DV314" i="14"/>
  <c r="DV355" i="14"/>
  <c r="DZ242" i="14"/>
  <c r="DV339" i="14"/>
  <c r="DY311" i="7"/>
  <c r="DY344" i="7"/>
  <c r="DX277" i="7"/>
  <c r="DZ150" i="7"/>
  <c r="DX129" i="7"/>
  <c r="DV155" i="5"/>
  <c r="DV97" i="5"/>
  <c r="DZ154" i="5"/>
  <c r="DW270" i="5"/>
  <c r="DY160" i="5"/>
  <c r="DX22" i="5"/>
  <c r="DV39" i="7"/>
  <c r="DW37" i="5"/>
  <c r="DY271" i="7"/>
  <c r="EB37" i="7"/>
  <c r="DV39" i="5"/>
  <c r="DZ32" i="7"/>
  <c r="DW32" i="5"/>
  <c r="DW52" i="5"/>
  <c r="DV298" i="5"/>
  <c r="DZ192" i="5"/>
  <c r="DZ191" i="5" s="1"/>
  <c r="DW22" i="7"/>
  <c r="EA173" i="5"/>
  <c r="EA172" i="5" s="1"/>
  <c r="DU181" i="5"/>
  <c r="DW318" i="5"/>
  <c r="DX305" i="14"/>
  <c r="DN277" i="14"/>
  <c r="DM277" i="14"/>
  <c r="DU277" i="14"/>
  <c r="DY293" i="14"/>
  <c r="DV174" i="14"/>
  <c r="DZ238" i="14"/>
  <c r="DZ129" i="14"/>
  <c r="EB242" i="14"/>
  <c r="DU175" i="14"/>
  <c r="DN175" i="14"/>
  <c r="DM175" i="14"/>
  <c r="DW158" i="7"/>
  <c r="DZ161" i="7"/>
  <c r="DY150" i="5"/>
  <c r="EB150" i="7"/>
  <c r="DW270" i="7"/>
  <c r="DZ355" i="7"/>
  <c r="EA168" i="7"/>
  <c r="EA165" i="7" s="1"/>
  <c r="DX351" i="5"/>
  <c r="EA44" i="7"/>
  <c r="DZ173" i="5"/>
  <c r="DZ172" i="5" s="1"/>
  <c r="DX31" i="5"/>
  <c r="EA298" i="7"/>
  <c r="DV41" i="7"/>
  <c r="DU49" i="5"/>
  <c r="EB97" i="5"/>
  <c r="DX109" i="7"/>
  <c r="DW70" i="5"/>
  <c r="DV41" i="5"/>
  <c r="DZ71" i="5"/>
  <c r="DY161" i="5"/>
  <c r="EA168" i="5"/>
  <c r="EA165" i="5" s="1"/>
  <c r="ED105" i="15"/>
  <c r="EE105" i="15" s="1"/>
  <c r="EE126" i="7"/>
  <c r="DW236" i="5"/>
  <c r="DM183" i="14"/>
  <c r="DU183" i="14"/>
  <c r="DN183" i="14"/>
  <c r="DW319" i="14"/>
  <c r="DX272" i="14"/>
  <c r="DW362" i="14"/>
  <c r="DV129" i="14"/>
  <c r="DV242" i="14"/>
  <c r="DY356" i="7"/>
  <c r="DW305" i="7"/>
  <c r="DX355" i="7"/>
  <c r="DV161" i="7"/>
  <c r="DY161" i="7"/>
  <c r="DX339" i="7"/>
  <c r="DX352" i="5"/>
  <c r="DW39" i="7"/>
  <c r="DU172" i="7"/>
  <c r="DX32" i="7"/>
  <c r="DX343" i="5"/>
  <c r="DV92" i="5"/>
  <c r="EB351" i="5"/>
  <c r="EB165" i="7"/>
  <c r="DY236" i="5"/>
  <c r="EB236" i="5"/>
  <c r="DW293" i="14"/>
  <c r="DN360" i="14"/>
  <c r="DM360" i="14"/>
  <c r="DU360" i="14"/>
  <c r="DV277" i="14"/>
  <c r="DV166" i="14"/>
  <c r="DV238" i="14"/>
  <c r="DM356" i="14"/>
  <c r="DU356" i="14"/>
  <c r="DN356" i="14"/>
  <c r="DX314" i="14"/>
  <c r="DX237" i="14"/>
  <c r="DW140" i="5"/>
  <c r="DX347" i="5"/>
  <c r="DX37" i="5"/>
  <c r="DW149" i="5"/>
  <c r="DZ365" i="7"/>
  <c r="DX262" i="5"/>
  <c r="DX261" i="5" s="1"/>
  <c r="DV365" i="7"/>
  <c r="EA347" i="7"/>
  <c r="EA108" i="5"/>
  <c r="DZ109" i="7"/>
  <c r="DY168" i="5"/>
  <c r="DY165" i="5" s="1"/>
  <c r="DW31" i="5"/>
  <c r="DY108" i="7"/>
  <c r="DX92" i="5"/>
  <c r="DV266" i="5"/>
  <c r="DY327" i="5"/>
  <c r="EA352" i="5"/>
  <c r="DY192" i="7"/>
  <c r="DY191" i="7" s="1"/>
  <c r="DV343" i="5"/>
  <c r="DW236" i="7"/>
  <c r="DW295" i="14"/>
  <c r="DV311" i="14"/>
  <c r="DX358" i="14"/>
  <c r="EA319" i="14"/>
  <c r="DW358" i="14"/>
  <c r="EA241" i="14"/>
  <c r="DW150" i="5"/>
  <c r="DW319" i="7"/>
  <c r="DV331" i="7"/>
  <c r="DZ277" i="7"/>
  <c r="DV305" i="7"/>
  <c r="DX150" i="5"/>
  <c r="DY150" i="7"/>
  <c r="DX266" i="5"/>
  <c r="EB19" i="5"/>
  <c r="EB17" i="5" s="1"/>
  <c r="DU107" i="5"/>
  <c r="DX31" i="7"/>
  <c r="EA98" i="5"/>
  <c r="DX39" i="5"/>
  <c r="DZ168" i="5"/>
  <c r="DZ165" i="5" s="1"/>
  <c r="DX154" i="5"/>
  <c r="EB114" i="5"/>
  <c r="DV44" i="5"/>
  <c r="EB21" i="7"/>
  <c r="EB262" i="5"/>
  <c r="EB261" i="5" s="1"/>
  <c r="DY154" i="5"/>
  <c r="EA173" i="7"/>
  <c r="EA172" i="7" s="1"/>
  <c r="DZ37" i="7"/>
  <c r="DW280" i="5"/>
  <c r="DW278" i="5" s="1"/>
  <c r="DV280" i="7"/>
  <c r="DV278" i="7" s="1"/>
  <c r="DX295" i="14"/>
  <c r="DU305" i="14"/>
  <c r="DN305" i="14"/>
  <c r="DM305" i="14"/>
  <c r="DV360" i="14"/>
  <c r="DZ221" i="14"/>
  <c r="DW272" i="14"/>
  <c r="DZ128" i="14"/>
  <c r="DY362" i="14"/>
  <c r="DX160" i="7"/>
  <c r="DW160" i="7"/>
  <c r="DY323" i="7"/>
  <c r="DW163" i="7"/>
  <c r="DY314" i="7"/>
  <c r="DW311" i="5"/>
  <c r="DY262" i="5"/>
  <c r="DY261" i="5" s="1"/>
  <c r="DV24" i="7"/>
  <c r="DY109" i="7"/>
  <c r="DY149" i="5"/>
  <c r="DU58" i="5"/>
  <c r="DU30" i="5"/>
  <c r="DU40" i="7"/>
  <c r="DV43" i="7"/>
  <c r="DZ114" i="5"/>
  <c r="DV318" i="5"/>
  <c r="DV149" i="5"/>
  <c r="DW158" i="5"/>
  <c r="DV173" i="7"/>
  <c r="DV172" i="7" s="1"/>
  <c r="DZ219" i="7"/>
  <c r="DZ218" i="7" s="1"/>
  <c r="DZ52" i="5"/>
  <c r="EA44" i="5"/>
  <c r="EA327" i="7"/>
  <c r="DX280" i="7"/>
  <c r="DX278" i="7" s="1"/>
  <c r="DV158" i="5"/>
  <c r="DZ280" i="7"/>
  <c r="DZ278" i="7" s="1"/>
  <c r="ED237" i="7"/>
  <c r="DV236" i="7"/>
  <c r="ED104" i="15"/>
  <c r="EE104" i="15" s="1"/>
  <c r="DW220" i="14"/>
  <c r="DX355" i="14"/>
  <c r="DW130" i="14"/>
  <c r="DX344" i="14"/>
  <c r="DV221" i="14"/>
  <c r="DX328" i="14"/>
  <c r="EB128" i="14"/>
  <c r="DZ331" i="14"/>
  <c r="DW328" i="14"/>
  <c r="DV356" i="14"/>
  <c r="DZ239" i="14"/>
  <c r="DW331" i="7"/>
  <c r="DV328" i="7"/>
  <c r="DW311" i="7"/>
  <c r="DV314" i="7"/>
  <c r="DV319" i="7"/>
  <c r="DX65" i="5"/>
  <c r="DZ266" i="5"/>
  <c r="DX103" i="5"/>
  <c r="DX102" i="5" s="1"/>
  <c r="DX70" i="5"/>
  <c r="DX335" i="5"/>
  <c r="DZ282" i="7"/>
  <c r="DZ281" i="7" s="1"/>
  <c r="EA365" i="5"/>
  <c r="DV79" i="5"/>
  <c r="DX271" i="5"/>
  <c r="DZ347" i="5"/>
  <c r="DX182" i="5"/>
  <c r="DX181" i="5" s="1"/>
  <c r="EA347" i="5"/>
  <c r="DY280" i="5"/>
  <c r="DY278" i="5" s="1"/>
  <c r="DN237" i="14"/>
  <c r="DM237" i="14"/>
  <c r="DU237" i="14"/>
  <c r="DX130" i="14"/>
  <c r="DV305" i="14"/>
  <c r="DZ175" i="14"/>
  <c r="DX323" i="14"/>
  <c r="EB331" i="14"/>
  <c r="EB239" i="14"/>
  <c r="DW344" i="7"/>
  <c r="DZ277" i="5"/>
  <c r="DV149" i="7"/>
  <c r="DX331" i="7"/>
  <c r="DW128" i="7"/>
  <c r="DZ164" i="5"/>
  <c r="DV128" i="7"/>
  <c r="DY331" i="7"/>
  <c r="DY336" i="7"/>
  <c r="DY140" i="5"/>
  <c r="DU85" i="5"/>
  <c r="DU113" i="5"/>
  <c r="EB266" i="5"/>
  <c r="DW335" i="5"/>
  <c r="DX219" i="7"/>
  <c r="DX218" i="7" s="1"/>
  <c r="EC40" i="5"/>
  <c r="EB71" i="5"/>
  <c r="DW139" i="5"/>
  <c r="DY173" i="7"/>
  <c r="DY172" i="7" s="1"/>
  <c r="DW79" i="5"/>
  <c r="DZ271" i="5"/>
  <c r="EB60" i="5"/>
  <c r="EB121" i="5"/>
  <c r="EB119" i="5" s="1"/>
  <c r="DV32" i="5"/>
  <c r="DV282" i="5"/>
  <c r="DV281" i="5" s="1"/>
  <c r="DY70" i="5"/>
  <c r="DY24" i="7"/>
  <c r="DY21" i="7" s="1"/>
  <c r="DW182" i="5"/>
  <c r="DW181" i="5" s="1"/>
  <c r="EA298" i="5"/>
  <c r="EA300" i="5" s="1"/>
  <c r="DY280" i="7"/>
  <c r="DY278" i="7" s="1"/>
  <c r="DX168" i="5"/>
  <c r="DX165" i="5" s="1"/>
  <c r="EB327" i="5"/>
  <c r="DU281" i="7"/>
  <c r="DW280" i="7"/>
  <c r="DW278" i="7" s="1"/>
  <c r="DZ236" i="7"/>
  <c r="DX166" i="14"/>
  <c r="DW174" i="14"/>
  <c r="DW194" i="14"/>
  <c r="DN295" i="14"/>
  <c r="DM295" i="14"/>
  <c r="DU295" i="14"/>
  <c r="DZ356" i="14"/>
  <c r="DU362" i="14"/>
  <c r="DN362" i="14"/>
  <c r="DM362" i="14"/>
  <c r="DY295" i="14"/>
  <c r="DV175" i="14"/>
  <c r="EA220" i="14"/>
  <c r="DZ269" i="14"/>
  <c r="DW328" i="7"/>
  <c r="DW154" i="7"/>
  <c r="DV336" i="7"/>
  <c r="DW262" i="5"/>
  <c r="DW261" i="5" s="1"/>
  <c r="DZ139" i="5"/>
  <c r="DV327" i="5"/>
  <c r="DX108" i="5"/>
  <c r="DY298" i="7"/>
  <c r="DX158" i="5"/>
  <c r="DY52" i="5"/>
  <c r="DZ70" i="5"/>
  <c r="DX97" i="5"/>
  <c r="DW168" i="5"/>
  <c r="DW165" i="5" s="1"/>
  <c r="DV192" i="5"/>
  <c r="DV191" i="5" s="1"/>
  <c r="DW163" i="5"/>
  <c r="EA327" i="5"/>
  <c r="EB280" i="5"/>
  <c r="EB278" i="5" s="1"/>
  <c r="DZ280" i="5"/>
  <c r="DZ278" i="5" s="1"/>
  <c r="DM314" i="14"/>
  <c r="DU314" i="14"/>
  <c r="DN314" i="14"/>
  <c r="EB166" i="14"/>
  <c r="DX194" i="14"/>
  <c r="DZ311" i="14"/>
  <c r="DX339" i="14"/>
  <c r="DX242" i="14"/>
  <c r="EB269" i="14"/>
  <c r="DV154" i="7"/>
  <c r="DW356" i="7"/>
  <c r="DX128" i="7"/>
  <c r="DX328" i="7"/>
  <c r="DZ269" i="7"/>
  <c r="DY339" i="7"/>
  <c r="DX305" i="7"/>
  <c r="DY277" i="5"/>
  <c r="DY128" i="7"/>
  <c r="DY328" i="7"/>
  <c r="DZ87" i="5"/>
  <c r="DV351" i="5"/>
  <c r="DV37" i="7"/>
  <c r="DW44" i="5"/>
  <c r="DW92" i="5"/>
  <c r="DY92" i="5"/>
  <c r="DW24" i="7"/>
  <c r="DZ32" i="5"/>
  <c r="DW108" i="5"/>
  <c r="DY365" i="7"/>
  <c r="DW271" i="7"/>
  <c r="DY31" i="5"/>
  <c r="DY109" i="5"/>
  <c r="DV44" i="7"/>
  <c r="EB352" i="5"/>
  <c r="DU128" i="14"/>
  <c r="DN128" i="14"/>
  <c r="DM128" i="14"/>
  <c r="DW183" i="14"/>
  <c r="DM239" i="14"/>
  <c r="DU239" i="14"/>
  <c r="DN239" i="14"/>
  <c r="DX311" i="14"/>
  <c r="DY323" i="14"/>
  <c r="DW184" i="14"/>
  <c r="EA344" i="14"/>
  <c r="DU130" i="14"/>
  <c r="DN130" i="14"/>
  <c r="DM130" i="14"/>
  <c r="DY319" i="14"/>
  <c r="DY241" i="14"/>
  <c r="DW344" i="14"/>
  <c r="DY130" i="14"/>
  <c r="EA174" i="14"/>
  <c r="DX277" i="5"/>
  <c r="DV344" i="7"/>
  <c r="DV358" i="7"/>
  <c r="DW155" i="5"/>
  <c r="EB87" i="5"/>
  <c r="DY343" i="5"/>
  <c r="DV262" i="5"/>
  <c r="DV261" i="5" s="1"/>
  <c r="DZ39" i="7"/>
  <c r="DZ161" i="5"/>
  <c r="DY139" i="5"/>
  <c r="DX192" i="5"/>
  <c r="DX191" i="5" s="1"/>
  <c r="DV31" i="5"/>
  <c r="DW31" i="7"/>
  <c r="DX37" i="7"/>
  <c r="EB309" i="7"/>
  <c r="DU278" i="5"/>
  <c r="DX298" i="7"/>
  <c r="DZ115" i="5"/>
  <c r="DX173" i="7"/>
  <c r="DX172" i="7" s="1"/>
  <c r="DX43" i="7"/>
  <c r="DV98" i="5"/>
  <c r="DV22" i="5"/>
  <c r="DZ108" i="7"/>
  <c r="DV139" i="5"/>
  <c r="DW41" i="5"/>
  <c r="EA351" i="5"/>
  <c r="DV219" i="5"/>
  <c r="DV218" i="5" s="1"/>
  <c r="EC103" i="14"/>
  <c r="EC102" i="14" s="1"/>
  <c r="EC71" i="14"/>
  <c r="EC335" i="14"/>
  <c r="EC280" i="14"/>
  <c r="EC278" i="14" s="1"/>
  <c r="EC352" i="14"/>
  <c r="DU366" i="7"/>
  <c r="EC282" i="14"/>
  <c r="EC281" i="14" s="1"/>
  <c r="EC168" i="14"/>
  <c r="EC165" i="14" s="1"/>
  <c r="EC103" i="7"/>
  <c r="EC102" i="7" s="1"/>
  <c r="EC19" i="7"/>
  <c r="EC87" i="7"/>
  <c r="DU343" i="7"/>
  <c r="EC262" i="14"/>
  <c r="EC261" i="14" s="1"/>
  <c r="EC343" i="14"/>
  <c r="EC327" i="14"/>
  <c r="DY86" i="5"/>
  <c r="DU71" i="7"/>
  <c r="EC60" i="7"/>
  <c r="DZ95" i="5"/>
  <c r="EA262" i="7"/>
  <c r="EA261" i="7" s="1"/>
  <c r="EC65" i="7"/>
  <c r="EA77" i="5"/>
  <c r="EB50" i="5"/>
  <c r="DY121" i="5"/>
  <c r="DU77" i="5"/>
  <c r="DU68" i="5"/>
  <c r="EA98" i="7"/>
  <c r="DZ121" i="5"/>
  <c r="DV68" i="5"/>
  <c r="DV59" i="5"/>
  <c r="EB182" i="14"/>
  <c r="DY59" i="5"/>
  <c r="DZ309" i="7"/>
  <c r="DU309" i="7"/>
  <c r="EC97" i="14"/>
  <c r="EC68" i="14"/>
  <c r="EC86" i="5"/>
  <c r="EC85" i="5" s="1"/>
  <c r="EC95" i="7"/>
  <c r="EC97" i="7"/>
  <c r="EB24" i="14"/>
  <c r="EA43" i="14"/>
  <c r="EB68" i="5"/>
  <c r="EB71" i="7"/>
  <c r="EC92" i="7"/>
  <c r="DY95" i="5"/>
  <c r="EC68" i="5"/>
  <c r="EC67" i="5" s="1"/>
  <c r="EC50" i="5"/>
  <c r="EC49" i="5" s="1"/>
  <c r="EC79" i="7"/>
  <c r="DV77" i="5"/>
  <c r="EC52" i="7"/>
  <c r="DU86" i="7"/>
  <c r="EB95" i="5"/>
  <c r="EB77" i="5"/>
  <c r="DZ86" i="5"/>
  <c r="EA19" i="7"/>
  <c r="EA17" i="7" s="1"/>
  <c r="EA50" i="5"/>
  <c r="EA49" i="5" s="1"/>
  <c r="DU115" i="7"/>
  <c r="DV114" i="5"/>
  <c r="EB59" i="5"/>
  <c r="EC92" i="14"/>
  <c r="EC266" i="14"/>
  <c r="DY115" i="5"/>
  <c r="DU97" i="7"/>
  <c r="EB159" i="14"/>
  <c r="EB32" i="14"/>
  <c r="EA65" i="14"/>
  <c r="EC86" i="14"/>
  <c r="EB335" i="14"/>
  <c r="EC68" i="7"/>
  <c r="EA309" i="14"/>
  <c r="EC87" i="14"/>
  <c r="EB121" i="7"/>
  <c r="DY182" i="14"/>
  <c r="EB52" i="7"/>
  <c r="EC115" i="14"/>
  <c r="EC271" i="14"/>
  <c r="EC65" i="14"/>
  <c r="DU52" i="7"/>
  <c r="DU79" i="7"/>
  <c r="EC219" i="14"/>
  <c r="EC218" i="14" s="1"/>
  <c r="EB60" i="14"/>
  <c r="EC173" i="14"/>
  <c r="EC172" i="14" s="1"/>
  <c r="EB103" i="14"/>
  <c r="EB102" i="14" s="1"/>
  <c r="DZ159" i="14"/>
  <c r="EB70" i="7"/>
  <c r="DU70" i="7"/>
  <c r="DU60" i="7"/>
  <c r="DZ68" i="5"/>
  <c r="EA366" i="5"/>
  <c r="DZ59" i="5"/>
  <c r="DU92" i="7"/>
  <c r="DY77" i="5"/>
  <c r="DV121" i="5"/>
  <c r="DV86" i="5"/>
  <c r="EA95" i="5"/>
  <c r="EA115" i="5"/>
  <c r="DU121" i="7"/>
  <c r="EB60" i="7"/>
  <c r="DU153" i="5"/>
  <c r="EA70" i="7"/>
  <c r="EC71" i="7"/>
  <c r="DV95" i="5"/>
  <c r="DY120" i="5"/>
  <c r="DV115" i="5"/>
  <c r="EC128" i="13"/>
  <c r="EC128" i="15"/>
  <c r="EA327" i="14"/>
  <c r="DU319" i="13"/>
  <c r="DU221" i="13"/>
  <c r="EC175" i="15"/>
  <c r="EC175" i="13"/>
  <c r="EA360" i="15"/>
  <c r="DU239" i="13"/>
  <c r="DU299" i="7"/>
  <c r="EC39" i="14"/>
  <c r="EC182" i="14"/>
  <c r="EC181" i="14" s="1"/>
  <c r="DV327" i="7"/>
  <c r="EC269" i="13"/>
  <c r="EC269" i="15"/>
  <c r="DU270" i="13"/>
  <c r="EC77" i="14"/>
  <c r="EC76" i="14" s="1"/>
  <c r="DU194" i="13"/>
  <c r="EC295" i="13"/>
  <c r="EC295" i="15"/>
  <c r="EB328" i="13"/>
  <c r="EB328" i="15"/>
  <c r="EC358" i="15"/>
  <c r="EC358" i="13"/>
  <c r="DU130" i="13"/>
  <c r="EC166" i="13"/>
  <c r="EC166" i="15"/>
  <c r="DU175" i="13"/>
  <c r="EC59" i="7"/>
  <c r="EC70" i="14"/>
  <c r="EC148" i="5"/>
  <c r="EC147" i="5" s="1"/>
  <c r="DZ280" i="14"/>
  <c r="DZ278" i="14" s="1"/>
  <c r="EC314" i="15"/>
  <c r="EC314" i="13"/>
  <c r="EC299" i="7"/>
  <c r="EC300" i="7" s="1"/>
  <c r="EC366" i="7"/>
  <c r="EC367" i="7" s="1"/>
  <c r="DU318" i="7"/>
  <c r="DU344" i="13"/>
  <c r="DV44" i="14"/>
  <c r="EB327" i="14"/>
  <c r="EC238" i="13"/>
  <c r="EC238" i="15"/>
  <c r="EC37" i="14"/>
  <c r="DU120" i="7"/>
  <c r="EC32" i="13"/>
  <c r="EC32" i="15"/>
  <c r="EC43" i="14"/>
  <c r="DU360" i="13"/>
  <c r="EA356" i="13"/>
  <c r="EA356" i="15"/>
  <c r="DY115" i="7"/>
  <c r="EC70" i="7"/>
  <c r="EA220" i="15"/>
  <c r="DU323" i="13"/>
  <c r="EC277" i="13"/>
  <c r="EC277" i="15"/>
  <c r="EA183" i="15"/>
  <c r="EA183" i="13"/>
  <c r="EC242" i="13"/>
  <c r="EC242" i="15"/>
  <c r="DU271" i="13"/>
  <c r="EC59" i="14"/>
  <c r="EC347" i="14"/>
  <c r="EA272" i="15"/>
  <c r="EA272" i="13"/>
  <c r="DZ366" i="5"/>
  <c r="EC60" i="14"/>
  <c r="DU68" i="7"/>
  <c r="EA59" i="7"/>
  <c r="DU262" i="7"/>
  <c r="EC266" i="7"/>
  <c r="EB366" i="5"/>
  <c r="DU173" i="13"/>
  <c r="DU336" i="13"/>
  <c r="EC318" i="15"/>
  <c r="EC318" i="13"/>
  <c r="DU242" i="13"/>
  <c r="EB87" i="14"/>
  <c r="DU44" i="13"/>
  <c r="DU77" i="7"/>
  <c r="EC328" i="15"/>
  <c r="EC328" i="13"/>
  <c r="EC360" i="15"/>
  <c r="EC360" i="13"/>
  <c r="DU65" i="7"/>
  <c r="DY299" i="5"/>
  <c r="DU305" i="13"/>
  <c r="EC194" i="15"/>
  <c r="EC194" i="13"/>
  <c r="EC24" i="14"/>
  <c r="DU293" i="13"/>
  <c r="DU220" i="13"/>
  <c r="EB108" i="14"/>
  <c r="EC130" i="13"/>
  <c r="EC130" i="15"/>
  <c r="EC309" i="14"/>
  <c r="EC293" i="15"/>
  <c r="EC293" i="13"/>
  <c r="EB114" i="7"/>
  <c r="EC270" i="15"/>
  <c r="EC270" i="13"/>
  <c r="DY70" i="14"/>
  <c r="EC311" i="13"/>
  <c r="EC311" i="15"/>
  <c r="EC184" i="15"/>
  <c r="EC184" i="13"/>
  <c r="EA120" i="14"/>
  <c r="EB86" i="7"/>
  <c r="EC22" i="14"/>
  <c r="EC31" i="14"/>
  <c r="EC52" i="14"/>
  <c r="DU174" i="13"/>
  <c r="EA221" i="13"/>
  <c r="EA221" i="15"/>
  <c r="EB97" i="14"/>
  <c r="EA347" i="15"/>
  <c r="EA347" i="13"/>
  <c r="EA115" i="7"/>
  <c r="EC153" i="5"/>
  <c r="EC152" i="5" s="1"/>
  <c r="DU355" i="13"/>
  <c r="EB339" i="15"/>
  <c r="EB339" i="13"/>
  <c r="EB299" i="14"/>
  <c r="EB366" i="14"/>
  <c r="EA115" i="14"/>
  <c r="EA50" i="14"/>
  <c r="EC309" i="13"/>
  <c r="EC309" i="15"/>
  <c r="EC182" i="15"/>
  <c r="EC182" i="13"/>
  <c r="EA241" i="15"/>
  <c r="EA241" i="13"/>
  <c r="EA352" i="14"/>
  <c r="EB174" i="13"/>
  <c r="EB174" i="15"/>
  <c r="DV39" i="14"/>
  <c r="DZ295" i="15"/>
  <c r="EC220" i="15"/>
  <c r="EC220" i="13"/>
  <c r="DU351" i="7"/>
  <c r="DZ335" i="7"/>
  <c r="DU335" i="7"/>
  <c r="DU87" i="13"/>
  <c r="EC129" i="15"/>
  <c r="EC129" i="13"/>
  <c r="DY44" i="14"/>
  <c r="EB65" i="14"/>
  <c r="EC344" i="13"/>
  <c r="EC344" i="15"/>
  <c r="EA271" i="14"/>
  <c r="DU237" i="13"/>
  <c r="EA175" i="13"/>
  <c r="EA175" i="15"/>
  <c r="EC336" i="13"/>
  <c r="EC336" i="15"/>
  <c r="EC237" i="13"/>
  <c r="EC237" i="15"/>
  <c r="DZ343" i="14"/>
  <c r="EB295" i="15"/>
  <c r="EB295" i="13"/>
  <c r="EC305" i="13"/>
  <c r="EC305" i="15"/>
  <c r="EB97" i="7"/>
  <c r="EB115" i="7"/>
  <c r="EB50" i="7"/>
  <c r="EA319" i="13"/>
  <c r="EC120" i="7"/>
  <c r="EC219" i="13"/>
  <c r="EC219" i="15"/>
  <c r="EB355" i="15"/>
  <c r="EB355" i="13"/>
  <c r="DZ95" i="7"/>
  <c r="EA24" i="14"/>
  <c r="DV70" i="14"/>
  <c r="EC121" i="14"/>
  <c r="DY309" i="14"/>
  <c r="EB343" i="14"/>
  <c r="EC174" i="15"/>
  <c r="EC174" i="13"/>
  <c r="DU352" i="7"/>
  <c r="EA148" i="5"/>
  <c r="EC138" i="5"/>
  <c r="EC137" i="5" s="1"/>
  <c r="DU327" i="7"/>
  <c r="EA358" i="15"/>
  <c r="EA358" i="13"/>
  <c r="DU272" i="13"/>
  <c r="EC339" i="15"/>
  <c r="EC339" i="13"/>
  <c r="EB239" i="15"/>
  <c r="EB68" i="7"/>
  <c r="EC318" i="14"/>
  <c r="EA238" i="13"/>
  <c r="EC86" i="7"/>
  <c r="DZ238" i="13"/>
  <c r="DV299" i="7"/>
  <c r="DV300" i="7" s="1"/>
  <c r="DY347" i="7"/>
  <c r="EB153" i="5"/>
  <c r="DU103" i="7"/>
  <c r="DY355" i="13"/>
  <c r="DY355" i="15"/>
  <c r="DU184" i="13"/>
  <c r="DU314" i="13"/>
  <c r="EB362" i="15"/>
  <c r="EB362" i="13"/>
  <c r="DU114" i="7"/>
  <c r="EC351" i="14"/>
  <c r="EA314" i="13"/>
  <c r="EA314" i="15"/>
  <c r="EC109" i="14"/>
  <c r="EA92" i="14"/>
  <c r="EA192" i="14"/>
  <c r="EC173" i="13"/>
  <c r="EC173" i="15"/>
  <c r="DU193" i="13"/>
  <c r="DY115" i="14"/>
  <c r="DU241" i="13"/>
  <c r="EC32" i="14"/>
  <c r="EB238" i="15"/>
  <c r="EB238" i="13"/>
  <c r="DU95" i="7"/>
  <c r="EC121" i="7"/>
  <c r="DU266" i="7"/>
  <c r="DV352" i="7"/>
  <c r="EB103" i="7"/>
  <c r="EB102" i="7" s="1"/>
  <c r="DU328" i="13"/>
  <c r="EC50" i="7"/>
  <c r="EC95" i="14"/>
  <c r="DV65" i="14"/>
  <c r="EC98" i="14"/>
  <c r="EA37" i="14"/>
  <c r="DZ166" i="15"/>
  <c r="DZ166" i="13"/>
  <c r="EC193" i="13"/>
  <c r="EC193" i="15"/>
  <c r="EC120" i="14"/>
  <c r="EC115" i="7"/>
  <c r="DU311" i="13"/>
  <c r="EC44" i="14"/>
  <c r="EA114" i="14"/>
  <c r="EB356" i="13"/>
  <c r="EB356" i="15"/>
  <c r="DU59" i="7"/>
  <c r="EA182" i="14"/>
  <c r="EA181" i="14" s="1"/>
  <c r="DZ237" i="15"/>
  <c r="EA343" i="14"/>
  <c r="DU183" i="13"/>
  <c r="EA194" i="13"/>
  <c r="EA194" i="15"/>
  <c r="EB241" i="15"/>
  <c r="EB241" i="13"/>
  <c r="EB166" i="13"/>
  <c r="EA242" i="13"/>
  <c r="EA242" i="15"/>
  <c r="EA120" i="7"/>
  <c r="DU299" i="5"/>
  <c r="DU300" i="5" s="1"/>
  <c r="DU366" i="5"/>
  <c r="DU269" i="13"/>
  <c r="DU295" i="13"/>
  <c r="EB272" i="13"/>
  <c r="EB272" i="15"/>
  <c r="DU50" i="7"/>
  <c r="DZ59" i="7"/>
  <c r="EC362" i="13"/>
  <c r="EC362" i="15"/>
  <c r="EC299" i="14"/>
  <c r="EC366" i="14"/>
  <c r="EC108" i="14"/>
  <c r="EA219" i="14"/>
  <c r="EB336" i="13"/>
  <c r="EB336" i="15"/>
  <c r="EA355" i="15"/>
  <c r="EA355" i="13"/>
  <c r="EB237" i="13"/>
  <c r="EB237" i="15"/>
  <c r="EC114" i="14"/>
  <c r="EA130" i="15"/>
  <c r="EA130" i="13"/>
  <c r="EB79" i="14"/>
  <c r="DY114" i="14"/>
  <c r="EC183" i="13"/>
  <c r="EC183" i="15"/>
  <c r="DU166" i="13"/>
  <c r="EC241" i="15"/>
  <c r="EC241" i="13"/>
  <c r="DZ92" i="7"/>
  <c r="DZ87" i="7"/>
  <c r="DU98" i="7"/>
  <c r="DU87" i="7"/>
  <c r="DZ362" i="15"/>
  <c r="EA128" i="15"/>
  <c r="DU339" i="13"/>
  <c r="EB221" i="15"/>
  <c r="EB221" i="13"/>
  <c r="EA79" i="7"/>
  <c r="EB59" i="7"/>
  <c r="EA68" i="7"/>
  <c r="EB358" i="13"/>
  <c r="EB358" i="15"/>
  <c r="DY272" i="15"/>
  <c r="DY272" i="13"/>
  <c r="EC77" i="7"/>
  <c r="EA184" i="15"/>
  <c r="EA184" i="13"/>
  <c r="EC50" i="14"/>
  <c r="DZ130" i="13"/>
  <c r="DZ130" i="15"/>
  <c r="EB194" i="15"/>
  <c r="EB194" i="13"/>
  <c r="EA344" i="15"/>
  <c r="EA344" i="13"/>
  <c r="EB92" i="7"/>
  <c r="DU138" i="5"/>
  <c r="EB98" i="7"/>
  <c r="EB87" i="7"/>
  <c r="DZ299" i="5"/>
  <c r="DZ300" i="5" s="1"/>
  <c r="EB277" i="15"/>
  <c r="EB277" i="13"/>
  <c r="DZ314" i="15"/>
  <c r="DZ314" i="13"/>
  <c r="DU356" i="13"/>
  <c r="DU277" i="13"/>
  <c r="EC41" i="14"/>
  <c r="EC298" i="14"/>
  <c r="EC365" i="14"/>
  <c r="DZ175" i="13"/>
  <c r="EA328" i="13"/>
  <c r="EA328" i="15"/>
  <c r="DU362" i="13"/>
  <c r="EA173" i="14"/>
  <c r="EA262" i="14"/>
  <c r="EA261" i="14" s="1"/>
  <c r="EC44" i="13"/>
  <c r="EC44" i="15"/>
  <c r="EC323" i="15"/>
  <c r="EC323" i="13"/>
  <c r="EB319" i="15"/>
  <c r="EB319" i="13"/>
  <c r="EC239" i="15"/>
  <c r="EC239" i="13"/>
  <c r="DV92" i="14"/>
  <c r="DV309" i="14"/>
  <c r="DV293" i="15"/>
  <c r="DY52" i="14"/>
  <c r="EA109" i="14"/>
  <c r="EB130" i="15"/>
  <c r="DZ184" i="15"/>
  <c r="EA121" i="7"/>
  <c r="DV277" i="13"/>
  <c r="EB175" i="15"/>
  <c r="EB175" i="13"/>
  <c r="DU238" i="13"/>
  <c r="EA77" i="7"/>
  <c r="DV184" i="13"/>
  <c r="EA293" i="13"/>
  <c r="EA293" i="15"/>
  <c r="EA347" i="14"/>
  <c r="EC356" i="13"/>
  <c r="EC356" i="15"/>
  <c r="EA299" i="7"/>
  <c r="EA366" i="7"/>
  <c r="EB193" i="13"/>
  <c r="EB193" i="15"/>
  <c r="EB184" i="15"/>
  <c r="EB184" i="13"/>
  <c r="EC319" i="13"/>
  <c r="EC319" i="15"/>
  <c r="EC262" i="7"/>
  <c r="EC261" i="7" s="1"/>
  <c r="DY71" i="7"/>
  <c r="DU129" i="13"/>
  <c r="DU128" i="13"/>
  <c r="DY277" i="13"/>
  <c r="DY277" i="15"/>
  <c r="DU331" i="13"/>
  <c r="DY344" i="13"/>
  <c r="DY344" i="15"/>
  <c r="DU358" i="13"/>
  <c r="EC355" i="15"/>
  <c r="EC355" i="13"/>
  <c r="EC114" i="7"/>
  <c r="EC221" i="13"/>
  <c r="EC221" i="15"/>
  <c r="DZ79" i="7"/>
  <c r="DZ115" i="14"/>
  <c r="EC272" i="15"/>
  <c r="EC272" i="13"/>
  <c r="DZ183" i="13"/>
  <c r="DZ183" i="15"/>
  <c r="EA95" i="7"/>
  <c r="EC331" i="13"/>
  <c r="EC331" i="15"/>
  <c r="DY79" i="7"/>
  <c r="EB41" i="14"/>
  <c r="DZ60" i="14"/>
  <c r="DW97" i="14"/>
  <c r="EC192" i="14"/>
  <c r="EC191" i="14" s="1"/>
  <c r="DV65" i="7"/>
  <c r="EC98" i="7"/>
  <c r="DY65" i="7"/>
  <c r="DU347" i="7"/>
  <c r="DW318" i="7"/>
  <c r="DV164" i="5"/>
  <c r="EC155" i="14"/>
  <c r="DU141" i="7"/>
  <c r="DZ141" i="5"/>
  <c r="EB141" i="5"/>
  <c r="EB153" i="7"/>
  <c r="DU148" i="5"/>
  <c r="DY156" i="5"/>
  <c r="EC160" i="14"/>
  <c r="DU156" i="7"/>
  <c r="EA156" i="5"/>
  <c r="DX164" i="5"/>
  <c r="EC164" i="7"/>
  <c r="EC157" i="7" s="1"/>
  <c r="DV156" i="5"/>
  <c r="DU164" i="7"/>
  <c r="EC141" i="7"/>
  <c r="EA153" i="5"/>
  <c r="DY164" i="5"/>
  <c r="EA164" i="5"/>
  <c r="EC151" i="7"/>
  <c r="DU151" i="7"/>
  <c r="DU148" i="7"/>
  <c r="EA156" i="7"/>
  <c r="EC156" i="7"/>
  <c r="DY156" i="7"/>
  <c r="EA141" i="7"/>
  <c r="EC150" i="14"/>
  <c r="DZ141" i="7"/>
  <c r="DX156" i="7"/>
  <c r="DU153" i="7"/>
  <c r="EC148" i="7"/>
  <c r="EC153" i="7"/>
  <c r="EC138" i="7"/>
  <c r="DU138" i="7"/>
  <c r="EC140" i="14"/>
  <c r="EB140" i="14"/>
  <c r="EA150" i="14"/>
  <c r="EB190" i="5" l="1"/>
  <c r="EB171" i="5" s="1"/>
  <c r="EB287" i="5" s="1"/>
  <c r="DY58" i="5"/>
  <c r="EB113" i="5"/>
  <c r="EB190" i="7"/>
  <c r="EB171" i="7" s="1"/>
  <c r="EA191" i="14"/>
  <c r="DY300" i="5"/>
  <c r="DW107" i="5"/>
  <c r="DY181" i="14"/>
  <c r="EC368" i="5"/>
  <c r="DV190" i="7"/>
  <c r="DV171" i="7" s="1"/>
  <c r="DY30" i="7"/>
  <c r="DY20" i="7" s="1"/>
  <c r="EA76" i="5"/>
  <c r="DY76" i="5"/>
  <c r="EA30" i="5"/>
  <c r="DZ94" i="5"/>
  <c r="EB85" i="5"/>
  <c r="DZ40" i="7"/>
  <c r="EB152" i="5"/>
  <c r="EB30" i="5"/>
  <c r="EB20" i="5" s="1"/>
  <c r="ED270" i="5"/>
  <c r="EE270" i="5" s="1"/>
  <c r="DV67" i="5"/>
  <c r="EA300" i="7"/>
  <c r="DX157" i="5"/>
  <c r="DX190" i="5"/>
  <c r="DX171" i="5" s="1"/>
  <c r="DX287" i="5" s="1"/>
  <c r="EB58" i="5"/>
  <c r="ED311" i="5"/>
  <c r="EE311" i="5" s="1"/>
  <c r="EB157" i="5"/>
  <c r="EA172" i="14"/>
  <c r="EC113" i="7"/>
  <c r="DZ58" i="5"/>
  <c r="DV21" i="5"/>
  <c r="ED149" i="7"/>
  <c r="EE149" i="7" s="1"/>
  <c r="DY40" i="5"/>
  <c r="EA147" i="5"/>
  <c r="DZ30" i="5"/>
  <c r="EA40" i="5"/>
  <c r="ED39" i="5"/>
  <c r="EE39" i="5" s="1"/>
  <c r="DV21" i="7"/>
  <c r="EA94" i="5"/>
  <c r="DY94" i="5"/>
  <c r="DZ40" i="5"/>
  <c r="DX107" i="7"/>
  <c r="EB49" i="7"/>
  <c r="EC136" i="5"/>
  <c r="EC135" i="5" s="1"/>
  <c r="ED358" i="7"/>
  <c r="EE358" i="7" s="1"/>
  <c r="ED24" i="5"/>
  <c r="EE24" i="5" s="1"/>
  <c r="EC76" i="7"/>
  <c r="ED331" i="5"/>
  <c r="EE331" i="5" s="1"/>
  <c r="EA218" i="14"/>
  <c r="ED160" i="7"/>
  <c r="EE160" i="7" s="1"/>
  <c r="DZ85" i="5"/>
  <c r="EB76" i="5"/>
  <c r="EA113" i="14"/>
  <c r="EB94" i="5"/>
  <c r="DV76" i="5"/>
  <c r="DX107" i="5"/>
  <c r="EC190" i="14"/>
  <c r="EC171" i="14" s="1"/>
  <c r="EC287" i="14" s="1"/>
  <c r="ED150" i="5"/>
  <c r="EE150" i="5" s="1"/>
  <c r="ED52" i="5"/>
  <c r="EE52" i="5" s="1"/>
  <c r="ED161" i="5"/>
  <c r="EE161" i="5" s="1"/>
  <c r="EC49" i="14"/>
  <c r="ED39" i="7"/>
  <c r="EE39" i="7" s="1"/>
  <c r="EB49" i="5"/>
  <c r="EC21" i="14"/>
  <c r="EC113" i="14"/>
  <c r="EC40" i="14"/>
  <c r="EC49" i="7"/>
  <c r="EB67" i="5"/>
  <c r="ED271" i="7"/>
  <c r="EE271" i="7" s="1"/>
  <c r="ED163" i="7"/>
  <c r="EE163" i="7" s="1"/>
  <c r="DZ67" i="5"/>
  <c r="ED355" i="7"/>
  <c r="EE355" i="7" s="1"/>
  <c r="DY113" i="14"/>
  <c r="DZ190" i="5"/>
  <c r="DZ171" i="5" s="1"/>
  <c r="DZ287" i="5" s="1"/>
  <c r="ED163" i="5"/>
  <c r="EE163" i="5" s="1"/>
  <c r="ED347" i="5"/>
  <c r="EE347" i="5" s="1"/>
  <c r="EB30" i="7"/>
  <c r="EB20" i="7" s="1"/>
  <c r="ED150" i="7"/>
  <c r="EE150" i="7" s="1"/>
  <c r="DV236" i="14"/>
  <c r="ED266" i="5"/>
  <c r="EE266" i="5" s="1"/>
  <c r="ED356" i="7"/>
  <c r="EE356" i="7" s="1"/>
  <c r="ED277" i="7"/>
  <c r="EE277" i="7" s="1"/>
  <c r="ED236" i="7"/>
  <c r="ED328" i="7"/>
  <c r="EE328" i="7" s="1"/>
  <c r="ED343" i="5"/>
  <c r="EE343" i="5" s="1"/>
  <c r="ED140" i="7"/>
  <c r="EE140" i="7" s="1"/>
  <c r="EC58" i="7"/>
  <c r="ED41" i="7"/>
  <c r="EE41" i="7" s="1"/>
  <c r="EC20" i="7"/>
  <c r="ED314" i="14"/>
  <c r="EE314" i="14" s="1"/>
  <c r="ED32" i="5"/>
  <c r="EE32" i="5" s="1"/>
  <c r="ED71" i="5"/>
  <c r="EE71" i="5" s="1"/>
  <c r="EB236" i="14"/>
  <c r="EA58" i="5"/>
  <c r="EA48" i="5" s="1"/>
  <c r="ED65" i="5"/>
  <c r="EE65" i="5" s="1"/>
  <c r="ED139" i="7"/>
  <c r="EE139" i="7" s="1"/>
  <c r="EC85" i="7"/>
  <c r="ED318" i="5"/>
  <c r="EE318" i="5" s="1"/>
  <c r="ED351" i="5"/>
  <c r="EE351" i="5" s="1"/>
  <c r="EC152" i="7"/>
  <c r="DY119" i="5"/>
  <c r="EB181" i="14"/>
  <c r="ED79" i="5"/>
  <c r="EE79" i="5" s="1"/>
  <c r="EC147" i="7"/>
  <c r="ED32" i="7"/>
  <c r="EE32" i="7" s="1"/>
  <c r="EC94" i="14"/>
  <c r="ED128" i="7"/>
  <c r="EE128" i="7" s="1"/>
  <c r="EA107" i="5"/>
  <c r="EC172" i="13"/>
  <c r="DZ236" i="14"/>
  <c r="DW190" i="5"/>
  <c r="DW171" i="5" s="1"/>
  <c r="DW287" i="5" s="1"/>
  <c r="EC119" i="14"/>
  <c r="DZ157" i="5"/>
  <c r="ED365" i="7"/>
  <c r="EE365" i="7" s="1"/>
  <c r="ED43" i="5"/>
  <c r="EE43" i="5" s="1"/>
  <c r="ED236" i="5"/>
  <c r="ED270" i="7"/>
  <c r="EE270" i="7" s="1"/>
  <c r="DV277" i="15"/>
  <c r="EB299" i="5"/>
  <c r="EB300" i="5" s="1"/>
  <c r="DY270" i="13"/>
  <c r="EC367" i="14"/>
  <c r="DV151" i="5"/>
  <c r="DX159" i="14"/>
  <c r="ED159" i="14" s="1"/>
  <c r="EE159" i="14" s="1"/>
  <c r="ED218" i="5"/>
  <c r="ED311" i="7"/>
  <c r="EE311" i="7" s="1"/>
  <c r="ED60" i="5"/>
  <c r="EE60" i="5" s="1"/>
  <c r="ED277" i="5"/>
  <c r="EE277" i="5" s="1"/>
  <c r="DX343" i="14"/>
  <c r="DW86" i="5"/>
  <c r="DW85" i="5" s="1"/>
  <c r="DW30" i="7"/>
  <c r="EA164" i="7"/>
  <c r="EA157" i="7" s="1"/>
  <c r="DW220" i="15"/>
  <c r="EB130" i="13"/>
  <c r="DY366" i="7"/>
  <c r="DW121" i="5"/>
  <c r="DV120" i="5"/>
  <c r="DV119" i="5" s="1"/>
  <c r="DX77" i="5"/>
  <c r="DX76" i="5" s="1"/>
  <c r="DW151" i="5"/>
  <c r="ED37" i="7"/>
  <c r="ED182" i="5"/>
  <c r="EE182" i="5" s="1"/>
  <c r="ED158" i="7"/>
  <c r="EE158" i="7" s="1"/>
  <c r="DW39" i="14"/>
  <c r="DX68" i="5"/>
  <c r="DX67" i="5" s="1"/>
  <c r="ED181" i="5"/>
  <c r="ED344" i="14"/>
  <c r="EE344" i="14" s="1"/>
  <c r="DV184" i="15"/>
  <c r="EC300" i="14"/>
  <c r="DX151" i="5"/>
  <c r="EA220" i="13"/>
  <c r="EB92" i="14"/>
  <c r="ED70" i="5"/>
  <c r="EE70" i="5" s="1"/>
  <c r="ED365" i="5"/>
  <c r="EE365" i="5" s="1"/>
  <c r="DY87" i="14"/>
  <c r="ED44" i="5"/>
  <c r="EE44" i="5" s="1"/>
  <c r="DX299" i="5"/>
  <c r="DX300" i="5" s="1"/>
  <c r="DV85" i="5"/>
  <c r="ED155" i="7"/>
  <c r="EE155" i="7" s="1"/>
  <c r="ED37" i="5"/>
  <c r="EE37" i="5" s="1"/>
  <c r="DZ138" i="7"/>
  <c r="DZ137" i="7" s="1"/>
  <c r="EB160" i="14"/>
  <c r="EA160" i="14"/>
  <c r="DY366" i="5"/>
  <c r="DY367" i="5" s="1"/>
  <c r="DX52" i="14"/>
  <c r="DW115" i="5"/>
  <c r="ED154" i="5"/>
  <c r="EE154" i="5" s="1"/>
  <c r="ED298" i="5"/>
  <c r="EE298" i="5" s="1"/>
  <c r="EA40" i="7"/>
  <c r="EA20" i="7" s="1"/>
  <c r="ED323" i="7"/>
  <c r="EE323" i="7" s="1"/>
  <c r="EE183" i="5"/>
  <c r="DX160" i="14"/>
  <c r="DV138" i="7"/>
  <c r="EB148" i="7"/>
  <c r="DX141" i="5"/>
  <c r="DX156" i="5"/>
  <c r="DW156" i="5"/>
  <c r="EA76" i="7"/>
  <c r="DZ339" i="15"/>
  <c r="EB331" i="15"/>
  <c r="DY194" i="15"/>
  <c r="EA367" i="7"/>
  <c r="ED311" i="14"/>
  <c r="EE311" i="14" s="1"/>
  <c r="DV140" i="14"/>
  <c r="DZ352" i="7"/>
  <c r="EB43" i="14"/>
  <c r="DY97" i="14"/>
  <c r="EA360" i="13"/>
  <c r="ED319" i="7"/>
  <c r="EE319" i="7" s="1"/>
  <c r="ED352" i="5"/>
  <c r="EE352" i="5" s="1"/>
  <c r="DZ155" i="14"/>
  <c r="DV164" i="7"/>
  <c r="DV157" i="7" s="1"/>
  <c r="DW160" i="14"/>
  <c r="DZ238" i="15"/>
  <c r="EB52" i="14"/>
  <c r="EA174" i="15"/>
  <c r="DV79" i="14"/>
  <c r="ED314" i="7"/>
  <c r="EE314" i="7" s="1"/>
  <c r="DY327" i="7"/>
  <c r="DV347" i="14"/>
  <c r="DX24" i="14"/>
  <c r="ED139" i="5"/>
  <c r="EE139" i="5" s="1"/>
  <c r="EE239" i="7"/>
  <c r="EE362" i="5"/>
  <c r="DW107" i="7"/>
  <c r="DW21" i="5"/>
  <c r="EB166" i="15"/>
  <c r="EA238" i="15"/>
  <c r="EB39" i="14"/>
  <c r="DX120" i="5"/>
  <c r="ED44" i="7"/>
  <c r="EE44" i="7" s="1"/>
  <c r="ED19" i="5"/>
  <c r="EE19" i="5" s="1"/>
  <c r="DY236" i="14"/>
  <c r="DX184" i="15"/>
  <c r="DZ44" i="14"/>
  <c r="DY130" i="13"/>
  <c r="DW68" i="5"/>
  <c r="DW67" i="5" s="1"/>
  <c r="ED344" i="7"/>
  <c r="EE344" i="7" s="1"/>
  <c r="ED109" i="5"/>
  <c r="EE109" i="5" s="1"/>
  <c r="ED339" i="7"/>
  <c r="EE339" i="7" s="1"/>
  <c r="DV40" i="5"/>
  <c r="ED193" i="14"/>
  <c r="EE193" i="14" s="1"/>
  <c r="EB128" i="13"/>
  <c r="DV299" i="5"/>
  <c r="DV300" i="5" s="1"/>
  <c r="EA71" i="7"/>
  <c r="EA67" i="7" s="1"/>
  <c r="DY30" i="5"/>
  <c r="ED149" i="5"/>
  <c r="EE149" i="5" s="1"/>
  <c r="ED360" i="14"/>
  <c r="EE360" i="14" s="1"/>
  <c r="EA236" i="14"/>
  <c r="ED92" i="5"/>
  <c r="EE92" i="5" s="1"/>
  <c r="EB128" i="15"/>
  <c r="DZ241" i="15"/>
  <c r="ED98" i="5"/>
  <c r="ED336" i="14"/>
  <c r="EE336" i="14" s="1"/>
  <c r="DX242" i="13"/>
  <c r="DY365" i="14"/>
  <c r="DW120" i="5"/>
  <c r="ED154" i="7"/>
  <c r="EE154" i="7" s="1"/>
  <c r="ED161" i="7"/>
  <c r="EE161" i="7" s="1"/>
  <c r="EA190" i="5"/>
  <c r="EA171" i="5" s="1"/>
  <c r="EA287" i="5" s="1"/>
  <c r="DX86" i="5"/>
  <c r="DX85" i="5" s="1"/>
  <c r="ED327" i="5"/>
  <c r="EE327" i="5" s="1"/>
  <c r="ED335" i="5"/>
  <c r="EE335" i="5" s="1"/>
  <c r="EA157" i="5"/>
  <c r="EA85" i="5"/>
  <c r="DW65" i="7"/>
  <c r="EA77" i="14"/>
  <c r="DY114" i="5"/>
  <c r="DY113" i="5" s="1"/>
  <c r="DY85" i="5"/>
  <c r="ED282" i="7"/>
  <c r="EE282" i="7" s="1"/>
  <c r="DW30" i="5"/>
  <c r="ED160" i="5"/>
  <c r="EE160" i="5" s="1"/>
  <c r="EA190" i="7"/>
  <c r="EA171" i="7" s="1"/>
  <c r="DV155" i="14"/>
  <c r="DY293" i="13"/>
  <c r="DZ331" i="15"/>
  <c r="DV293" i="13"/>
  <c r="DZ193" i="15"/>
  <c r="DZ175" i="15"/>
  <c r="DZ194" i="13"/>
  <c r="DZ311" i="13"/>
  <c r="DZ151" i="5"/>
  <c r="ED281" i="7"/>
  <c r="ED43" i="7"/>
  <c r="EE43" i="7" s="1"/>
  <c r="ED87" i="5"/>
  <c r="EE87" i="5" s="1"/>
  <c r="DW140" i="14"/>
  <c r="DZ331" i="13"/>
  <c r="DW299" i="5"/>
  <c r="DW300" i="5" s="1"/>
  <c r="DZ194" i="15"/>
  <c r="EB50" i="14"/>
  <c r="EC107" i="14"/>
  <c r="DZ59" i="14"/>
  <c r="DW114" i="5"/>
  <c r="ED298" i="7"/>
  <c r="EE298" i="7" s="1"/>
  <c r="ED271" i="5"/>
  <c r="EE271" i="5" s="1"/>
  <c r="ED305" i="7"/>
  <c r="ED109" i="7"/>
  <c r="EE109" i="7" s="1"/>
  <c r="EB156" i="7"/>
  <c r="EB152" i="7" s="1"/>
  <c r="DW141" i="5"/>
  <c r="DW164" i="5"/>
  <c r="DW157" i="5" s="1"/>
  <c r="DZ50" i="14"/>
  <c r="DY175" i="15"/>
  <c r="EC85" i="14"/>
  <c r="DV366" i="5"/>
  <c r="DV367" i="5" s="1"/>
  <c r="DX59" i="5"/>
  <c r="DX58" i="5" s="1"/>
  <c r="ED97" i="5"/>
  <c r="EE97" i="5" s="1"/>
  <c r="ED140" i="5"/>
  <c r="EE140" i="5" s="1"/>
  <c r="ED309" i="5"/>
  <c r="EE309" i="5" s="1"/>
  <c r="EA153" i="7"/>
  <c r="EA152" i="7" s="1"/>
  <c r="DW86" i="7"/>
  <c r="DV266" i="7"/>
  <c r="DY175" i="13"/>
  <c r="EB86" i="14"/>
  <c r="EA319" i="15"/>
  <c r="DW98" i="14"/>
  <c r="DX121" i="5"/>
  <c r="DZ120" i="5"/>
  <c r="DZ119" i="5" s="1"/>
  <c r="DX115" i="5"/>
  <c r="ED336" i="7"/>
  <c r="EE336" i="7" s="1"/>
  <c r="ED331" i="7"/>
  <c r="ED155" i="5"/>
  <c r="EE155" i="5" s="1"/>
  <c r="ED269" i="7"/>
  <c r="ED129" i="7"/>
  <c r="EE129" i="7" s="1"/>
  <c r="ED281" i="5"/>
  <c r="DZ367" i="5"/>
  <c r="DZ368" i="5" s="1"/>
  <c r="DV113" i="5"/>
  <c r="EA367" i="5"/>
  <c r="EA368" i="5" s="1"/>
  <c r="DV94" i="5"/>
  <c r="DV58" i="5"/>
  <c r="EB367" i="5"/>
  <c r="DZ153" i="7"/>
  <c r="DW156" i="7"/>
  <c r="DZ358" i="15"/>
  <c r="EB269" i="13"/>
  <c r="DM356" i="15"/>
  <c r="DU356" i="15"/>
  <c r="DX328" i="15"/>
  <c r="DX128" i="15"/>
  <c r="DW120" i="7"/>
  <c r="DZ339" i="13"/>
  <c r="DW298" i="14"/>
  <c r="DY356" i="13"/>
  <c r="DW77" i="14"/>
  <c r="DW138" i="5"/>
  <c r="DY59" i="14"/>
  <c r="DM121" i="14"/>
  <c r="DN121" i="14"/>
  <c r="DU121" i="14"/>
  <c r="DY68" i="14"/>
  <c r="DZ299" i="14"/>
  <c r="DX344" i="13"/>
  <c r="EA114" i="7"/>
  <c r="EA113" i="7" s="1"/>
  <c r="DX71" i="14"/>
  <c r="DX92" i="14"/>
  <c r="DY239" i="13"/>
  <c r="DW166" i="15"/>
  <c r="DX280" i="14"/>
  <c r="DX278" i="14" s="1"/>
  <c r="DN59" i="14"/>
  <c r="DM59" i="14"/>
  <c r="DU59" i="14"/>
  <c r="DW103" i="7"/>
  <c r="DW102" i="7" s="1"/>
  <c r="DW95" i="7"/>
  <c r="DZ22" i="14"/>
  <c r="DY305" i="15"/>
  <c r="DV331" i="13"/>
  <c r="DZ114" i="14"/>
  <c r="DZ113" i="14" s="1"/>
  <c r="DX22" i="14"/>
  <c r="DU239" i="15"/>
  <c r="DM239" i="15"/>
  <c r="DX335" i="14"/>
  <c r="EB183" i="15"/>
  <c r="DU109" i="14"/>
  <c r="DN109" i="14"/>
  <c r="DM109" i="14"/>
  <c r="DU192" i="14"/>
  <c r="DN192" i="14"/>
  <c r="DM192" i="14"/>
  <c r="EB31" i="14"/>
  <c r="DY50" i="5"/>
  <c r="DY49" i="5" s="1"/>
  <c r="EB67" i="7"/>
  <c r="DX120" i="7"/>
  <c r="EB121" i="14"/>
  <c r="DY70" i="7"/>
  <c r="DY151" i="5"/>
  <c r="DU76" i="5"/>
  <c r="DW79" i="7"/>
  <c r="DV52" i="14"/>
  <c r="DX219" i="14"/>
  <c r="DX218" i="14" s="1"/>
  <c r="DV309" i="7"/>
  <c r="DY148" i="5"/>
  <c r="EC287" i="7"/>
  <c r="DU152" i="7"/>
  <c r="EA152" i="5"/>
  <c r="DW148" i="7"/>
  <c r="DM128" i="15"/>
  <c r="DU128" i="15"/>
  <c r="EA119" i="7"/>
  <c r="DX271" i="14"/>
  <c r="DU58" i="7"/>
  <c r="DY130" i="15"/>
  <c r="DY356" i="15"/>
  <c r="DU94" i="7"/>
  <c r="DV238" i="13"/>
  <c r="DW114" i="14"/>
  <c r="EC181" i="13"/>
  <c r="EB271" i="14"/>
  <c r="DU261" i="7"/>
  <c r="DY239" i="15"/>
  <c r="DW166" i="13"/>
  <c r="DV270" i="13"/>
  <c r="DV331" i="15"/>
  <c r="DW50" i="7"/>
  <c r="DX366" i="14"/>
  <c r="DW115" i="7"/>
  <c r="DV120" i="7"/>
  <c r="EA86" i="14"/>
  <c r="EB183" i="13"/>
  <c r="DY86" i="14"/>
  <c r="DW192" i="14"/>
  <c r="DW191" i="14" s="1"/>
  <c r="DX87" i="14"/>
  <c r="EA41" i="14"/>
  <c r="DW50" i="5"/>
  <c r="DW49" i="5" s="1"/>
  <c r="DV352" i="14"/>
  <c r="DX70" i="7"/>
  <c r="DX65" i="7"/>
  <c r="DX50" i="5"/>
  <c r="DX49" i="5" s="1"/>
  <c r="DX343" i="7"/>
  <c r="DZ335" i="14"/>
  <c r="ED277" i="14"/>
  <c r="EE277" i="14" s="1"/>
  <c r="DY157" i="5"/>
  <c r="ED339" i="14"/>
  <c r="EE339" i="14" s="1"/>
  <c r="ED158" i="5"/>
  <c r="DU147" i="7"/>
  <c r="DZ150" i="14"/>
  <c r="DN160" i="14"/>
  <c r="DU160" i="14"/>
  <c r="DM160" i="14"/>
  <c r="DX174" i="13"/>
  <c r="DZ356" i="15"/>
  <c r="DU339" i="15"/>
  <c r="DM339" i="15"/>
  <c r="DY270" i="15"/>
  <c r="EA128" i="13"/>
  <c r="DW336" i="13"/>
  <c r="DZ237" i="13"/>
  <c r="DX50" i="14"/>
  <c r="DU328" i="15"/>
  <c r="DM328" i="15"/>
  <c r="DV238" i="15"/>
  <c r="DU113" i="7"/>
  <c r="EE336" i="5"/>
  <c r="DZ103" i="7"/>
  <c r="DZ102" i="7" s="1"/>
  <c r="DY339" i="15"/>
  <c r="EB305" i="13"/>
  <c r="DW121" i="14"/>
  <c r="EC181" i="15"/>
  <c r="DY50" i="7"/>
  <c r="DU242" i="15"/>
  <c r="DM242" i="15"/>
  <c r="DW221" i="13"/>
  <c r="DZ87" i="14"/>
  <c r="DZ336" i="15"/>
  <c r="DZ360" i="15"/>
  <c r="DN103" i="14"/>
  <c r="DU103" i="14"/>
  <c r="DM103" i="14"/>
  <c r="DV270" i="15"/>
  <c r="DW366" i="14"/>
  <c r="DW343" i="14"/>
  <c r="DX299" i="14"/>
  <c r="DY237" i="13"/>
  <c r="DW295" i="13"/>
  <c r="EA336" i="15"/>
  <c r="DW311" i="15"/>
  <c r="DZ319" i="13"/>
  <c r="DZ138" i="5"/>
  <c r="DZ137" i="5" s="1"/>
  <c r="DX79" i="14"/>
  <c r="DY37" i="14"/>
  <c r="ED192" i="5"/>
  <c r="ED173" i="5"/>
  <c r="DW138" i="7"/>
  <c r="DW164" i="7"/>
  <c r="DW157" i="7" s="1"/>
  <c r="DY153" i="5"/>
  <c r="DY152" i="5" s="1"/>
  <c r="DW269" i="15"/>
  <c r="DX174" i="15"/>
  <c r="DV194" i="15"/>
  <c r="DZ356" i="13"/>
  <c r="DM92" i="14"/>
  <c r="DU92" i="14"/>
  <c r="DN92" i="14"/>
  <c r="DW336" i="15"/>
  <c r="DX221" i="15"/>
  <c r="DY221" i="15"/>
  <c r="DN219" i="14"/>
  <c r="DM219" i="14"/>
  <c r="DU219" i="14"/>
  <c r="EC218" i="15"/>
  <c r="DY339" i="13"/>
  <c r="DX335" i="7"/>
  <c r="DU236" i="13"/>
  <c r="DU87" i="15"/>
  <c r="EB305" i="15"/>
  <c r="DU351" i="14"/>
  <c r="DN351" i="14"/>
  <c r="DM351" i="14"/>
  <c r="DW362" i="13"/>
  <c r="DX351" i="14"/>
  <c r="DZ347" i="14"/>
  <c r="DX293" i="15"/>
  <c r="DW221" i="15"/>
  <c r="DU173" i="15"/>
  <c r="DZ336" i="13"/>
  <c r="DZ360" i="13"/>
  <c r="DM22" i="14"/>
  <c r="I397" i="14"/>
  <c r="DU22" i="14"/>
  <c r="DN22" i="14"/>
  <c r="DV115" i="14"/>
  <c r="DZ129" i="15"/>
  <c r="DW299" i="14"/>
  <c r="DU194" i="15"/>
  <c r="DM194" i="15"/>
  <c r="DY237" i="15"/>
  <c r="DW295" i="15"/>
  <c r="EA336" i="13"/>
  <c r="DV271" i="14"/>
  <c r="DZ71" i="14"/>
  <c r="DW311" i="13"/>
  <c r="DZ319" i="15"/>
  <c r="DW352" i="7"/>
  <c r="DY351" i="14"/>
  <c r="DW44" i="14"/>
  <c r="DZ24" i="14"/>
  <c r="DZ318" i="14"/>
  <c r="DZ98" i="7"/>
  <c r="DW71" i="14"/>
  <c r="DZ79" i="14"/>
  <c r="ED128" i="14"/>
  <c r="EE128" i="14" s="1"/>
  <c r="DZ113" i="5"/>
  <c r="DU190" i="5"/>
  <c r="DU171" i="5" s="1"/>
  <c r="ED191" i="5"/>
  <c r="ED172" i="5"/>
  <c r="ED269" i="14"/>
  <c r="EE269" i="14" s="1"/>
  <c r="DU137" i="7"/>
  <c r="DV151" i="7"/>
  <c r="DW220" i="13"/>
  <c r="DW269" i="13"/>
  <c r="DY299" i="7"/>
  <c r="DY300" i="7" s="1"/>
  <c r="DW87" i="14"/>
  <c r="DV194" i="13"/>
  <c r="DZ241" i="13"/>
  <c r="DW355" i="13"/>
  <c r="DW351" i="7"/>
  <c r="DX221" i="13"/>
  <c r="DY221" i="13"/>
  <c r="DY194" i="13"/>
  <c r="EC218" i="13"/>
  <c r="EE129" i="5"/>
  <c r="DM237" i="15"/>
  <c r="DU237" i="15"/>
  <c r="DW183" i="15"/>
  <c r="DM347" i="14"/>
  <c r="DN347" i="14"/>
  <c r="DU347" i="14"/>
  <c r="EA295" i="15"/>
  <c r="DW362" i="15"/>
  <c r="DW130" i="13"/>
  <c r="EB270" i="13"/>
  <c r="DX293" i="13"/>
  <c r="DU172" i="13"/>
  <c r="DV50" i="14"/>
  <c r="EB360" i="13"/>
  <c r="EA50" i="7"/>
  <c r="DU119" i="7"/>
  <c r="DZ129" i="13"/>
  <c r="DM270" i="15"/>
  <c r="DU270" i="15"/>
  <c r="DX32" i="14"/>
  <c r="EB65" i="7"/>
  <c r="EB58" i="7" s="1"/>
  <c r="DX103" i="14"/>
  <c r="DX102" i="14" s="1"/>
  <c r="DV168" i="14"/>
  <c r="DV165" i="14" s="1"/>
  <c r="DX318" i="14"/>
  <c r="ED184" i="14"/>
  <c r="EE184" i="14" s="1"/>
  <c r="DX150" i="14"/>
  <c r="DV150" i="14"/>
  <c r="DW150" i="14"/>
  <c r="DZ148" i="5"/>
  <c r="DU238" i="15"/>
  <c r="DM238" i="15"/>
  <c r="DX87" i="7"/>
  <c r="DX166" i="15"/>
  <c r="DU49" i="7"/>
  <c r="DW280" i="14"/>
  <c r="DW278" i="14" s="1"/>
  <c r="DW355" i="15"/>
  <c r="DV128" i="13"/>
  <c r="EE323" i="5"/>
  <c r="DW183" i="13"/>
  <c r="DX114" i="7"/>
  <c r="EA295" i="13"/>
  <c r="EE355" i="5"/>
  <c r="DW130" i="15"/>
  <c r="EB270" i="15"/>
  <c r="DM336" i="15"/>
  <c r="DU336" i="15"/>
  <c r="EB360" i="15"/>
  <c r="DW237" i="15"/>
  <c r="DX39" i="14"/>
  <c r="DZ344" i="15"/>
  <c r="DV103" i="7"/>
  <c r="DV102" i="7" s="1"/>
  <c r="DU19" i="14"/>
  <c r="DV120" i="14"/>
  <c r="DY266" i="7"/>
  <c r="DW239" i="15"/>
  <c r="EB242" i="13"/>
  <c r="EA339" i="15"/>
  <c r="EA277" i="13"/>
  <c r="DY336" i="15"/>
  <c r="DV319" i="13"/>
  <c r="EA280" i="14"/>
  <c r="EA278" i="14" s="1"/>
  <c r="EB77" i="7"/>
  <c r="DY65" i="14"/>
  <c r="DU282" i="14"/>
  <c r="DN282" i="14"/>
  <c r="DM282" i="14"/>
  <c r="DV98" i="7"/>
  <c r="DZ71" i="7"/>
  <c r="DN65" i="14"/>
  <c r="DM65" i="14"/>
  <c r="DU65" i="14"/>
  <c r="EA87" i="14"/>
  <c r="DW343" i="7"/>
  <c r="DY280" i="14"/>
  <c r="DY278" i="14" s="1"/>
  <c r="DW114" i="7"/>
  <c r="DX166" i="13"/>
  <c r="DZ272" i="13"/>
  <c r="EE128" i="5"/>
  <c r="DY358" i="13"/>
  <c r="DX305" i="15"/>
  <c r="DM193" i="15"/>
  <c r="DU193" i="15"/>
  <c r="EB293" i="13"/>
  <c r="DV128" i="15"/>
  <c r="DX366" i="5"/>
  <c r="DX367" i="5" s="1"/>
  <c r="DW60" i="14"/>
  <c r="DV192" i="14"/>
  <c r="DV191" i="14" s="1"/>
  <c r="DY328" i="15"/>
  <c r="DV336" i="13"/>
  <c r="DW237" i="13"/>
  <c r="EA270" i="13"/>
  <c r="DZ344" i="13"/>
  <c r="DW239" i="13"/>
  <c r="EB242" i="15"/>
  <c r="EB236" i="15" s="1"/>
  <c r="EA339" i="13"/>
  <c r="EA277" i="15"/>
  <c r="DY336" i="13"/>
  <c r="DV319" i="15"/>
  <c r="DV121" i="14"/>
  <c r="DY323" i="15"/>
  <c r="DX59" i="14"/>
  <c r="EA121" i="14"/>
  <c r="EA119" i="14" s="1"/>
  <c r="EC67" i="14"/>
  <c r="DN168" i="14"/>
  <c r="DM168" i="14"/>
  <c r="DU168" i="14"/>
  <c r="DZ192" i="14"/>
  <c r="DZ191" i="14" s="1"/>
  <c r="DW309" i="7"/>
  <c r="DZ37" i="14"/>
  <c r="DZ282" i="14"/>
  <c r="DZ281" i="14" s="1"/>
  <c r="DV335" i="14"/>
  <c r="DZ148" i="7"/>
  <c r="EB151" i="7"/>
  <c r="DY155" i="14"/>
  <c r="DZ164" i="7"/>
  <c r="DZ157" i="7" s="1"/>
  <c r="DW314" i="15"/>
  <c r="DX120" i="14"/>
  <c r="DX269" i="15"/>
  <c r="DX115" i="14"/>
  <c r="DZ362" i="13"/>
  <c r="DZ221" i="15"/>
  <c r="DX175" i="13"/>
  <c r="DU183" i="15"/>
  <c r="DM183" i="15"/>
  <c r="DZ272" i="15"/>
  <c r="DW351" i="14"/>
  <c r="DZ262" i="7"/>
  <c r="DZ261" i="7" s="1"/>
  <c r="DX77" i="14"/>
  <c r="DY358" i="15"/>
  <c r="DX305" i="13"/>
  <c r="EB293" i="15"/>
  <c r="DV328" i="15"/>
  <c r="DX266" i="14"/>
  <c r="DX309" i="7"/>
  <c r="DV305" i="13"/>
  <c r="DY328" i="13"/>
  <c r="DV336" i="15"/>
  <c r="DZ271" i="14"/>
  <c r="DZ305" i="15"/>
  <c r="EA270" i="15"/>
  <c r="DX79" i="7"/>
  <c r="EC368" i="7"/>
  <c r="DV121" i="7"/>
  <c r="DX121" i="7"/>
  <c r="EB114" i="14"/>
  <c r="DM175" i="15"/>
  <c r="DU175" i="15"/>
  <c r="DW37" i="14"/>
  <c r="EB311" i="13"/>
  <c r="DY360" i="15"/>
  <c r="EA108" i="14"/>
  <c r="EA107" i="14" s="1"/>
  <c r="DY323" i="13"/>
  <c r="EB148" i="5"/>
  <c r="EB147" i="5" s="1"/>
  <c r="DW266" i="7"/>
  <c r="DW115" i="14"/>
  <c r="DW335" i="14"/>
  <c r="EA98" i="14"/>
  <c r="EA52" i="14"/>
  <c r="EA49" i="14" s="1"/>
  <c r="EB219" i="14"/>
  <c r="EB218" i="14" s="1"/>
  <c r="DW59" i="5"/>
  <c r="DW58" i="5" s="1"/>
  <c r="EC94" i="7"/>
  <c r="EB309" i="14"/>
  <c r="EB95" i="7"/>
  <c r="EB94" i="7" s="1"/>
  <c r="DY347" i="14"/>
  <c r="ED31" i="7"/>
  <c r="DV30" i="7"/>
  <c r="DX138" i="7"/>
  <c r="DX140" i="14"/>
  <c r="DW314" i="13"/>
  <c r="DN280" i="14"/>
  <c r="DU280" i="14"/>
  <c r="DM280" i="14"/>
  <c r="EB323" i="13"/>
  <c r="DV130" i="13"/>
  <c r="DX269" i="13"/>
  <c r="DY92" i="14"/>
  <c r="DM166" i="15"/>
  <c r="DU166" i="15"/>
  <c r="DZ221" i="13"/>
  <c r="DX175" i="15"/>
  <c r="DW68" i="14"/>
  <c r="DN366" i="14"/>
  <c r="DU366" i="14"/>
  <c r="DM366" i="14"/>
  <c r="DV328" i="13"/>
  <c r="DX295" i="13"/>
  <c r="EC119" i="7"/>
  <c r="DX336" i="15"/>
  <c r="DV305" i="15"/>
  <c r="DY128" i="15"/>
  <c r="DZ305" i="13"/>
  <c r="EA362" i="15"/>
  <c r="EA31" i="14"/>
  <c r="EC58" i="14"/>
  <c r="DX192" i="14"/>
  <c r="DX191" i="14" s="1"/>
  <c r="EA305" i="13"/>
  <c r="EB311" i="15"/>
  <c r="DZ242" i="15"/>
  <c r="DY360" i="13"/>
  <c r="DY92" i="7"/>
  <c r="DV266" i="14"/>
  <c r="DZ68" i="7"/>
  <c r="DX86" i="7"/>
  <c r="DZ68" i="14"/>
  <c r="DZ70" i="7"/>
  <c r="DW32" i="14"/>
  <c r="DV219" i="14"/>
  <c r="DV218" i="14" s="1"/>
  <c r="EB115" i="14"/>
  <c r="EB44" i="14"/>
  <c r="DW98" i="7"/>
  <c r="DZ343" i="7"/>
  <c r="EB282" i="14"/>
  <c r="EB281" i="14" s="1"/>
  <c r="DW65" i="14"/>
  <c r="ED280" i="5"/>
  <c r="EC20" i="5"/>
  <c r="ED174" i="14"/>
  <c r="EE174" i="14" s="1"/>
  <c r="DX190" i="7"/>
  <c r="DX171" i="7" s="1"/>
  <c r="ED125" i="15"/>
  <c r="EE125" i="15" s="1"/>
  <c r="EA155" i="14"/>
  <c r="DX148" i="7"/>
  <c r="EB150" i="14"/>
  <c r="DX151" i="7"/>
  <c r="DX98" i="14"/>
  <c r="EB323" i="15"/>
  <c r="DW271" i="14"/>
  <c r="DV130" i="15"/>
  <c r="DV360" i="13"/>
  <c r="DW95" i="14"/>
  <c r="DW277" i="13"/>
  <c r="DU299" i="14"/>
  <c r="DN299" i="14"/>
  <c r="DM299" i="14"/>
  <c r="DX355" i="15"/>
  <c r="DW305" i="15"/>
  <c r="DU184" i="15"/>
  <c r="DM184" i="15"/>
  <c r="DZ19" i="7"/>
  <c r="DZ17" i="7" s="1"/>
  <c r="DX295" i="15"/>
  <c r="DX336" i="13"/>
  <c r="DW121" i="7"/>
  <c r="DX366" i="7"/>
  <c r="EE314" i="5"/>
  <c r="DY168" i="14"/>
  <c r="DY165" i="14" s="1"/>
  <c r="DW175" i="15"/>
  <c r="DU115" i="14"/>
  <c r="DN115" i="14"/>
  <c r="DM115" i="14"/>
  <c r="DX43" i="14"/>
  <c r="DZ108" i="14"/>
  <c r="DY128" i="13"/>
  <c r="DV239" i="13"/>
  <c r="EA362" i="13"/>
  <c r="DU67" i="7"/>
  <c r="EA311" i="15"/>
  <c r="DW293" i="15"/>
  <c r="DX298" i="14"/>
  <c r="EA87" i="7"/>
  <c r="EB280" i="14"/>
  <c r="EB278" i="14" s="1"/>
  <c r="EA305" i="15"/>
  <c r="DW352" i="14"/>
  <c r="DZ242" i="13"/>
  <c r="DX339" i="15"/>
  <c r="DX311" i="13"/>
  <c r="DW70" i="7"/>
  <c r="DZ121" i="7"/>
  <c r="DX59" i="7"/>
  <c r="EB109" i="14"/>
  <c r="EB107" i="14" s="1"/>
  <c r="EA39" i="14"/>
  <c r="DV43" i="14"/>
  <c r="DX95" i="5"/>
  <c r="DX94" i="5" s="1"/>
  <c r="DM60" i="14"/>
  <c r="DU60" i="14"/>
  <c r="DN60" i="14"/>
  <c r="DN98" i="14"/>
  <c r="DM98" i="14"/>
  <c r="DU98" i="14"/>
  <c r="DW52" i="7"/>
  <c r="EA114" i="5"/>
  <c r="EA113" i="5" s="1"/>
  <c r="DV282" i="14"/>
  <c r="DV281" i="14" s="1"/>
  <c r="DX327" i="14"/>
  <c r="EA103" i="14"/>
  <c r="EA102" i="14" s="1"/>
  <c r="ED278" i="5"/>
  <c r="ED237" i="14"/>
  <c r="EE237" i="14" s="1"/>
  <c r="DU236" i="14"/>
  <c r="EE237" i="7"/>
  <c r="ED166" i="14"/>
  <c r="EE166" i="14" s="1"/>
  <c r="ED220" i="14"/>
  <c r="EE220" i="14" s="1"/>
  <c r="ED242" i="14"/>
  <c r="EE242" i="14" s="1"/>
  <c r="DZ151" i="7"/>
  <c r="DV153" i="7"/>
  <c r="DV148" i="7"/>
  <c r="DY150" i="14"/>
  <c r="DU147" i="5"/>
  <c r="EB164" i="7"/>
  <c r="EB157" i="7" s="1"/>
  <c r="DZ121" i="14"/>
  <c r="DU362" i="15"/>
  <c r="DM362" i="15"/>
  <c r="DX92" i="7"/>
  <c r="EA269" i="13"/>
  <c r="DV360" i="15"/>
  <c r="DY166" i="15"/>
  <c r="DW277" i="15"/>
  <c r="DX103" i="7"/>
  <c r="DX102" i="7" s="1"/>
  <c r="EB331" i="13"/>
  <c r="DY331" i="15"/>
  <c r="DV314" i="15"/>
  <c r="DX115" i="7"/>
  <c r="DX60" i="7"/>
  <c r="DM241" i="15"/>
  <c r="DU241" i="15"/>
  <c r="DX355" i="13"/>
  <c r="DW305" i="13"/>
  <c r="DZ153" i="5"/>
  <c r="DZ152" i="5" s="1"/>
  <c r="DZ128" i="15"/>
  <c r="DY362" i="15"/>
  <c r="DW24" i="14"/>
  <c r="DX299" i="7"/>
  <c r="DX300" i="7" s="1"/>
  <c r="DW31" i="14"/>
  <c r="DU174" i="15"/>
  <c r="DM174" i="15"/>
  <c r="DX239" i="13"/>
  <c r="DV221" i="15"/>
  <c r="DW175" i="13"/>
  <c r="DZ114" i="7"/>
  <c r="DM220" i="15"/>
  <c r="DU220" i="15"/>
  <c r="DV239" i="15"/>
  <c r="EA311" i="13"/>
  <c r="DW293" i="13"/>
  <c r="DX365" i="14"/>
  <c r="DZ120" i="7"/>
  <c r="DW358" i="13"/>
  <c r="DV97" i="7"/>
  <c r="DV193" i="15"/>
  <c r="DW153" i="5"/>
  <c r="EB120" i="14"/>
  <c r="DZ266" i="7"/>
  <c r="DX339" i="13"/>
  <c r="DX311" i="15"/>
  <c r="DY77" i="7"/>
  <c r="DY76" i="7" s="1"/>
  <c r="DY120" i="14"/>
  <c r="EA166" i="15"/>
  <c r="DY242" i="15"/>
  <c r="DZ52" i="14"/>
  <c r="DZ77" i="5"/>
  <c r="DZ76" i="5" s="1"/>
  <c r="DN318" i="14"/>
  <c r="DU318" i="14"/>
  <c r="EA335" i="14"/>
  <c r="DV327" i="14"/>
  <c r="DY60" i="14"/>
  <c r="DV190" i="5"/>
  <c r="DV171" i="5" s="1"/>
  <c r="DV287" i="5" s="1"/>
  <c r="DW21" i="7"/>
  <c r="ED238" i="14"/>
  <c r="EE238" i="14" s="1"/>
  <c r="ED319" i="14"/>
  <c r="EE319" i="14" s="1"/>
  <c r="ED262" i="5"/>
  <c r="EE262" i="5" s="1"/>
  <c r="DZ190" i="7"/>
  <c r="DZ171" i="7" s="1"/>
  <c r="ED280" i="7"/>
  <c r="DV220" i="13"/>
  <c r="DM358" i="15"/>
  <c r="DU358" i="15"/>
  <c r="DM129" i="15"/>
  <c r="DU129" i="15"/>
  <c r="DW108" i="14"/>
  <c r="EA269" i="15"/>
  <c r="DY166" i="13"/>
  <c r="DY60" i="7"/>
  <c r="DV318" i="7"/>
  <c r="DX238" i="15"/>
  <c r="DX86" i="14"/>
  <c r="DY331" i="13"/>
  <c r="DV314" i="13"/>
  <c r="DY262" i="7"/>
  <c r="DY261" i="7" s="1"/>
  <c r="DY121" i="7"/>
  <c r="EB352" i="14"/>
  <c r="EB59" i="14"/>
  <c r="EB58" i="14" s="1"/>
  <c r="DW22" i="14"/>
  <c r="DV59" i="7"/>
  <c r="DZ128" i="13"/>
  <c r="DY362" i="13"/>
  <c r="DV175" i="15"/>
  <c r="DX239" i="15"/>
  <c r="DV221" i="13"/>
  <c r="DU293" i="15"/>
  <c r="DM293" i="15"/>
  <c r="DY183" i="13"/>
  <c r="DW272" i="13"/>
  <c r="DY103" i="14"/>
  <c r="DY102" i="14" s="1"/>
  <c r="DW358" i="15"/>
  <c r="EB168" i="14"/>
  <c r="EB165" i="14" s="1"/>
  <c r="DZ351" i="14"/>
  <c r="DV193" i="13"/>
  <c r="DV71" i="14"/>
  <c r="DZ109" i="14"/>
  <c r="EA237" i="13"/>
  <c r="EB262" i="14"/>
  <c r="EB261" i="14" s="1"/>
  <c r="DM221" i="15"/>
  <c r="DU221" i="15"/>
  <c r="DM319" i="15"/>
  <c r="DU319" i="15"/>
  <c r="EA166" i="13"/>
  <c r="DY242" i="13"/>
  <c r="DW262" i="7"/>
  <c r="DW261" i="7" s="1"/>
  <c r="DZ43" i="14"/>
  <c r="DY95" i="7"/>
  <c r="DZ168" i="14"/>
  <c r="DZ165" i="14" s="1"/>
  <c r="DW219" i="14"/>
  <c r="DW218" i="14" s="1"/>
  <c r="DM31" i="14"/>
  <c r="DV31" i="14"/>
  <c r="DN31" i="14"/>
  <c r="DV71" i="7"/>
  <c r="DV60" i="7"/>
  <c r="DZ70" i="14"/>
  <c r="DZ65" i="7"/>
  <c r="DZ347" i="7"/>
  <c r="DW327" i="14"/>
  <c r="DV262" i="14"/>
  <c r="DV261" i="14" s="1"/>
  <c r="DV157" i="5"/>
  <c r="ED305" i="14"/>
  <c r="EE305" i="14" s="1"/>
  <c r="DX30" i="7"/>
  <c r="DW236" i="14"/>
  <c r="ED261" i="5"/>
  <c r="ED278" i="7"/>
  <c r="EB155" i="14"/>
  <c r="DU155" i="14"/>
  <c r="DM155" i="14"/>
  <c r="DN155" i="14"/>
  <c r="EC137" i="7"/>
  <c r="DY160" i="14"/>
  <c r="EA140" i="14"/>
  <c r="DY151" i="7"/>
  <c r="DV156" i="7"/>
  <c r="DV141" i="7"/>
  <c r="DV220" i="15"/>
  <c r="DX130" i="15"/>
  <c r="DX31" i="14"/>
  <c r="DN365" i="14"/>
  <c r="DM365" i="14"/>
  <c r="DU365" i="14"/>
  <c r="DW360" i="15"/>
  <c r="DX238" i="13"/>
  <c r="DV148" i="5"/>
  <c r="EE356" i="5"/>
  <c r="DW366" i="7"/>
  <c r="DZ328" i="15"/>
  <c r="DW77" i="7"/>
  <c r="DV175" i="13"/>
  <c r="EA331" i="15"/>
  <c r="DM335" i="14"/>
  <c r="DU335" i="14"/>
  <c r="DN335" i="14"/>
  <c r="DZ355" i="13"/>
  <c r="DW270" i="15"/>
  <c r="DY183" i="15"/>
  <c r="DW50" i="14"/>
  <c r="DW272" i="15"/>
  <c r="DV344" i="15"/>
  <c r="DW331" i="15"/>
  <c r="DZ77" i="14"/>
  <c r="EA237" i="15"/>
  <c r="DX262" i="14"/>
  <c r="DX261" i="14" s="1"/>
  <c r="DW60" i="7"/>
  <c r="DZ86" i="7"/>
  <c r="DZ85" i="7" s="1"/>
  <c r="EA32" i="14"/>
  <c r="DY95" i="14"/>
  <c r="EA59" i="14"/>
  <c r="K392" i="14"/>
  <c r="K394" i="14" s="1"/>
  <c r="DV153" i="5"/>
  <c r="DU37" i="14"/>
  <c r="DN37" i="14"/>
  <c r="DM37" i="14"/>
  <c r="EA60" i="7"/>
  <c r="DV50" i="5"/>
  <c r="DW71" i="7"/>
  <c r="EA52" i="7"/>
  <c r="DV79" i="7"/>
  <c r="DY327" i="14"/>
  <c r="ED108" i="5"/>
  <c r="DY190" i="7"/>
  <c r="DY171" i="7" s="1"/>
  <c r="EE126" i="5"/>
  <c r="ED129" i="14"/>
  <c r="EE129" i="14" s="1"/>
  <c r="ED165" i="5"/>
  <c r="ED168" i="5"/>
  <c r="ED241" i="14"/>
  <c r="EE241" i="14" s="1"/>
  <c r="ED272" i="14"/>
  <c r="EE272" i="14" s="1"/>
  <c r="DX153" i="7"/>
  <c r="DX152" i="7" s="1"/>
  <c r="DY164" i="7"/>
  <c r="DY157" i="7" s="1"/>
  <c r="DW128" i="13"/>
  <c r="DX130" i="13"/>
  <c r="DV356" i="13"/>
  <c r="DN298" i="14"/>
  <c r="DU298" i="14"/>
  <c r="DM298" i="14"/>
  <c r="DM24" i="14"/>
  <c r="DV24" i="14"/>
  <c r="DN24" i="14"/>
  <c r="DX95" i="7"/>
  <c r="DW360" i="13"/>
  <c r="DM262" i="14"/>
  <c r="DU262" i="14"/>
  <c r="DN262" i="14"/>
  <c r="DV59" i="14"/>
  <c r="DW168" i="14"/>
  <c r="DW165" i="14" s="1"/>
  <c r="DV269" i="13"/>
  <c r="DU102" i="7"/>
  <c r="DW299" i="7"/>
  <c r="DW300" i="7" s="1"/>
  <c r="DZ328" i="13"/>
  <c r="EA331" i="13"/>
  <c r="DU355" i="15"/>
  <c r="DM355" i="15"/>
  <c r="EC30" i="14"/>
  <c r="DX237" i="13"/>
  <c r="DX65" i="14"/>
  <c r="EB129" i="13"/>
  <c r="DW184" i="13"/>
  <c r="DZ97" i="14"/>
  <c r="DU95" i="14"/>
  <c r="DM95" i="14"/>
  <c r="DN95" i="14"/>
  <c r="DZ355" i="15"/>
  <c r="DW270" i="13"/>
  <c r="DW87" i="7"/>
  <c r="DY22" i="14"/>
  <c r="DU76" i="7"/>
  <c r="DU44" i="15"/>
  <c r="DY50" i="14"/>
  <c r="DY49" i="14" s="1"/>
  <c r="DV344" i="13"/>
  <c r="DW331" i="13"/>
  <c r="DX358" i="13"/>
  <c r="EE269" i="5"/>
  <c r="DZ351" i="7"/>
  <c r="DV32" i="14"/>
  <c r="DU130" i="15"/>
  <c r="DM130" i="15"/>
  <c r="EA323" i="13"/>
  <c r="DX108" i="14"/>
  <c r="DV98" i="14"/>
  <c r="DY262" i="14"/>
  <c r="DY261" i="14" s="1"/>
  <c r="DX41" i="14"/>
  <c r="DX95" i="14"/>
  <c r="DY266" i="14"/>
  <c r="DY219" i="14"/>
  <c r="DY218" i="14" s="1"/>
  <c r="DV92" i="7"/>
  <c r="DV95" i="14"/>
  <c r="EA60" i="14"/>
  <c r="DX60" i="14"/>
  <c r="DX352" i="7"/>
  <c r="EE319" i="5"/>
  <c r="ED182" i="7"/>
  <c r="EE182" i="7" s="1"/>
  <c r="ED219" i="7"/>
  <c r="DX40" i="5"/>
  <c r="EB138" i="7"/>
  <c r="DY153" i="7"/>
  <c r="DY152" i="7" s="1"/>
  <c r="DX164" i="7"/>
  <c r="DX157" i="7" s="1"/>
  <c r="DW128" i="15"/>
  <c r="DV356" i="15"/>
  <c r="DX194" i="15"/>
  <c r="DU137" i="5"/>
  <c r="DX37" i="14"/>
  <c r="DM295" i="15"/>
  <c r="DU295" i="15"/>
  <c r="DW242" i="13"/>
  <c r="DW356" i="15"/>
  <c r="DV269" i="15"/>
  <c r="DU87" i="14"/>
  <c r="DN87" i="14"/>
  <c r="DM87" i="14"/>
  <c r="I398" i="14"/>
  <c r="DM108" i="14"/>
  <c r="DU108" i="14"/>
  <c r="DN108" i="14"/>
  <c r="DW323" i="15"/>
  <c r="DZ295" i="13"/>
  <c r="DW173" i="14"/>
  <c r="DW172" i="14" s="1"/>
  <c r="DW344" i="15"/>
  <c r="DX237" i="15"/>
  <c r="DM86" i="14"/>
  <c r="DU86" i="14"/>
  <c r="DN86" i="14"/>
  <c r="EB129" i="15"/>
  <c r="DW184" i="15"/>
  <c r="DY295" i="13"/>
  <c r="DY98" i="14"/>
  <c r="DV68" i="14"/>
  <c r="DY269" i="15"/>
  <c r="DW59" i="7"/>
  <c r="DX262" i="7"/>
  <c r="DX261" i="7" s="1"/>
  <c r="DN309" i="14"/>
  <c r="DU309" i="14"/>
  <c r="DM309" i="14"/>
  <c r="DV183" i="13"/>
  <c r="DV114" i="14"/>
  <c r="DU271" i="15"/>
  <c r="DV362" i="15"/>
  <c r="DV97" i="14"/>
  <c r="DX358" i="15"/>
  <c r="DW238" i="13"/>
  <c r="DZ298" i="14"/>
  <c r="DX241" i="13"/>
  <c r="DX114" i="14"/>
  <c r="EA323" i="15"/>
  <c r="DW335" i="7"/>
  <c r="DZ270" i="15"/>
  <c r="DV115" i="7"/>
  <c r="DY173" i="14"/>
  <c r="DY172" i="14" s="1"/>
  <c r="DZ262" i="14"/>
  <c r="DZ261" i="14" s="1"/>
  <c r="EC48" i="5"/>
  <c r="DN43" i="14"/>
  <c r="DM43" i="14"/>
  <c r="DU43" i="14"/>
  <c r="DW79" i="14"/>
  <c r="DV335" i="7"/>
  <c r="EA92" i="7"/>
  <c r="DY318" i="7"/>
  <c r="DX327" i="7"/>
  <c r="DX173" i="14"/>
  <c r="DX172" i="14" s="1"/>
  <c r="DW347" i="7"/>
  <c r="DZ65" i="14"/>
  <c r="ED355" i="14"/>
  <c r="EE355" i="14" s="1"/>
  <c r="ED181" i="7"/>
  <c r="ED218" i="7"/>
  <c r="DZ30" i="7"/>
  <c r="DV160" i="14"/>
  <c r="DU331" i="15"/>
  <c r="DM331" i="15"/>
  <c r="DY129" i="15"/>
  <c r="DW347" i="14"/>
  <c r="DW328" i="13"/>
  <c r="DX194" i="13"/>
  <c r="DU367" i="5"/>
  <c r="DU368" i="5" s="1"/>
  <c r="DM79" i="14"/>
  <c r="DU79" i="14"/>
  <c r="DN79" i="14"/>
  <c r="DW242" i="15"/>
  <c r="DW356" i="13"/>
  <c r="DX266" i="7"/>
  <c r="DW323" i="13"/>
  <c r="DX129" i="15"/>
  <c r="DZ266" i="14"/>
  <c r="DW344" i="13"/>
  <c r="DV272" i="13"/>
  <c r="DY295" i="15"/>
  <c r="DV262" i="7"/>
  <c r="DV261" i="7" s="1"/>
  <c r="DY269" i="13"/>
  <c r="DW194" i="13"/>
  <c r="DY174" i="13"/>
  <c r="DV183" i="15"/>
  <c r="DV362" i="13"/>
  <c r="DV129" i="15"/>
  <c r="DW366" i="5"/>
  <c r="DW367" i="5" s="1"/>
  <c r="DW238" i="15"/>
  <c r="DZ365" i="14"/>
  <c r="DX241" i="15"/>
  <c r="DV358" i="15"/>
  <c r="DZ270" i="13"/>
  <c r="DU152" i="5"/>
  <c r="DW92" i="14"/>
  <c r="DU85" i="7"/>
  <c r="DY59" i="7"/>
  <c r="EA266" i="7"/>
  <c r="EA71" i="14"/>
  <c r="DV87" i="7"/>
  <c r="DZ327" i="14"/>
  <c r="DY67" i="5"/>
  <c r="ED24" i="7"/>
  <c r="ED22" i="5"/>
  <c r="EE22" i="5" s="1"/>
  <c r="DY107" i="5"/>
  <c r="DU300" i="7"/>
  <c r="DX155" i="14"/>
  <c r="DZ140" i="14"/>
  <c r="DW155" i="14"/>
  <c r="DZ156" i="7"/>
  <c r="EA151" i="7"/>
  <c r="DX282" i="14"/>
  <c r="DX281" i="14" s="1"/>
  <c r="DW52" i="14"/>
  <c r="DZ31" i="14"/>
  <c r="DY129" i="13"/>
  <c r="DN41" i="14"/>
  <c r="DU41" i="14"/>
  <c r="DM41" i="14"/>
  <c r="DW328" i="15"/>
  <c r="DZ193" i="13"/>
  <c r="DM277" i="15"/>
  <c r="DU277" i="15"/>
  <c r="DX193" i="13"/>
  <c r="DZ269" i="15"/>
  <c r="EE358" i="5"/>
  <c r="DW262" i="14"/>
  <c r="DW261" i="14" s="1"/>
  <c r="DX129" i="13"/>
  <c r="DY311" i="13"/>
  <c r="DY299" i="14"/>
  <c r="DV272" i="15"/>
  <c r="DY71" i="14"/>
  <c r="EA129" i="13"/>
  <c r="DW194" i="15"/>
  <c r="DX68" i="7"/>
  <c r="DY174" i="15"/>
  <c r="DV323" i="15"/>
  <c r="EA138" i="5"/>
  <c r="EA137" i="5" s="1"/>
  <c r="DV108" i="14"/>
  <c r="DY193" i="15"/>
  <c r="DV129" i="13"/>
  <c r="EA193" i="15"/>
  <c r="DY138" i="5"/>
  <c r="DY137" i="5" s="1"/>
  <c r="EA24" i="13"/>
  <c r="DV358" i="13"/>
  <c r="DV174" i="15"/>
  <c r="DW174" i="15"/>
  <c r="DY39" i="14"/>
  <c r="EB347" i="14"/>
  <c r="EB22" i="14"/>
  <c r="EB21" i="14" s="1"/>
  <c r="DW59" i="14"/>
  <c r="DY192" i="14"/>
  <c r="DY191" i="14" s="1"/>
  <c r="DV52" i="7"/>
  <c r="EA79" i="14"/>
  <c r="DV70" i="7"/>
  <c r="DY121" i="14"/>
  <c r="EA70" i="14"/>
  <c r="DZ173" i="14"/>
  <c r="DZ172" i="14" s="1"/>
  <c r="DY343" i="14"/>
  <c r="ED130" i="14"/>
  <c r="EE130" i="14" s="1"/>
  <c r="ED362" i="14"/>
  <c r="EE362" i="14" s="1"/>
  <c r="ED173" i="7"/>
  <c r="ED41" i="5"/>
  <c r="EE41" i="5" s="1"/>
  <c r="ED108" i="7"/>
  <c r="DU367" i="7"/>
  <c r="ED192" i="7"/>
  <c r="EE192" i="7" s="1"/>
  <c r="DU20" i="5"/>
  <c r="DW40" i="7"/>
  <c r="EE344" i="5"/>
  <c r="DW151" i="7"/>
  <c r="DX141" i="7"/>
  <c r="EB141" i="7"/>
  <c r="DV339" i="13"/>
  <c r="DX183" i="15"/>
  <c r="DW109" i="14"/>
  <c r="DX360" i="13"/>
  <c r="DU272" i="15"/>
  <c r="DM272" i="15"/>
  <c r="DX193" i="15"/>
  <c r="DV166" i="15"/>
  <c r="DZ269" i="13"/>
  <c r="DZ115" i="7"/>
  <c r="DX362" i="13"/>
  <c r="DY241" i="13"/>
  <c r="DY311" i="15"/>
  <c r="DY366" i="14"/>
  <c r="DV355" i="15"/>
  <c r="EB113" i="7"/>
  <c r="EB314" i="13"/>
  <c r="DU114" i="14"/>
  <c r="DN114" i="14"/>
  <c r="DM114" i="14"/>
  <c r="DM305" i="15"/>
  <c r="DU305" i="15"/>
  <c r="EA129" i="15"/>
  <c r="DV365" i="14"/>
  <c r="EB120" i="7"/>
  <c r="EB119" i="7" s="1"/>
  <c r="DV323" i="13"/>
  <c r="DY31" i="14"/>
  <c r="DV366" i="14"/>
  <c r="DY193" i="13"/>
  <c r="EB298" i="14"/>
  <c r="EB300" i="14" s="1"/>
  <c r="DU344" i="15"/>
  <c r="DM344" i="15"/>
  <c r="DX331" i="13"/>
  <c r="EA193" i="13"/>
  <c r="DX277" i="15"/>
  <c r="DW339" i="13"/>
  <c r="DV318" i="14"/>
  <c r="DV347" i="7"/>
  <c r="DV174" i="13"/>
  <c r="DW266" i="14"/>
  <c r="DW43" i="14"/>
  <c r="DW174" i="13"/>
  <c r="DZ327" i="7"/>
  <c r="DZ77" i="7"/>
  <c r="DZ76" i="7" s="1"/>
  <c r="DW318" i="14"/>
  <c r="DX121" i="14"/>
  <c r="DX109" i="14"/>
  <c r="DV60" i="14"/>
  <c r="DW77" i="5"/>
  <c r="DW76" i="5" s="1"/>
  <c r="EB192" i="14"/>
  <c r="EB191" i="14" s="1"/>
  <c r="DW92" i="7"/>
  <c r="EA318" i="14"/>
  <c r="DY352" i="14"/>
  <c r="DW309" i="14"/>
  <c r="ED31" i="5"/>
  <c r="DV30" i="5"/>
  <c r="DX236" i="14"/>
  <c r="ED172" i="7"/>
  <c r="ED175" i="14"/>
  <c r="EE175" i="14" s="1"/>
  <c r="ED328" i="14"/>
  <c r="EE328" i="14" s="1"/>
  <c r="EC75" i="5"/>
  <c r="DU190" i="7"/>
  <c r="ED191" i="7"/>
  <c r="DX40" i="7"/>
  <c r="ED194" i="14"/>
  <c r="EE194" i="14" s="1"/>
  <c r="ED22" i="7"/>
  <c r="EE22" i="7" s="1"/>
  <c r="EA138" i="7"/>
  <c r="EA137" i="7" s="1"/>
  <c r="DY148" i="7"/>
  <c r="DM150" i="14"/>
  <c r="DU150" i="14"/>
  <c r="DN150" i="14"/>
  <c r="DY140" i="14"/>
  <c r="DV339" i="15"/>
  <c r="DY68" i="7"/>
  <c r="DY319" i="13"/>
  <c r="DV311" i="13"/>
  <c r="DU311" i="15"/>
  <c r="DM311" i="15"/>
  <c r="DV242" i="13"/>
  <c r="DX183" i="13"/>
  <c r="DX272" i="15"/>
  <c r="DU314" i="15"/>
  <c r="DM314" i="15"/>
  <c r="DV366" i="7"/>
  <c r="DX360" i="15"/>
  <c r="DV166" i="13"/>
  <c r="EA351" i="14"/>
  <c r="EA95" i="14"/>
  <c r="DX362" i="15"/>
  <c r="DY108" i="14"/>
  <c r="DY241" i="15"/>
  <c r="DX323" i="15"/>
  <c r="DV50" i="7"/>
  <c r="DV86" i="14"/>
  <c r="DV355" i="13"/>
  <c r="EB314" i="15"/>
  <c r="EA239" i="13"/>
  <c r="EE305" i="5"/>
  <c r="DV298" i="14"/>
  <c r="DU266" i="14"/>
  <c r="DM266" i="14"/>
  <c r="DN266" i="14"/>
  <c r="DW241" i="13"/>
  <c r="EA174" i="13"/>
  <c r="DV299" i="14"/>
  <c r="EB365" i="14"/>
  <c r="DX331" i="15"/>
  <c r="DY343" i="7"/>
  <c r="DV351" i="7"/>
  <c r="EB266" i="7"/>
  <c r="EB299" i="7"/>
  <c r="EB300" i="7" s="1"/>
  <c r="DX277" i="13"/>
  <c r="DW339" i="15"/>
  <c r="DV138" i="5"/>
  <c r="DV137" i="5" s="1"/>
  <c r="EB138" i="5"/>
  <c r="EB137" i="5" s="1"/>
  <c r="DZ50" i="7"/>
  <c r="DM327" i="14"/>
  <c r="DN327" i="14"/>
  <c r="DU327" i="14"/>
  <c r="DY271" i="14"/>
  <c r="DW97" i="7"/>
  <c r="DU39" i="14"/>
  <c r="DN39" i="14"/>
  <c r="DM39" i="14"/>
  <c r="J392" i="14"/>
  <c r="J394" i="14" s="1"/>
  <c r="DV173" i="14"/>
  <c r="DV172" i="14" s="1"/>
  <c r="DY43" i="14"/>
  <c r="DY103" i="7"/>
  <c r="DY102" i="7" s="1"/>
  <c r="DZ309" i="14"/>
  <c r="DZ103" i="14"/>
  <c r="DZ102" i="14" s="1"/>
  <c r="ED295" i="14"/>
  <c r="EE295" i="14" s="1"/>
  <c r="DV40" i="7"/>
  <c r="ED293" i="14"/>
  <c r="EE293" i="14" s="1"/>
  <c r="DU20" i="7"/>
  <c r="DY141" i="7"/>
  <c r="DY41" i="14"/>
  <c r="DY319" i="15"/>
  <c r="DV311" i="15"/>
  <c r="DX352" i="14"/>
  <c r="DV242" i="15"/>
  <c r="DX272" i="13"/>
  <c r="DZ293" i="13"/>
  <c r="DZ86" i="14"/>
  <c r="DV295" i="15"/>
  <c r="DX323" i="13"/>
  <c r="EB220" i="13"/>
  <c r="EA239" i="15"/>
  <c r="DX44" i="14"/>
  <c r="DX270" i="13"/>
  <c r="DV77" i="7"/>
  <c r="DX182" i="14"/>
  <c r="DX181" i="14" s="1"/>
  <c r="DV241" i="15"/>
  <c r="DW241" i="15"/>
  <c r="DY220" i="15"/>
  <c r="DZ182" i="14"/>
  <c r="DZ181" i="14" s="1"/>
  <c r="EB366" i="7"/>
  <c r="EB367" i="7" s="1"/>
  <c r="DV86" i="7"/>
  <c r="DV343" i="7"/>
  <c r="EA366" i="14"/>
  <c r="DW182" i="14"/>
  <c r="DW181" i="14" s="1"/>
  <c r="DZ39" i="14"/>
  <c r="EB95" i="14"/>
  <c r="DY87" i="7"/>
  <c r="DX98" i="7"/>
  <c r="DV343" i="14"/>
  <c r="DU70" i="14"/>
  <c r="DN70" i="14"/>
  <c r="DM70" i="14"/>
  <c r="DY309" i="7"/>
  <c r="DX347" i="7"/>
  <c r="DY335" i="7"/>
  <c r="DM343" i="14"/>
  <c r="DU343" i="14"/>
  <c r="DN343" i="14"/>
  <c r="DZ98" i="14"/>
  <c r="DW40" i="5"/>
  <c r="ED358" i="14"/>
  <c r="EE358" i="14" s="1"/>
  <c r="ED103" i="5"/>
  <c r="EE103" i="5" s="1"/>
  <c r="ED331" i="14"/>
  <c r="EE331" i="14" s="1"/>
  <c r="DW327" i="7"/>
  <c r="DX184" i="13"/>
  <c r="DV22" i="14"/>
  <c r="DZ184" i="13"/>
  <c r="EA97" i="14"/>
  <c r="DZ277" i="15"/>
  <c r="DZ311" i="15"/>
  <c r="DM120" i="14"/>
  <c r="DU120" i="14"/>
  <c r="DN120" i="14"/>
  <c r="EC172" i="15"/>
  <c r="DZ293" i="15"/>
  <c r="DZ239" i="13"/>
  <c r="DY298" i="14"/>
  <c r="EC236" i="15"/>
  <c r="DV295" i="13"/>
  <c r="DW148" i="5"/>
  <c r="DZ174" i="15"/>
  <c r="DX50" i="7"/>
  <c r="EB220" i="15"/>
  <c r="DX270" i="15"/>
  <c r="EE339" i="5"/>
  <c r="DV241" i="13"/>
  <c r="DZ95" i="14"/>
  <c r="DY220" i="13"/>
  <c r="DW86" i="14"/>
  <c r="EA365" i="14"/>
  <c r="EA299" i="14"/>
  <c r="DY24" i="14"/>
  <c r="DV237" i="13"/>
  <c r="DX148" i="5"/>
  <c r="EA97" i="7"/>
  <c r="EA94" i="7" s="1"/>
  <c r="EA266" i="14"/>
  <c r="DM32" i="14"/>
  <c r="DU32" i="14"/>
  <c r="DN32" i="14"/>
  <c r="DV95" i="7"/>
  <c r="EB68" i="14"/>
  <c r="DX168" i="14"/>
  <c r="DX165" i="14" s="1"/>
  <c r="DZ60" i="7"/>
  <c r="DY98" i="7"/>
  <c r="EB79" i="7"/>
  <c r="EB173" i="14"/>
  <c r="EB172" i="14" s="1"/>
  <c r="DW95" i="5"/>
  <c r="DW94" i="5" s="1"/>
  <c r="DX309" i="14"/>
  <c r="DY52" i="7"/>
  <c r="EB19" i="7"/>
  <c r="EB17" i="7" s="1"/>
  <c r="DW70" i="14"/>
  <c r="DV103" i="14"/>
  <c r="DV102" i="14" s="1"/>
  <c r="EB318" i="14"/>
  <c r="ED356" i="14"/>
  <c r="EE356" i="14" s="1"/>
  <c r="DX30" i="5"/>
  <c r="ED221" i="14"/>
  <c r="EE221" i="14" s="1"/>
  <c r="ED102" i="5"/>
  <c r="ED323" i="14"/>
  <c r="EE323" i="14" s="1"/>
  <c r="ED270" i="14"/>
  <c r="EE270" i="14" s="1"/>
  <c r="DY138" i="7"/>
  <c r="DW153" i="7"/>
  <c r="EA148" i="7"/>
  <c r="DW141" i="7"/>
  <c r="DX138" i="5"/>
  <c r="DX314" i="13"/>
  <c r="DZ277" i="13"/>
  <c r="DU44" i="14"/>
  <c r="DN44" i="14"/>
  <c r="DM44" i="14"/>
  <c r="DY184" i="13"/>
  <c r="DM68" i="14"/>
  <c r="DU68" i="14"/>
  <c r="DN68" i="14"/>
  <c r="DZ239" i="15"/>
  <c r="EC236" i="13"/>
  <c r="DV87" i="14"/>
  <c r="DV182" i="14"/>
  <c r="DV181" i="14" s="1"/>
  <c r="DY238" i="15"/>
  <c r="DW41" i="14"/>
  <c r="DZ174" i="13"/>
  <c r="DX347" i="14"/>
  <c r="EB85" i="7"/>
  <c r="DW129" i="13"/>
  <c r="DW193" i="15"/>
  <c r="DN352" i="14"/>
  <c r="DU352" i="14"/>
  <c r="DM352" i="14"/>
  <c r="EB344" i="13"/>
  <c r="DW319" i="13"/>
  <c r="DW282" i="14"/>
  <c r="DW281" i="14" s="1"/>
  <c r="DU323" i="15"/>
  <c r="DM323" i="15"/>
  <c r="DU360" i="15"/>
  <c r="DM360" i="15"/>
  <c r="DZ323" i="15"/>
  <c r="DN77" i="14"/>
  <c r="DM77" i="14"/>
  <c r="DU77" i="14"/>
  <c r="DX356" i="13"/>
  <c r="DY351" i="7"/>
  <c r="EA298" i="14"/>
  <c r="DV237" i="15"/>
  <c r="DY352" i="7"/>
  <c r="EA44" i="14"/>
  <c r="EA65" i="7"/>
  <c r="EA168" i="14"/>
  <c r="EA165" i="14" s="1"/>
  <c r="DY109" i="14"/>
  <c r="DY282" i="14"/>
  <c r="DY281" i="14" s="1"/>
  <c r="DU67" i="5"/>
  <c r="DZ219" i="14"/>
  <c r="DZ218" i="14" s="1"/>
  <c r="DY97" i="7"/>
  <c r="DU157" i="7"/>
  <c r="DX21" i="7"/>
  <c r="EE328" i="5"/>
  <c r="DX314" i="15"/>
  <c r="DX220" i="15"/>
  <c r="DY184" i="15"/>
  <c r="DX351" i="7"/>
  <c r="I392" i="14"/>
  <c r="I394" i="14" s="1"/>
  <c r="DU173" i="14"/>
  <c r="DN173" i="14"/>
  <c r="DM173" i="14"/>
  <c r="DZ352" i="14"/>
  <c r="DW120" i="14"/>
  <c r="EB266" i="14"/>
  <c r="DV77" i="14"/>
  <c r="DY238" i="13"/>
  <c r="DY314" i="13"/>
  <c r="DW129" i="15"/>
  <c r="DX68" i="14"/>
  <c r="DW193" i="13"/>
  <c r="DZ220" i="15"/>
  <c r="EB344" i="15"/>
  <c r="DW319" i="15"/>
  <c r="EA68" i="14"/>
  <c r="DX319" i="15"/>
  <c r="DM50" i="14"/>
  <c r="DU50" i="14"/>
  <c r="DN50" i="14"/>
  <c r="DZ323" i="13"/>
  <c r="DY318" i="14"/>
  <c r="DW68" i="7"/>
  <c r="DV109" i="14"/>
  <c r="DX356" i="15"/>
  <c r="EA282" i="14"/>
  <c r="EA281" i="14" s="1"/>
  <c r="DZ366" i="7"/>
  <c r="DZ120" i="14"/>
  <c r="DZ97" i="7"/>
  <c r="DN52" i="14"/>
  <c r="DM52" i="14"/>
  <c r="DU52" i="14"/>
  <c r="DX97" i="14"/>
  <c r="DV114" i="7"/>
  <c r="DU271" i="14"/>
  <c r="DN271" i="14"/>
  <c r="DM271" i="14"/>
  <c r="DW103" i="14"/>
  <c r="DW102" i="14" s="1"/>
  <c r="EB351" i="14"/>
  <c r="DY86" i="7"/>
  <c r="EA86" i="7"/>
  <c r="DX97" i="7"/>
  <c r="DV280" i="14"/>
  <c r="DV278" i="14" s="1"/>
  <c r="EA103" i="7"/>
  <c r="EA102" i="7" s="1"/>
  <c r="DV37" i="14"/>
  <c r="EB98" i="14"/>
  <c r="DZ107" i="7"/>
  <c r="ED239" i="14"/>
  <c r="EE239" i="14" s="1"/>
  <c r="DY107" i="7"/>
  <c r="ED183" i="14"/>
  <c r="EE183" i="14" s="1"/>
  <c r="DY190" i="5"/>
  <c r="DY171" i="5" s="1"/>
  <c r="DY287" i="5" s="1"/>
  <c r="DW190" i="7"/>
  <c r="DW171" i="7" s="1"/>
  <c r="DZ160" i="14"/>
  <c r="DM140" i="14"/>
  <c r="DU140" i="14"/>
  <c r="DN140" i="14"/>
  <c r="DX242" i="15"/>
  <c r="DY293" i="15"/>
  <c r="DZ358" i="13"/>
  <c r="EB269" i="15"/>
  <c r="DX328" i="13"/>
  <c r="DX128" i="13"/>
  <c r="DU269" i="15"/>
  <c r="DM269" i="15"/>
  <c r="EB262" i="7"/>
  <c r="EB261" i="7" s="1"/>
  <c r="DV68" i="7"/>
  <c r="DX220" i="13"/>
  <c r="DW365" i="14"/>
  <c r="DX318" i="7"/>
  <c r="EB239" i="13"/>
  <c r="DZ92" i="14"/>
  <c r="DY314" i="15"/>
  <c r="DY120" i="7"/>
  <c r="DZ366" i="14"/>
  <c r="DX344" i="15"/>
  <c r="DX71" i="7"/>
  <c r="DZ220" i="13"/>
  <c r="EA22" i="14"/>
  <c r="EA21" i="14" s="1"/>
  <c r="DX52" i="7"/>
  <c r="DY335" i="14"/>
  <c r="DY114" i="7"/>
  <c r="DY113" i="7" s="1"/>
  <c r="DX77" i="7"/>
  <c r="DX319" i="13"/>
  <c r="DX114" i="5"/>
  <c r="EB77" i="14"/>
  <c r="EB76" i="14" s="1"/>
  <c r="DV351" i="14"/>
  <c r="DY305" i="13"/>
  <c r="DZ299" i="7"/>
  <c r="DZ300" i="7" s="1"/>
  <c r="DY77" i="14"/>
  <c r="DZ318" i="7"/>
  <c r="DZ41" i="14"/>
  <c r="DX70" i="14"/>
  <c r="DY79" i="14"/>
  <c r="DZ52" i="7"/>
  <c r="DM71" i="14"/>
  <c r="DU71" i="14"/>
  <c r="DN71" i="14"/>
  <c r="DM97" i="14"/>
  <c r="DN97" i="14"/>
  <c r="DU97" i="14"/>
  <c r="DU182" i="14"/>
  <c r="DN182" i="14"/>
  <c r="DM182" i="14"/>
  <c r="EC67" i="7"/>
  <c r="EB70" i="14"/>
  <c r="DV41" i="14"/>
  <c r="DY32" i="14"/>
  <c r="DZ50" i="5"/>
  <c r="DZ49" i="5" s="1"/>
  <c r="EB71" i="14"/>
  <c r="DZ32" i="14"/>
  <c r="EB37" i="14"/>
  <c r="DX21" i="5"/>
  <c r="ED219" i="5"/>
  <c r="EE219" i="5" s="1"/>
  <c r="ED282" i="5"/>
  <c r="EE282" i="5" s="1"/>
  <c r="EC87" i="13"/>
  <c r="DU65" i="13"/>
  <c r="EB343" i="15"/>
  <c r="EC192" i="15"/>
  <c r="EC191" i="15" s="1"/>
  <c r="EC103" i="13"/>
  <c r="EC102" i="13" s="1"/>
  <c r="EC87" i="15"/>
  <c r="DZ87" i="15"/>
  <c r="EC41" i="15"/>
  <c r="EC70" i="13"/>
  <c r="EB24" i="13"/>
  <c r="EC24" i="13"/>
  <c r="EC52" i="13"/>
  <c r="EC39" i="15"/>
  <c r="EC79" i="13"/>
  <c r="EC98" i="13"/>
  <c r="EC92" i="13"/>
  <c r="DU327" i="13"/>
  <c r="EB24" i="15"/>
  <c r="DU309" i="13"/>
  <c r="DU19" i="13"/>
  <c r="EB79" i="13"/>
  <c r="DU347" i="13"/>
  <c r="EA327" i="13"/>
  <c r="EC39" i="13"/>
  <c r="DU109" i="13"/>
  <c r="DU352" i="13"/>
  <c r="EC60" i="13"/>
  <c r="EC92" i="15"/>
  <c r="EC351" i="13"/>
  <c r="DU43" i="13"/>
  <c r="EC98" i="15"/>
  <c r="EA327" i="15"/>
  <c r="EC70" i="15"/>
  <c r="EC280" i="15"/>
  <c r="EC278" i="15" s="1"/>
  <c r="EC351" i="15"/>
  <c r="DU121" i="13"/>
  <c r="EB343" i="13"/>
  <c r="EC103" i="15"/>
  <c r="EC102" i="15" s="1"/>
  <c r="EC41" i="13"/>
  <c r="EC192" i="13"/>
  <c r="EC191" i="13" s="1"/>
  <c r="EC262" i="15"/>
  <c r="EC261" i="15" s="1"/>
  <c r="EC262" i="13"/>
  <c r="EC261" i="13" s="1"/>
  <c r="EB32" i="13"/>
  <c r="EA24" i="15"/>
  <c r="EB60" i="15"/>
  <c r="EC79" i="15"/>
  <c r="EC52" i="15"/>
  <c r="EC280" i="13"/>
  <c r="EC278" i="13" s="1"/>
  <c r="DU182" i="13"/>
  <c r="EC352" i="15"/>
  <c r="EC37" i="15"/>
  <c r="EA44" i="13"/>
  <c r="EC37" i="13"/>
  <c r="DY24" i="13"/>
  <c r="DU37" i="13"/>
  <c r="EA31" i="15"/>
  <c r="EC352" i="13"/>
  <c r="EA43" i="15"/>
  <c r="EB103" i="15"/>
  <c r="EB102" i="15" s="1"/>
  <c r="EC24" i="15"/>
  <c r="EA44" i="15"/>
  <c r="EB87" i="13"/>
  <c r="EC343" i="13"/>
  <c r="EB266" i="13"/>
  <c r="EB87" i="15"/>
  <c r="EC335" i="13"/>
  <c r="EC335" i="15"/>
  <c r="EC266" i="15"/>
  <c r="EC109" i="13"/>
  <c r="DU32" i="13"/>
  <c r="DU168" i="13"/>
  <c r="DU165" i="13" s="1"/>
  <c r="DU97" i="13"/>
  <c r="EA37" i="15"/>
  <c r="DU92" i="13"/>
  <c r="EC59" i="13"/>
  <c r="EB262" i="15"/>
  <c r="EB261" i="15" s="1"/>
  <c r="EC347" i="13"/>
  <c r="EC347" i="15"/>
  <c r="DU77" i="13"/>
  <c r="EA31" i="13"/>
  <c r="EC343" i="15"/>
  <c r="DV347" i="13"/>
  <c r="EB43" i="15"/>
  <c r="EB280" i="15"/>
  <c r="EB278" i="15" s="1"/>
  <c r="DV87" i="13"/>
  <c r="EC168" i="13"/>
  <c r="EC165" i="13" s="1"/>
  <c r="EC114" i="13"/>
  <c r="DV92" i="15"/>
  <c r="EA43" i="13"/>
  <c r="EC59" i="15"/>
  <c r="DU335" i="13"/>
  <c r="EB39" i="13"/>
  <c r="EC168" i="15"/>
  <c r="EC165" i="15" s="1"/>
  <c r="EC114" i="15"/>
  <c r="DU192" i="13"/>
  <c r="EC22" i="15"/>
  <c r="EC299" i="15"/>
  <c r="EC366" i="15"/>
  <c r="EA219" i="15"/>
  <c r="EA218" i="15" s="1"/>
  <c r="EC22" i="13"/>
  <c r="EC299" i="13"/>
  <c r="EC366" i="13"/>
  <c r="DU298" i="13"/>
  <c r="DU365" i="13"/>
  <c r="DZ182" i="15"/>
  <c r="DZ181" i="15" s="1"/>
  <c r="DU41" i="13"/>
  <c r="EA280" i="13"/>
  <c r="EA278" i="13" s="1"/>
  <c r="EC150" i="13"/>
  <c r="EC150" i="15"/>
  <c r="EA173" i="13"/>
  <c r="EA266" i="15"/>
  <c r="EA52" i="13"/>
  <c r="DU52" i="13"/>
  <c r="DU98" i="13"/>
  <c r="EA280" i="15"/>
  <c r="EA278" i="15" s="1"/>
  <c r="EC282" i="15"/>
  <c r="EC281" i="15" s="1"/>
  <c r="EB97" i="13"/>
  <c r="EA52" i="15"/>
  <c r="EC271" i="15"/>
  <c r="EC282" i="13"/>
  <c r="EC281" i="13" s="1"/>
  <c r="EB97" i="15"/>
  <c r="EB86" i="13"/>
  <c r="EC109" i="15"/>
  <c r="EA103" i="13"/>
  <c r="EA102" i="13" s="1"/>
  <c r="EC77" i="13"/>
  <c r="EA95" i="15"/>
  <c r="EC327" i="13"/>
  <c r="DZ192" i="15"/>
  <c r="EC271" i="13"/>
  <c r="EC31" i="13"/>
  <c r="EB168" i="13"/>
  <c r="EB165" i="13" s="1"/>
  <c r="DX153" i="5"/>
  <c r="EA103" i="15"/>
  <c r="EA102" i="15" s="1"/>
  <c r="DU22" i="13"/>
  <c r="EC77" i="15"/>
  <c r="EA95" i="13"/>
  <c r="EB70" i="15"/>
  <c r="EC327" i="15"/>
  <c r="EA50" i="15"/>
  <c r="EA65" i="13"/>
  <c r="EC31" i="15"/>
  <c r="EB168" i="15"/>
  <c r="DU351" i="13"/>
  <c r="EA37" i="13"/>
  <c r="EB50" i="13"/>
  <c r="EB347" i="15"/>
  <c r="EA352" i="13"/>
  <c r="EB70" i="13"/>
  <c r="EA50" i="13"/>
  <c r="EA65" i="15"/>
  <c r="DU150" i="13"/>
  <c r="EC140" i="15"/>
  <c r="EC140" i="13"/>
  <c r="EB50" i="15"/>
  <c r="EB121" i="13"/>
  <c r="DU108" i="13"/>
  <c r="DU39" i="13"/>
  <c r="EB347" i="13"/>
  <c r="EA352" i="15"/>
  <c r="K388" i="14"/>
  <c r="K390" i="14" s="1"/>
  <c r="EA77" i="15"/>
  <c r="DU59" i="13"/>
  <c r="EC71" i="13"/>
  <c r="DU282" i="13"/>
  <c r="EB39" i="15"/>
  <c r="EB121" i="15"/>
  <c r="EC115" i="15"/>
  <c r="EB98" i="13"/>
  <c r="EC50" i="13"/>
  <c r="EA77" i="13"/>
  <c r="EC71" i="15"/>
  <c r="EA114" i="13"/>
  <c r="EC65" i="13"/>
  <c r="DU60" i="13"/>
  <c r="EC120" i="15"/>
  <c r="EA150" i="15"/>
  <c r="EC108" i="13"/>
  <c r="DU266" i="13"/>
  <c r="EC115" i="13"/>
  <c r="EB98" i="15"/>
  <c r="EC50" i="15"/>
  <c r="DU262" i="13"/>
  <c r="DV41" i="13"/>
  <c r="DU366" i="13"/>
  <c r="DU299" i="13"/>
  <c r="EC65" i="15"/>
  <c r="EC120" i="13"/>
  <c r="EC60" i="15"/>
  <c r="EA182" i="15"/>
  <c r="EA181" i="15" s="1"/>
  <c r="EC108" i="15"/>
  <c r="EA41" i="15"/>
  <c r="EA121" i="13"/>
  <c r="DZ280" i="13"/>
  <c r="DZ278" i="13" s="1"/>
  <c r="DZ52" i="13"/>
  <c r="EC160" i="13"/>
  <c r="EC160" i="15"/>
  <c r="EB41" i="13"/>
  <c r="DU120" i="13"/>
  <c r="EA121" i="15"/>
  <c r="EB335" i="13"/>
  <c r="EB182" i="13"/>
  <c r="DZ52" i="15"/>
  <c r="EB59" i="13"/>
  <c r="EB266" i="15"/>
  <c r="EB335" i="15"/>
  <c r="EA120" i="13"/>
  <c r="EC97" i="13"/>
  <c r="EB182" i="15"/>
  <c r="EA343" i="15"/>
  <c r="DU280" i="13"/>
  <c r="EA120" i="15"/>
  <c r="DY60" i="13"/>
  <c r="EC97" i="15"/>
  <c r="EA343" i="13"/>
  <c r="EB37" i="15"/>
  <c r="DU155" i="13"/>
  <c r="EA87" i="15"/>
  <c r="DU79" i="13"/>
  <c r="EC95" i="13"/>
  <c r="DU343" i="13"/>
  <c r="EB37" i="13"/>
  <c r="DU140" i="13"/>
  <c r="EB318" i="13"/>
  <c r="DY86" i="13"/>
  <c r="EB109" i="13"/>
  <c r="EA87" i="13"/>
  <c r="DY280" i="15"/>
  <c r="DY278" i="15" s="1"/>
  <c r="DY192" i="15"/>
  <c r="DZ282" i="15"/>
  <c r="DZ281" i="15" s="1"/>
  <c r="EC95" i="15"/>
  <c r="EB71" i="13"/>
  <c r="EB115" i="13"/>
  <c r="EC68" i="15"/>
  <c r="EC43" i="15"/>
  <c r="DU71" i="13"/>
  <c r="EC266" i="13"/>
  <c r="EC365" i="15"/>
  <c r="EC298" i="15"/>
  <c r="EB109" i="15"/>
  <c r="DY280" i="13"/>
  <c r="DY278" i="13" s="1"/>
  <c r="DY192" i="13"/>
  <c r="DZ282" i="13"/>
  <c r="DZ281" i="13" s="1"/>
  <c r="DZ95" i="15"/>
  <c r="EC86" i="13"/>
  <c r="DU86" i="13"/>
  <c r="DU70" i="13"/>
  <c r="DV44" i="15"/>
  <c r="EB115" i="15"/>
  <c r="DV108" i="13"/>
  <c r="EC121" i="15"/>
  <c r="EC68" i="13"/>
  <c r="EC43" i="13"/>
  <c r="EB44" i="15"/>
  <c r="EC298" i="13"/>
  <c r="EC365" i="13"/>
  <c r="EB299" i="15"/>
  <c r="EB366" i="15"/>
  <c r="EB95" i="15"/>
  <c r="DY92" i="15"/>
  <c r="EC86" i="15"/>
  <c r="EA108" i="15"/>
  <c r="DV44" i="13"/>
  <c r="EA68" i="13"/>
  <c r="EA60" i="13"/>
  <c r="EA39" i="13"/>
  <c r="EC121" i="13"/>
  <c r="DU318" i="13"/>
  <c r="DV98" i="15"/>
  <c r="DV37" i="13"/>
  <c r="DU50" i="13"/>
  <c r="DU68" i="13"/>
  <c r="EB44" i="13"/>
  <c r="EB140" i="15"/>
  <c r="EA155" i="15"/>
  <c r="EB155" i="15"/>
  <c r="EB155" i="13"/>
  <c r="DV266" i="13"/>
  <c r="EB120" i="15"/>
  <c r="DZ60" i="13"/>
  <c r="DU103" i="13"/>
  <c r="DV43" i="15"/>
  <c r="EB299" i="13"/>
  <c r="DZ39" i="15"/>
  <c r="DZ92" i="15"/>
  <c r="DV39" i="13"/>
  <c r="EA108" i="13"/>
  <c r="EB192" i="13"/>
  <c r="EB191" i="13" s="1"/>
  <c r="EA68" i="15"/>
  <c r="EA60" i="15"/>
  <c r="EA39" i="15"/>
  <c r="DV37" i="15"/>
  <c r="DU160" i="13"/>
  <c r="EB108" i="15"/>
  <c r="EB282" i="15"/>
  <c r="EB281" i="15" s="1"/>
  <c r="DV271" i="13"/>
  <c r="EB120" i="13"/>
  <c r="DZ60" i="15"/>
  <c r="DV43" i="13"/>
  <c r="DZ39" i="13"/>
  <c r="EA71" i="15"/>
  <c r="EA92" i="13"/>
  <c r="EB192" i="15"/>
  <c r="EB191" i="15" s="1"/>
  <c r="DU115" i="13"/>
  <c r="DW24" i="13"/>
  <c r="DU219" i="13"/>
  <c r="DV219" i="15"/>
  <c r="EB114" i="13"/>
  <c r="DZ298" i="13"/>
  <c r="EC155" i="13"/>
  <c r="EC155" i="15"/>
  <c r="DU114" i="13"/>
  <c r="DY168" i="13"/>
  <c r="DW266" i="13"/>
  <c r="EA318" i="13"/>
  <c r="EB108" i="13"/>
  <c r="EA22" i="13"/>
  <c r="EA271" i="15"/>
  <c r="EB280" i="13"/>
  <c r="EB278" i="13" s="1"/>
  <c r="EB77" i="15"/>
  <c r="EB282" i="13"/>
  <c r="EB281" i="13" s="1"/>
  <c r="DV271" i="15"/>
  <c r="EA71" i="13"/>
  <c r="EA92" i="15"/>
  <c r="DU95" i="13"/>
  <c r="DZ115" i="15"/>
  <c r="DY108" i="15"/>
  <c r="DZ37" i="15"/>
  <c r="EB365" i="13"/>
  <c r="EB298" i="13"/>
  <c r="EB114" i="15"/>
  <c r="DZ94" i="7" l="1"/>
  <c r="DZ75" i="7" s="1"/>
  <c r="DY368" i="5"/>
  <c r="EB181" i="15"/>
  <c r="DZ119" i="14"/>
  <c r="EA190" i="14"/>
  <c r="EA171" i="14" s="1"/>
  <c r="EA287" i="14" s="1"/>
  <c r="DV147" i="5"/>
  <c r="DV136" i="5" s="1"/>
  <c r="EB181" i="13"/>
  <c r="DV218" i="15"/>
  <c r="DZ20" i="7"/>
  <c r="DY67" i="7"/>
  <c r="DW119" i="14"/>
  <c r="DX137" i="5"/>
  <c r="EB147" i="7"/>
  <c r="DX147" i="5"/>
  <c r="EA76" i="14"/>
  <c r="DV76" i="14"/>
  <c r="DZ58" i="7"/>
  <c r="DV20" i="5"/>
  <c r="EB75" i="5"/>
  <c r="DY20" i="5"/>
  <c r="EA20" i="5"/>
  <c r="EB368" i="5"/>
  <c r="DZ191" i="15"/>
  <c r="DX113" i="5"/>
  <c r="DW20" i="5"/>
  <c r="EA21" i="13"/>
  <c r="DW152" i="5"/>
  <c r="EC190" i="13"/>
  <c r="EC171" i="13" s="1"/>
  <c r="EC287" i="13" s="1"/>
  <c r="ED107" i="5"/>
  <c r="DZ20" i="5"/>
  <c r="EA368" i="7"/>
  <c r="DX368" i="5"/>
  <c r="DX300" i="14"/>
  <c r="DY119" i="7"/>
  <c r="DW368" i="5"/>
  <c r="EC20" i="14"/>
  <c r="EB165" i="15"/>
  <c r="DZ48" i="5"/>
  <c r="DX76" i="7"/>
  <c r="EC48" i="7"/>
  <c r="DX152" i="5"/>
  <c r="EB119" i="14"/>
  <c r="EC136" i="7"/>
  <c r="EC135" i="7" s="1"/>
  <c r="EA136" i="5"/>
  <c r="EA135" i="5" s="1"/>
  <c r="DY190" i="14"/>
  <c r="DY171" i="14" s="1"/>
  <c r="DY287" i="14" s="1"/>
  <c r="EB113" i="15"/>
  <c r="DW147" i="5"/>
  <c r="ED85" i="5"/>
  <c r="EC300" i="15"/>
  <c r="DZ236" i="15"/>
  <c r="DZ75" i="5"/>
  <c r="ED299" i="5"/>
  <c r="DY58" i="7"/>
  <c r="EC75" i="7"/>
  <c r="ED86" i="5"/>
  <c r="EE86" i="5" s="1"/>
  <c r="ED68" i="5"/>
  <c r="EE68" i="5" s="1"/>
  <c r="DY75" i="5"/>
  <c r="EB190" i="14"/>
  <c r="EB171" i="14" s="1"/>
  <c r="EB287" i="14" s="1"/>
  <c r="DV113" i="14"/>
  <c r="EC85" i="15"/>
  <c r="EB113" i="13"/>
  <c r="EA119" i="15"/>
  <c r="EA85" i="7"/>
  <c r="EA75" i="7" s="1"/>
  <c r="ED241" i="13"/>
  <c r="EE241" i="13" s="1"/>
  <c r="DW58" i="14"/>
  <c r="EA75" i="5"/>
  <c r="EB94" i="15"/>
  <c r="DY85" i="7"/>
  <c r="DY40" i="14"/>
  <c r="EC368" i="14"/>
  <c r="ED21" i="7"/>
  <c r="ED327" i="7"/>
  <c r="EE327" i="7" s="1"/>
  <c r="DZ76" i="14"/>
  <c r="DZ58" i="14"/>
  <c r="DV137" i="7"/>
  <c r="DW300" i="14"/>
  <c r="ED360" i="15"/>
  <c r="EE360" i="15" s="1"/>
  <c r="EC21" i="13"/>
  <c r="DW94" i="14"/>
  <c r="EB85" i="14"/>
  <c r="DV94" i="7"/>
  <c r="EC300" i="13"/>
  <c r="EC75" i="14"/>
  <c r="DX119" i="5"/>
  <c r="ED121" i="5"/>
  <c r="EE121" i="5" s="1"/>
  <c r="ED141" i="5"/>
  <c r="EE141" i="5" s="1"/>
  <c r="EC107" i="15"/>
  <c r="DX21" i="14"/>
  <c r="DY147" i="5"/>
  <c r="DY136" i="5" s="1"/>
  <c r="DY135" i="5" s="1"/>
  <c r="DW85" i="7"/>
  <c r="EA49" i="15"/>
  <c r="EC48" i="14"/>
  <c r="EA172" i="13"/>
  <c r="EB48" i="5"/>
  <c r="ED67" i="5"/>
  <c r="EB107" i="13"/>
  <c r="DZ49" i="14"/>
  <c r="DV300" i="14"/>
  <c r="ED269" i="13"/>
  <c r="EE269" i="13" s="1"/>
  <c r="DZ40" i="14"/>
  <c r="EB48" i="7"/>
  <c r="ED71" i="7"/>
  <c r="EE71" i="7" s="1"/>
  <c r="DV76" i="7"/>
  <c r="EB119" i="13"/>
  <c r="DW287" i="7"/>
  <c r="EA58" i="7"/>
  <c r="DV287" i="7"/>
  <c r="EC49" i="13"/>
  <c r="ED311" i="13"/>
  <c r="EE311" i="13" s="1"/>
  <c r="ED266" i="7"/>
  <c r="EE266" i="7" s="1"/>
  <c r="DX85" i="14"/>
  <c r="EC21" i="15"/>
  <c r="DZ147" i="5"/>
  <c r="DZ136" i="5" s="1"/>
  <c r="DZ135" i="5" s="1"/>
  <c r="ED156" i="5"/>
  <c r="EE156" i="5" s="1"/>
  <c r="EA40" i="15"/>
  <c r="DW67" i="7"/>
  <c r="EC30" i="15"/>
  <c r="EB49" i="14"/>
  <c r="EB287" i="7"/>
  <c r="ED70" i="7"/>
  <c r="EE70" i="7" s="1"/>
  <c r="DV107" i="14"/>
  <c r="ED115" i="7"/>
  <c r="EE115" i="7" s="1"/>
  <c r="ED356" i="13"/>
  <c r="EE356" i="13" s="1"/>
  <c r="ED97" i="7"/>
  <c r="EE97" i="7" s="1"/>
  <c r="EB40" i="14"/>
  <c r="EA367" i="14"/>
  <c r="DX75" i="5"/>
  <c r="ED355" i="13"/>
  <c r="EE355" i="13" s="1"/>
  <c r="DV85" i="14"/>
  <c r="ED323" i="13"/>
  <c r="EE323" i="13" s="1"/>
  <c r="EC94" i="15"/>
  <c r="DX367" i="14"/>
  <c r="DZ67" i="7"/>
  <c r="EC49" i="15"/>
  <c r="ED221" i="13"/>
  <c r="EE221" i="13" s="1"/>
  <c r="DY147" i="7"/>
  <c r="DV152" i="7"/>
  <c r="ED115" i="5"/>
  <c r="EE115" i="5" s="1"/>
  <c r="EC67" i="13"/>
  <c r="ED44" i="14"/>
  <c r="EE44" i="14" s="1"/>
  <c r="ED220" i="13"/>
  <c r="EE220" i="13" s="1"/>
  <c r="DX48" i="5"/>
  <c r="DW113" i="5"/>
  <c r="EC30" i="13"/>
  <c r="ED175" i="13"/>
  <c r="EE175" i="13" s="1"/>
  <c r="DV368" i="5"/>
  <c r="EC107" i="13"/>
  <c r="ED97" i="14"/>
  <c r="EE97" i="14" s="1"/>
  <c r="DX67" i="14"/>
  <c r="ED295" i="13"/>
  <c r="EE295" i="13" s="1"/>
  <c r="ED362" i="13"/>
  <c r="EE362" i="13" s="1"/>
  <c r="DZ287" i="7"/>
  <c r="DX49" i="14"/>
  <c r="ED40" i="7"/>
  <c r="EE40" i="7" s="1"/>
  <c r="ED166" i="13"/>
  <c r="EE166" i="13" s="1"/>
  <c r="DV67" i="14"/>
  <c r="EC367" i="13"/>
  <c r="ED130" i="13"/>
  <c r="EE130" i="13" s="1"/>
  <c r="DV58" i="7"/>
  <c r="DX190" i="14"/>
  <c r="DX171" i="14" s="1"/>
  <c r="DX287" i="14" s="1"/>
  <c r="EB107" i="15"/>
  <c r="EA49" i="13"/>
  <c r="EC76" i="13"/>
  <c r="DY367" i="7"/>
  <c r="DY368" i="7" s="1"/>
  <c r="DW21" i="14"/>
  <c r="EC85" i="13"/>
  <c r="ED107" i="7"/>
  <c r="DV20" i="7"/>
  <c r="EA287" i="7"/>
  <c r="DV86" i="15"/>
  <c r="DZ219" i="13"/>
  <c r="DZ218" i="13" s="1"/>
  <c r="EB219" i="13"/>
  <c r="EB218" i="13" s="1"/>
  <c r="EB190" i="13" s="1"/>
  <c r="ED327" i="14"/>
  <c r="EE327" i="14" s="1"/>
  <c r="ED239" i="13"/>
  <c r="EE239" i="13" s="1"/>
  <c r="ED128" i="13"/>
  <c r="EE128" i="13" s="1"/>
  <c r="ED148" i="7"/>
  <c r="EE148" i="7" s="1"/>
  <c r="ED115" i="14"/>
  <c r="EE115" i="14" s="1"/>
  <c r="DZ300" i="14"/>
  <c r="DY343" i="13"/>
  <c r="DY52" i="15"/>
  <c r="DW87" i="13"/>
  <c r="DX113" i="14"/>
  <c r="ED360" i="13"/>
  <c r="EE360" i="13" s="1"/>
  <c r="DY191" i="13"/>
  <c r="DZ262" i="15"/>
  <c r="DZ261" i="15" s="1"/>
  <c r="DZ335" i="15"/>
  <c r="DY155" i="13"/>
  <c r="DY266" i="15"/>
  <c r="DV219" i="13"/>
  <c r="DV218" i="13" s="1"/>
  <c r="DZ87" i="13"/>
  <c r="ED355" i="15"/>
  <c r="EE355" i="15" s="1"/>
  <c r="DX58" i="7"/>
  <c r="DW113" i="7"/>
  <c r="EE37" i="7"/>
  <c r="DX280" i="13"/>
  <c r="DX278" i="13" s="1"/>
  <c r="DX280" i="15"/>
  <c r="DX278" i="15" s="1"/>
  <c r="DZ95" i="13"/>
  <c r="EB31" i="13"/>
  <c r="EB30" i="13" s="1"/>
  <c r="EB52" i="13"/>
  <c r="EB49" i="13" s="1"/>
  <c r="DZ68" i="13"/>
  <c r="DX24" i="15"/>
  <c r="DZ309" i="13"/>
  <c r="DZ49" i="7"/>
  <c r="ED121" i="7"/>
  <c r="EE121" i="7" s="1"/>
  <c r="EC67" i="15"/>
  <c r="DY182" i="15"/>
  <c r="DY181" i="15" s="1"/>
  <c r="DW37" i="15"/>
  <c r="EE219" i="7"/>
  <c r="DX367" i="7"/>
  <c r="DX368" i="7" s="1"/>
  <c r="ED71" i="14"/>
  <c r="EE71" i="14" s="1"/>
  <c r="ED314" i="13"/>
  <c r="EE314" i="13" s="1"/>
  <c r="ED150" i="14"/>
  <c r="EE150" i="14" s="1"/>
  <c r="ED331" i="13"/>
  <c r="EE331" i="13" s="1"/>
  <c r="ED194" i="13"/>
  <c r="EE194" i="13" s="1"/>
  <c r="DY191" i="15"/>
  <c r="DU300" i="13"/>
  <c r="DY32" i="13"/>
  <c r="ED344" i="13"/>
  <c r="EE344" i="13" s="1"/>
  <c r="ED238" i="13"/>
  <c r="EE238" i="13" s="1"/>
  <c r="ED60" i="7"/>
  <c r="EE60" i="7" s="1"/>
  <c r="ED352" i="7"/>
  <c r="EE352" i="7" s="1"/>
  <c r="DX120" i="15"/>
  <c r="EA41" i="13"/>
  <c r="EA40" i="13" s="1"/>
  <c r="DZ160" i="15"/>
  <c r="DY150" i="13"/>
  <c r="EB86" i="15"/>
  <c r="DX24" i="13"/>
  <c r="DY32" i="15"/>
  <c r="EB67" i="14"/>
  <c r="DW367" i="7"/>
  <c r="DW368" i="7" s="1"/>
  <c r="ED157" i="5"/>
  <c r="DV367" i="7"/>
  <c r="DV368" i="7" s="1"/>
  <c r="DW137" i="5"/>
  <c r="EB95" i="13"/>
  <c r="EB94" i="13" s="1"/>
  <c r="ED141" i="7"/>
  <c r="EE141" i="7" s="1"/>
  <c r="ED52" i="7"/>
  <c r="EE52" i="7" s="1"/>
  <c r="ED336" i="13"/>
  <c r="EE336" i="13" s="1"/>
  <c r="ED164" i="5"/>
  <c r="EE164" i="5" s="1"/>
  <c r="DZ298" i="15"/>
  <c r="DV108" i="15"/>
  <c r="DX318" i="15"/>
  <c r="DZ115" i="13"/>
  <c r="DW113" i="14"/>
  <c r="ED120" i="5"/>
  <c r="EE120" i="5" s="1"/>
  <c r="DV50" i="15"/>
  <c r="EA262" i="15"/>
  <c r="EA261" i="15" s="1"/>
  <c r="DY262" i="15"/>
  <c r="DY261" i="15" s="1"/>
  <c r="DW282" i="15"/>
  <c r="DW281" i="15" s="1"/>
  <c r="DZ37" i="13"/>
  <c r="DV32" i="15"/>
  <c r="ED339" i="13"/>
  <c r="EE339" i="13" s="1"/>
  <c r="ED183" i="13"/>
  <c r="EE183" i="13" s="1"/>
  <c r="ED193" i="13"/>
  <c r="EE193" i="13" s="1"/>
  <c r="DV190" i="14"/>
  <c r="DV171" i="14" s="1"/>
  <c r="DV287" i="14" s="1"/>
  <c r="DZ21" i="14"/>
  <c r="EA365" i="13"/>
  <c r="DZ114" i="15"/>
  <c r="DZ113" i="15" s="1"/>
  <c r="EC367" i="15"/>
  <c r="DV173" i="13"/>
  <c r="DV172" i="13" s="1"/>
  <c r="DZ367" i="7"/>
  <c r="DZ368" i="7" s="1"/>
  <c r="ED335" i="7"/>
  <c r="EE335" i="7" s="1"/>
  <c r="DY287" i="7"/>
  <c r="ED65" i="7"/>
  <c r="EE65" i="7" s="1"/>
  <c r="ED151" i="7"/>
  <c r="EE151" i="7" s="1"/>
  <c r="EA98" i="15"/>
  <c r="ED351" i="7"/>
  <c r="EE351" i="7" s="1"/>
  <c r="EB137" i="7"/>
  <c r="ED87" i="14"/>
  <c r="EE87" i="14" s="1"/>
  <c r="DV94" i="14"/>
  <c r="DW49" i="14"/>
  <c r="DX30" i="14"/>
  <c r="ED318" i="7"/>
  <c r="EE318" i="7" s="1"/>
  <c r="ED151" i="5"/>
  <c r="EE151" i="5" s="1"/>
  <c r="ED58" i="5"/>
  <c r="DX87" i="13"/>
  <c r="DV52" i="15"/>
  <c r="ED68" i="7"/>
  <c r="EE68" i="7" s="1"/>
  <c r="DV236" i="15"/>
  <c r="ED70" i="14"/>
  <c r="EE70" i="14" s="1"/>
  <c r="ED366" i="7"/>
  <c r="EE366" i="7" s="1"/>
  <c r="ED92" i="7"/>
  <c r="EE92" i="7" s="1"/>
  <c r="ED270" i="13"/>
  <c r="EE270" i="13" s="1"/>
  <c r="EE98" i="5"/>
  <c r="DM318" i="14"/>
  <c r="ED95" i="5"/>
  <c r="EE95" i="5" s="1"/>
  <c r="DZ121" i="15"/>
  <c r="DZ280" i="15"/>
  <c r="DZ278" i="15" s="1"/>
  <c r="DY367" i="14"/>
  <c r="ED174" i="13"/>
  <c r="EE174" i="13" s="1"/>
  <c r="ED79" i="7"/>
  <c r="EE79" i="7" s="1"/>
  <c r="ED30" i="5"/>
  <c r="DV75" i="5"/>
  <c r="DY103" i="13"/>
  <c r="DY102" i="13" s="1"/>
  <c r="DW282" i="13"/>
  <c r="DW281" i="13" s="1"/>
  <c r="DW87" i="15"/>
  <c r="ED98" i="7"/>
  <c r="EE98" i="7" s="1"/>
  <c r="DW58" i="7"/>
  <c r="EE192" i="5"/>
  <c r="DW48" i="5"/>
  <c r="DW37" i="13"/>
  <c r="ED87" i="7"/>
  <c r="EE87" i="7" s="1"/>
  <c r="ED40" i="5"/>
  <c r="EE40" i="5" s="1"/>
  <c r="ED358" i="13"/>
  <c r="EE358" i="13" s="1"/>
  <c r="ED30" i="7"/>
  <c r="DV41" i="15"/>
  <c r="DV40" i="15" s="1"/>
  <c r="DY327" i="15"/>
  <c r="DX282" i="13"/>
  <c r="DX281" i="13" s="1"/>
  <c r="EB94" i="14"/>
  <c r="ED328" i="13"/>
  <c r="EE328" i="13" s="1"/>
  <c r="ED24" i="14"/>
  <c r="EE24" i="14" s="1"/>
  <c r="EE31" i="7"/>
  <c r="EB76" i="7"/>
  <c r="EB75" i="7" s="1"/>
  <c r="DX87" i="15"/>
  <c r="ED242" i="13"/>
  <c r="EE242" i="13" s="1"/>
  <c r="ED347" i="7"/>
  <c r="EE347" i="7" s="1"/>
  <c r="EE269" i="7"/>
  <c r="DW119" i="5"/>
  <c r="DV39" i="15"/>
  <c r="DW43" i="13"/>
  <c r="DV150" i="15"/>
  <c r="J388" i="14"/>
  <c r="J390" i="14" s="1"/>
  <c r="EA266" i="13"/>
  <c r="DV282" i="15"/>
  <c r="DV281" i="15" s="1"/>
  <c r="DV40" i="14"/>
  <c r="DW85" i="14"/>
  <c r="DV367" i="14"/>
  <c r="ED184" i="13"/>
  <c r="EE184" i="13" s="1"/>
  <c r="ED277" i="13"/>
  <c r="EE277" i="13" s="1"/>
  <c r="DZ92" i="13"/>
  <c r="DV173" i="15"/>
  <c r="DV172" i="15" s="1"/>
  <c r="EA67" i="14"/>
  <c r="DU48" i="5"/>
  <c r="ED319" i="13"/>
  <c r="EE319" i="13" s="1"/>
  <c r="ED156" i="7"/>
  <c r="EE156" i="7" s="1"/>
  <c r="DY92" i="13"/>
  <c r="DY103" i="15"/>
  <c r="DY102" i="15" s="1"/>
  <c r="EB351" i="15"/>
  <c r="DY298" i="15"/>
  <c r="DZ59" i="13"/>
  <c r="DY182" i="13"/>
  <c r="DY181" i="13" s="1"/>
  <c r="DZ150" i="13"/>
  <c r="DV32" i="13"/>
  <c r="DZ24" i="15"/>
  <c r="DZ94" i="14"/>
  <c r="ED343" i="7"/>
  <c r="EE343" i="7" s="1"/>
  <c r="ED272" i="13"/>
  <c r="EE272" i="13" s="1"/>
  <c r="ED266" i="14"/>
  <c r="EE266" i="14" s="1"/>
  <c r="EE331" i="7"/>
  <c r="EE305" i="7"/>
  <c r="ED300" i="5"/>
  <c r="DY168" i="15"/>
  <c r="DY165" i="15" s="1"/>
  <c r="DY160" i="15"/>
  <c r="DV22" i="13"/>
  <c r="DX282" i="15"/>
  <c r="DX281" i="15" s="1"/>
  <c r="DX37" i="13"/>
  <c r="DV85" i="7"/>
  <c r="ED129" i="13"/>
  <c r="EE129" i="13" s="1"/>
  <c r="DV152" i="5"/>
  <c r="ED153" i="5"/>
  <c r="DM114" i="15"/>
  <c r="DU114" i="15"/>
  <c r="DX192" i="15"/>
  <c r="DX191" i="15" s="1"/>
  <c r="DX65" i="15"/>
  <c r="DW115" i="15"/>
  <c r="DW32" i="13"/>
  <c r="DX59" i="13"/>
  <c r="DM79" i="15"/>
  <c r="DU79" i="15"/>
  <c r="DU262" i="15"/>
  <c r="DM262" i="15"/>
  <c r="DW192" i="13"/>
  <c r="DW191" i="13" s="1"/>
  <c r="EC119" i="15"/>
  <c r="EB119" i="15"/>
  <c r="EA115" i="13"/>
  <c r="EA113" i="13" s="1"/>
  <c r="DY150" i="15"/>
  <c r="DX182" i="13"/>
  <c r="DX181" i="13" s="1"/>
  <c r="EA366" i="13"/>
  <c r="DW65" i="15"/>
  <c r="EA79" i="15"/>
  <c r="EA76" i="15" s="1"/>
  <c r="DZ150" i="15"/>
  <c r="DZ98" i="15"/>
  <c r="DW155" i="15"/>
  <c r="DW352" i="15"/>
  <c r="EA351" i="13"/>
  <c r="DY50" i="13"/>
  <c r="DV79" i="13"/>
  <c r="DV60" i="13"/>
  <c r="EB309" i="13"/>
  <c r="DY70" i="15"/>
  <c r="DZ79" i="13"/>
  <c r="DW31" i="15"/>
  <c r="EC40" i="13"/>
  <c r="EB271" i="15"/>
  <c r="DZ352" i="13"/>
  <c r="DX43" i="13"/>
  <c r="EB173" i="13"/>
  <c r="EB172" i="13" s="1"/>
  <c r="DV182" i="13"/>
  <c r="DV181" i="13" s="1"/>
  <c r="EB327" i="15"/>
  <c r="DM352" i="15"/>
  <c r="DU352" i="15"/>
  <c r="ED309" i="14"/>
  <c r="EE309" i="14" s="1"/>
  <c r="ED168" i="14"/>
  <c r="EE168" i="14" s="1"/>
  <c r="ED336" i="15"/>
  <c r="EE336" i="15" s="1"/>
  <c r="DU48" i="7"/>
  <c r="ED347" i="14"/>
  <c r="EE347" i="14" s="1"/>
  <c r="DZ236" i="13"/>
  <c r="DX79" i="13"/>
  <c r="EA155" i="13"/>
  <c r="DW219" i="13"/>
  <c r="DW218" i="13" s="1"/>
  <c r="DW41" i="13"/>
  <c r="DU155" i="15"/>
  <c r="DM155" i="15"/>
  <c r="DY31" i="13"/>
  <c r="EA119" i="13"/>
  <c r="DW299" i="13"/>
  <c r="DW114" i="15"/>
  <c r="DU119" i="13"/>
  <c r="DW121" i="13"/>
  <c r="EA59" i="13"/>
  <c r="EA58" i="13" s="1"/>
  <c r="EA298" i="13"/>
  <c r="EA115" i="15"/>
  <c r="DZ103" i="15"/>
  <c r="DZ102" i="15" s="1"/>
  <c r="DZ160" i="13"/>
  <c r="DM22" i="15"/>
  <c r="DU22" i="15"/>
  <c r="DY155" i="15"/>
  <c r="DZ266" i="13"/>
  <c r="DX351" i="15"/>
  <c r="DW68" i="13"/>
  <c r="DV31" i="13"/>
  <c r="DV347" i="15"/>
  <c r="DY98" i="13"/>
  <c r="EA109" i="13"/>
  <c r="EA107" i="13" s="1"/>
  <c r="DV65" i="15"/>
  <c r="EA98" i="13"/>
  <c r="DZ327" i="15"/>
  <c r="DW39" i="15"/>
  <c r="DZ71" i="15"/>
  <c r="DU181" i="14"/>
  <c r="ED181" i="14" s="1"/>
  <c r="ED182" i="14"/>
  <c r="EE182" i="14" s="1"/>
  <c r="ED305" i="15"/>
  <c r="EE305" i="15" s="1"/>
  <c r="DW107" i="14"/>
  <c r="ED219" i="14"/>
  <c r="EE219" i="14" s="1"/>
  <c r="DU218" i="14"/>
  <c r="ED218" i="14" s="1"/>
  <c r="DW137" i="7"/>
  <c r="ED299" i="7"/>
  <c r="DY67" i="14"/>
  <c r="DX95" i="15"/>
  <c r="DX120" i="13"/>
  <c r="DM219" i="15"/>
  <c r="DU219" i="15"/>
  <c r="DW79" i="15"/>
  <c r="DV50" i="13"/>
  <c r="DW41" i="15"/>
  <c r="DV95" i="13"/>
  <c r="DW366" i="13"/>
  <c r="DV109" i="13"/>
  <c r="DV107" i="13" s="1"/>
  <c r="DZ299" i="15"/>
  <c r="DV114" i="13"/>
  <c r="DX50" i="15"/>
  <c r="DX160" i="13"/>
  <c r="DZ192" i="13"/>
  <c r="DZ191" i="13" s="1"/>
  <c r="DV121" i="13"/>
  <c r="DM98" i="15"/>
  <c r="DU98" i="15"/>
  <c r="DU95" i="15"/>
  <c r="DM95" i="15"/>
  <c r="DV121" i="15"/>
  <c r="DW98" i="15"/>
  <c r="DU19" i="15"/>
  <c r="DV280" i="13"/>
  <c r="DV278" i="13" s="1"/>
  <c r="DX39" i="15"/>
  <c r="EA309" i="15"/>
  <c r="EA282" i="13"/>
  <c r="EA281" i="13" s="1"/>
  <c r="DY115" i="15"/>
  <c r="EA309" i="13"/>
  <c r="DY318" i="13"/>
  <c r="EC40" i="15"/>
  <c r="DW103" i="15"/>
  <c r="DW102" i="15" s="1"/>
  <c r="ED311" i="15"/>
  <c r="EE311" i="15" s="1"/>
  <c r="ED190" i="7"/>
  <c r="DV49" i="5"/>
  <c r="ED50" i="5"/>
  <c r="ED221" i="15"/>
  <c r="EE221" i="15" s="1"/>
  <c r="ED129" i="15"/>
  <c r="EE129" i="15" s="1"/>
  <c r="EE280" i="5"/>
  <c r="EA30" i="14"/>
  <c r="DM173" i="15"/>
  <c r="ED262" i="7"/>
  <c r="DZ152" i="7"/>
  <c r="ED239" i="15"/>
  <c r="EE239" i="15" s="1"/>
  <c r="DV60" i="15"/>
  <c r="DY71" i="13"/>
  <c r="DY109" i="15"/>
  <c r="DY107" i="15" s="1"/>
  <c r="EA97" i="15"/>
  <c r="DY77" i="15"/>
  <c r="DZ120" i="15"/>
  <c r="DY335" i="13"/>
  <c r="DZ366" i="15"/>
  <c r="DU261" i="13"/>
  <c r="DY22" i="13"/>
  <c r="DY21" i="13" s="1"/>
  <c r="DV77" i="15"/>
  <c r="DW173" i="13"/>
  <c r="DW172" i="13" s="1"/>
  <c r="DU150" i="15"/>
  <c r="DM150" i="15"/>
  <c r="DV68" i="15"/>
  <c r="DX160" i="15"/>
  <c r="DX271" i="15"/>
  <c r="EA299" i="15"/>
  <c r="DV366" i="13"/>
  <c r="DX86" i="15"/>
  <c r="EA160" i="13"/>
  <c r="EB309" i="15"/>
  <c r="DV103" i="15"/>
  <c r="DV102" i="15" s="1"/>
  <c r="DV24" i="13"/>
  <c r="DX44" i="13"/>
  <c r="DW71" i="13"/>
  <c r="DX343" i="13"/>
  <c r="DY97" i="15"/>
  <c r="EB92" i="15"/>
  <c r="DU309" i="15"/>
  <c r="DM309" i="15"/>
  <c r="DU182" i="15"/>
  <c r="DM182" i="15"/>
  <c r="EB173" i="15"/>
  <c r="EB172" i="15" s="1"/>
  <c r="DZ173" i="13"/>
  <c r="DZ172" i="13" s="1"/>
  <c r="DX347" i="15"/>
  <c r="ED50" i="14"/>
  <c r="EE50" i="14" s="1"/>
  <c r="DU49" i="14"/>
  <c r="DU172" i="14"/>
  <c r="ED173" i="14"/>
  <c r="EE173" i="14" s="1"/>
  <c r="ED352" i="14"/>
  <c r="EE352" i="14" s="1"/>
  <c r="DV21" i="14"/>
  <c r="ED331" i="15"/>
  <c r="EE331" i="15" s="1"/>
  <c r="DX236" i="13"/>
  <c r="ED298" i="14"/>
  <c r="EE298" i="14" s="1"/>
  <c r="ED293" i="13"/>
  <c r="EE293" i="13" s="1"/>
  <c r="ED238" i="15"/>
  <c r="EE238" i="15" s="1"/>
  <c r="ED270" i="15"/>
  <c r="EE270" i="15" s="1"/>
  <c r="DU172" i="15"/>
  <c r="EE173" i="5"/>
  <c r="ED103" i="14"/>
  <c r="EE103" i="14" s="1"/>
  <c r="DU102" i="14"/>
  <c r="ED102" i="14" s="1"/>
  <c r="DY49" i="7"/>
  <c r="ED261" i="7"/>
  <c r="DZ114" i="13"/>
  <c r="DW95" i="15"/>
  <c r="DW50" i="13"/>
  <c r="DX150" i="15"/>
  <c r="DV98" i="13"/>
  <c r="DZ50" i="15"/>
  <c r="DZ49" i="15" s="1"/>
  <c r="DV120" i="15"/>
  <c r="DV103" i="13"/>
  <c r="DV102" i="13" s="1"/>
  <c r="DX41" i="15"/>
  <c r="DY365" i="13"/>
  <c r="DZ59" i="15"/>
  <c r="DY262" i="13"/>
  <c r="DY261" i="13" s="1"/>
  <c r="DX50" i="13"/>
  <c r="DY121" i="15"/>
  <c r="DV70" i="13"/>
  <c r="EA366" i="15"/>
  <c r="DV299" i="13"/>
  <c r="DY59" i="13"/>
  <c r="DZ182" i="13"/>
  <c r="DZ181" i="13" s="1"/>
  <c r="DX121" i="15"/>
  <c r="DX262" i="13"/>
  <c r="DX261" i="13" s="1"/>
  <c r="EA160" i="15"/>
  <c r="DU76" i="13"/>
  <c r="DX97" i="13"/>
  <c r="DX92" i="15"/>
  <c r="DX39" i="13"/>
  <c r="EB103" i="13"/>
  <c r="EB102" i="13" s="1"/>
  <c r="DV192" i="13"/>
  <c r="DV191" i="13" s="1"/>
  <c r="EA32" i="15"/>
  <c r="EA30" i="15" s="1"/>
  <c r="DX335" i="13"/>
  <c r="DX32" i="15"/>
  <c r="ED365" i="14"/>
  <c r="EE365" i="14" s="1"/>
  <c r="DU367" i="14"/>
  <c r="ED358" i="15"/>
  <c r="EE358" i="15" s="1"/>
  <c r="ED220" i="15"/>
  <c r="EE220" i="15" s="1"/>
  <c r="DU165" i="14"/>
  <c r="ED165" i="14" s="1"/>
  <c r="DX137" i="7"/>
  <c r="DX119" i="14"/>
  <c r="DX58" i="14"/>
  <c r="ED128" i="15"/>
  <c r="EE128" i="15" s="1"/>
  <c r="ED77" i="5"/>
  <c r="EE77" i="5" s="1"/>
  <c r="ED121" i="14"/>
  <c r="EE121" i="14" s="1"/>
  <c r="DX60" i="13"/>
  <c r="DX31" i="13"/>
  <c r="DU70" i="15"/>
  <c r="DM70" i="15"/>
  <c r="DX150" i="13"/>
  <c r="DW219" i="15"/>
  <c r="DW218" i="15" s="1"/>
  <c r="DZ50" i="13"/>
  <c r="DZ49" i="13" s="1"/>
  <c r="DX109" i="13"/>
  <c r="DM31" i="15"/>
  <c r="DV31" i="15"/>
  <c r="DZ262" i="13"/>
  <c r="DZ261" i="13" s="1"/>
  <c r="DY31" i="15"/>
  <c r="DZ121" i="13"/>
  <c r="DV155" i="13"/>
  <c r="DW309" i="15"/>
  <c r="DY347" i="15"/>
  <c r="EA59" i="15"/>
  <c r="EA58" i="15" s="1"/>
  <c r="DY298" i="13"/>
  <c r="DV160" i="15"/>
  <c r="DX298" i="13"/>
  <c r="DY266" i="13"/>
  <c r="DY37" i="15"/>
  <c r="DY282" i="15"/>
  <c r="DY281" i="15" s="1"/>
  <c r="DZ108" i="15"/>
  <c r="DW335" i="13"/>
  <c r="DX97" i="15"/>
  <c r="DX98" i="13"/>
  <c r="DZ32" i="15"/>
  <c r="DZ347" i="13"/>
  <c r="DX103" i="15"/>
  <c r="DX102" i="15" s="1"/>
  <c r="DZ43" i="15"/>
  <c r="EB136" i="5"/>
  <c r="EB135" i="5" s="1"/>
  <c r="ED114" i="14"/>
  <c r="EE114" i="14" s="1"/>
  <c r="DU113" i="14"/>
  <c r="DX67" i="7"/>
  <c r="ED300" i="7"/>
  <c r="DU368" i="7"/>
  <c r="ED138" i="7"/>
  <c r="DU75" i="5"/>
  <c r="ED76" i="5"/>
  <c r="DW262" i="15"/>
  <c r="DW261" i="15" s="1"/>
  <c r="DZ351" i="15"/>
  <c r="DZ365" i="13"/>
  <c r="DU218" i="13"/>
  <c r="DW266" i="15"/>
  <c r="DX115" i="15"/>
  <c r="DV150" i="13"/>
  <c r="DV155" i="15"/>
  <c r="EA86" i="15"/>
  <c r="EA85" i="15" s="1"/>
  <c r="DV160" i="13"/>
  <c r="DV343" i="13"/>
  <c r="DW150" i="13"/>
  <c r="EB352" i="13"/>
  <c r="DX365" i="13"/>
  <c r="DX366" i="13"/>
  <c r="DV318" i="13"/>
  <c r="DV52" i="13"/>
  <c r="DY44" i="15"/>
  <c r="DV335" i="15"/>
  <c r="DM335" i="15"/>
  <c r="DU335" i="15"/>
  <c r="DW352" i="13"/>
  <c r="DV282" i="13"/>
  <c r="DV281" i="13" s="1"/>
  <c r="DY97" i="13"/>
  <c r="DV65" i="13"/>
  <c r="DV97" i="15"/>
  <c r="DY39" i="13"/>
  <c r="DZ32" i="13"/>
  <c r="DX49" i="7"/>
  <c r="ED164" i="7"/>
  <c r="ED295" i="15"/>
  <c r="EE295" i="15" s="1"/>
  <c r="ED37" i="14"/>
  <c r="EE37" i="14" s="1"/>
  <c r="ED335" i="14"/>
  <c r="EE335" i="14" s="1"/>
  <c r="DZ113" i="7"/>
  <c r="DU136" i="7"/>
  <c r="ED339" i="15"/>
  <c r="EE339" i="15" s="1"/>
  <c r="DU113" i="13"/>
  <c r="DV59" i="15"/>
  <c r="DU160" i="15"/>
  <c r="DM160" i="15"/>
  <c r="EB140" i="13"/>
  <c r="DU50" i="15"/>
  <c r="DM50" i="15"/>
  <c r="DW70" i="15"/>
  <c r="DY347" i="13"/>
  <c r="DZ103" i="13"/>
  <c r="DZ102" i="13" s="1"/>
  <c r="DW150" i="15"/>
  <c r="DX22" i="13"/>
  <c r="DY37" i="13"/>
  <c r="DM41" i="15"/>
  <c r="DU41" i="15"/>
  <c r="DW327" i="15"/>
  <c r="DX299" i="13"/>
  <c r="DX86" i="13"/>
  <c r="DY79" i="13"/>
  <c r="DZ24" i="13"/>
  <c r="DX32" i="13"/>
  <c r="EB65" i="15"/>
  <c r="DW343" i="13"/>
  <c r="DZ219" i="15"/>
  <c r="DZ218" i="15" s="1"/>
  <c r="DZ71" i="13"/>
  <c r="DY352" i="13"/>
  <c r="DY24" i="15"/>
  <c r="DY173" i="15"/>
  <c r="DY172" i="15" s="1"/>
  <c r="EA236" i="13"/>
  <c r="ED236" i="14"/>
  <c r="ED120" i="7"/>
  <c r="DW147" i="7"/>
  <c r="DY58" i="14"/>
  <c r="DX114" i="15"/>
  <c r="DV79" i="15"/>
  <c r="DU49" i="13"/>
  <c r="DW79" i="13"/>
  <c r="DU85" i="13"/>
  <c r="DW298" i="13"/>
  <c r="DW70" i="13"/>
  <c r="DX155" i="13"/>
  <c r="DW109" i="13"/>
  <c r="DW97" i="15"/>
  <c r="DM351" i="15"/>
  <c r="DU351" i="15"/>
  <c r="DW92" i="15"/>
  <c r="DZ31" i="13"/>
  <c r="DZ98" i="13"/>
  <c r="DX309" i="13"/>
  <c r="DZ108" i="13"/>
  <c r="EA271" i="13"/>
  <c r="EA318" i="15"/>
  <c r="DV115" i="13"/>
  <c r="EB22" i="15"/>
  <c r="EB21" i="15" s="1"/>
  <c r="DY351" i="13"/>
  <c r="DX98" i="15"/>
  <c r="DZ347" i="15"/>
  <c r="DW71" i="15"/>
  <c r="EA109" i="15"/>
  <c r="EA107" i="15" s="1"/>
  <c r="DV352" i="13"/>
  <c r="EC190" i="15"/>
  <c r="EC171" i="15" s="1"/>
  <c r="EC287" i="15" s="1"/>
  <c r="EA147" i="7"/>
  <c r="EA136" i="7" s="1"/>
  <c r="EA135" i="7" s="1"/>
  <c r="DZ85" i="14"/>
  <c r="DU300" i="14"/>
  <c r="EE280" i="7"/>
  <c r="ED175" i="15"/>
  <c r="EE175" i="15" s="1"/>
  <c r="EB236" i="13"/>
  <c r="DU236" i="15"/>
  <c r="ED237" i="15"/>
  <c r="EE237" i="15" s="1"/>
  <c r="DU287" i="5"/>
  <c r="ED171" i="5"/>
  <c r="DW94" i="7"/>
  <c r="ED241" i="15"/>
  <c r="EE241" i="15" s="1"/>
  <c r="DY109" i="13"/>
  <c r="DW108" i="15"/>
  <c r="DW365" i="13"/>
  <c r="DY60" i="15"/>
  <c r="DY86" i="15"/>
  <c r="DW366" i="15"/>
  <c r="DX155" i="15"/>
  <c r="DM366" i="15"/>
  <c r="DU366" i="15"/>
  <c r="DX318" i="13"/>
  <c r="DW351" i="15"/>
  <c r="DU21" i="13"/>
  <c r="DX182" i="15"/>
  <c r="DX181" i="15" s="1"/>
  <c r="DW327" i="13"/>
  <c r="DY52" i="13"/>
  <c r="DV298" i="15"/>
  <c r="DY68" i="15"/>
  <c r="DW140" i="13"/>
  <c r="DW182" i="13"/>
  <c r="DW181" i="13" s="1"/>
  <c r="DM168" i="15"/>
  <c r="DU168" i="15"/>
  <c r="DV352" i="15"/>
  <c r="DX108" i="13"/>
  <c r="DX343" i="15"/>
  <c r="DY115" i="13"/>
  <c r="DY309" i="13"/>
  <c r="DW347" i="13"/>
  <c r="DU65" i="15"/>
  <c r="DM65" i="15"/>
  <c r="EB65" i="13"/>
  <c r="EB271" i="13"/>
  <c r="EA219" i="13"/>
  <c r="EA218" i="13" s="1"/>
  <c r="ED271" i="14"/>
  <c r="EE271" i="14" s="1"/>
  <c r="DW152" i="7"/>
  <c r="DV49" i="7"/>
  <c r="EE24" i="7"/>
  <c r="ED138" i="5"/>
  <c r="EE138" i="5" s="1"/>
  <c r="DY119" i="14"/>
  <c r="ED193" i="15"/>
  <c r="EE193" i="15" s="1"/>
  <c r="DX113" i="7"/>
  <c r="EA49" i="7"/>
  <c r="DY236" i="15"/>
  <c r="EA40" i="14"/>
  <c r="DX119" i="7"/>
  <c r="DW76" i="14"/>
  <c r="DX271" i="13"/>
  <c r="ED299" i="14"/>
  <c r="EE299" i="14" s="1"/>
  <c r="ED280" i="14"/>
  <c r="EE280" i="14" s="1"/>
  <c r="DU278" i="14"/>
  <c r="ED278" i="14" s="1"/>
  <c r="DU94" i="13"/>
  <c r="DX31" i="15"/>
  <c r="DW299" i="15"/>
  <c r="DW192" i="15"/>
  <c r="DW191" i="15" s="1"/>
  <c r="DU299" i="15"/>
  <c r="DM299" i="15"/>
  <c r="DY219" i="15"/>
  <c r="DY218" i="15" s="1"/>
  <c r="DY365" i="15"/>
  <c r="EA79" i="13"/>
  <c r="EA76" i="13" s="1"/>
  <c r="DV365" i="15"/>
  <c r="DY282" i="13"/>
  <c r="DY281" i="13" s="1"/>
  <c r="DW140" i="15"/>
  <c r="EA140" i="13"/>
  <c r="DY108" i="13"/>
  <c r="EA22" i="15"/>
  <c r="EA21" i="15" s="1"/>
  <c r="DU97" i="15"/>
  <c r="DM97" i="15"/>
  <c r="I388" i="14"/>
  <c r="I390" i="14" s="1"/>
  <c r="DM367" i="14"/>
  <c r="DN367" i="14"/>
  <c r="DW98" i="13"/>
  <c r="DX68" i="15"/>
  <c r="DV168" i="13"/>
  <c r="DV165" i="13" s="1"/>
  <c r="DZ351" i="13"/>
  <c r="EA182" i="13"/>
  <c r="EA181" i="13" s="1"/>
  <c r="DX44" i="15"/>
  <c r="DZ327" i="13"/>
  <c r="DX327" i="13"/>
  <c r="EB79" i="15"/>
  <c r="EB76" i="15" s="1"/>
  <c r="ED140" i="14"/>
  <c r="EE140" i="14" s="1"/>
  <c r="DV113" i="7"/>
  <c r="EA300" i="14"/>
  <c r="DW40" i="14"/>
  <c r="DY137" i="7"/>
  <c r="DU171" i="7"/>
  <c r="DU136" i="5"/>
  <c r="DX94" i="14"/>
  <c r="DM44" i="15"/>
  <c r="ED103" i="7"/>
  <c r="EE103" i="7" s="1"/>
  <c r="EA58" i="14"/>
  <c r="ED309" i="7"/>
  <c r="EB113" i="14"/>
  <c r="ED153" i="7"/>
  <c r="DM347" i="15"/>
  <c r="DU347" i="15"/>
  <c r="DZ41" i="15"/>
  <c r="DW59" i="15"/>
  <c r="DY41" i="15"/>
  <c r="DX115" i="13"/>
  <c r="DV109" i="15"/>
  <c r="DZ335" i="13"/>
  <c r="DM266" i="15"/>
  <c r="DU266" i="15"/>
  <c r="DY65" i="15"/>
  <c r="DZ366" i="13"/>
  <c r="DU281" i="13"/>
  <c r="DX298" i="15"/>
  <c r="DY50" i="15"/>
  <c r="DV318" i="15"/>
  <c r="DM92" i="15"/>
  <c r="DU92" i="15"/>
  <c r="DV280" i="15"/>
  <c r="DV278" i="15" s="1"/>
  <c r="DN300" i="14"/>
  <c r="DM300" i="14"/>
  <c r="EC113" i="15"/>
  <c r="DV87" i="15"/>
  <c r="EA140" i="15"/>
  <c r="DZ44" i="13"/>
  <c r="DW262" i="13"/>
  <c r="DW261" i="13" s="1"/>
  <c r="DZ271" i="15"/>
  <c r="DX173" i="15"/>
  <c r="DX172" i="15" s="1"/>
  <c r="EB92" i="13"/>
  <c r="EB85" i="13" s="1"/>
  <c r="DX335" i="15"/>
  <c r="DZ271" i="13"/>
  <c r="DX71" i="13"/>
  <c r="ED32" i="14"/>
  <c r="EE32" i="14" s="1"/>
  <c r="DU30" i="14"/>
  <c r="DX40" i="14"/>
  <c r="ED102" i="7"/>
  <c r="DY94" i="14"/>
  <c r="ED174" i="15"/>
  <c r="EE174" i="15" s="1"/>
  <c r="DV49" i="14"/>
  <c r="ED190" i="5"/>
  <c r="ED92" i="14"/>
  <c r="EE92" i="14" s="1"/>
  <c r="DW190" i="14"/>
  <c r="DW171" i="14" s="1"/>
  <c r="DW287" i="14" s="1"/>
  <c r="DY48" i="5"/>
  <c r="DU58" i="14"/>
  <c r="ED59" i="14"/>
  <c r="EE59" i="14" s="1"/>
  <c r="DX266" i="13"/>
  <c r="DU181" i="13"/>
  <c r="ED319" i="15"/>
  <c r="EE319" i="15" s="1"/>
  <c r="DU115" i="15"/>
  <c r="DM115" i="15"/>
  <c r="DZ109" i="13"/>
  <c r="DV266" i="15"/>
  <c r="DZ109" i="15"/>
  <c r="DY65" i="13"/>
  <c r="DZ299" i="13"/>
  <c r="DZ300" i="13" s="1"/>
  <c r="DW271" i="15"/>
  <c r="DY22" i="15"/>
  <c r="DX77" i="15"/>
  <c r="DM39" i="15"/>
  <c r="DU39" i="15"/>
  <c r="EA192" i="13"/>
  <c r="EA191" i="13" s="1"/>
  <c r="EB52" i="15"/>
  <c r="EB49" i="15" s="1"/>
  <c r="DZ318" i="15"/>
  <c r="DU77" i="15"/>
  <c r="DM77" i="15"/>
  <c r="DX365" i="15"/>
  <c r="DV70" i="15"/>
  <c r="DU40" i="13"/>
  <c r="DV365" i="13"/>
  <c r="DZ68" i="15"/>
  <c r="DX299" i="15"/>
  <c r="DV120" i="13"/>
  <c r="DX70" i="13"/>
  <c r="DV335" i="13"/>
  <c r="EB262" i="13"/>
  <c r="EB261" i="13" s="1"/>
  <c r="DW52" i="15"/>
  <c r="DW60" i="15"/>
  <c r="DZ173" i="15"/>
  <c r="DZ172" i="15" s="1"/>
  <c r="DV97" i="13"/>
  <c r="DV327" i="13"/>
  <c r="EA32" i="13"/>
  <c r="EA30" i="13" s="1"/>
  <c r="ED52" i="14"/>
  <c r="EE52" i="14" s="1"/>
  <c r="DY107" i="14"/>
  <c r="DU367" i="13"/>
  <c r="ED277" i="15"/>
  <c r="EE277" i="15" s="1"/>
  <c r="DU85" i="14"/>
  <c r="ED86" i="14"/>
  <c r="EE86" i="14" s="1"/>
  <c r="ED77" i="7"/>
  <c r="EE77" i="7" s="1"/>
  <c r="ED366" i="14"/>
  <c r="EE366" i="14" s="1"/>
  <c r="DZ147" i="7"/>
  <c r="DZ136" i="7" s="1"/>
  <c r="DV119" i="14"/>
  <c r="ED351" i="14"/>
  <c r="EE351" i="14" s="1"/>
  <c r="ED160" i="14"/>
  <c r="EE160" i="14" s="1"/>
  <c r="DY85" i="14"/>
  <c r="ED95" i="7"/>
  <c r="EB30" i="14"/>
  <c r="DM280" i="15"/>
  <c r="DU280" i="15"/>
  <c r="DZ70" i="15"/>
  <c r="DX109" i="15"/>
  <c r="EB71" i="15"/>
  <c r="EA97" i="13"/>
  <c r="DZ120" i="13"/>
  <c r="DV71" i="13"/>
  <c r="DV262" i="15"/>
  <c r="DV261" i="15" s="1"/>
  <c r="EB59" i="15"/>
  <c r="DW309" i="13"/>
  <c r="DW114" i="13"/>
  <c r="DW109" i="15"/>
  <c r="DZ77" i="13"/>
  <c r="DW173" i="15"/>
  <c r="DW172" i="15" s="1"/>
  <c r="DZ343" i="13"/>
  <c r="DV298" i="13"/>
  <c r="EA351" i="15"/>
  <c r="DX366" i="15"/>
  <c r="DW160" i="13"/>
  <c r="DY327" i="13"/>
  <c r="DZ22" i="15"/>
  <c r="DX266" i="15"/>
  <c r="DZ22" i="13"/>
  <c r="DW31" i="13"/>
  <c r="EA335" i="15"/>
  <c r="DX108" i="15"/>
  <c r="DX168" i="13"/>
  <c r="DX165" i="13" s="1"/>
  <c r="DY173" i="13"/>
  <c r="DY172" i="13" s="1"/>
  <c r="DY39" i="15"/>
  <c r="DV327" i="15"/>
  <c r="DZ97" i="15"/>
  <c r="DW52" i="13"/>
  <c r="DX20" i="5"/>
  <c r="DU76" i="14"/>
  <c r="ED77" i="14"/>
  <c r="EE77" i="14" s="1"/>
  <c r="EB368" i="7"/>
  <c r="ED21" i="5"/>
  <c r="ED305" i="13"/>
  <c r="EE305" i="13" s="1"/>
  <c r="DU75" i="7"/>
  <c r="EE168" i="5"/>
  <c r="ED65" i="14"/>
  <c r="EE65" i="14" s="1"/>
  <c r="ED194" i="15"/>
  <c r="EE194" i="15" s="1"/>
  <c r="DX219" i="13"/>
  <c r="DX218" i="13" s="1"/>
  <c r="DV115" i="15"/>
  <c r="DU102" i="13"/>
  <c r="DM71" i="15"/>
  <c r="DU71" i="15"/>
  <c r="DV262" i="13"/>
  <c r="DV261" i="13" s="1"/>
  <c r="DY271" i="13"/>
  <c r="DM282" i="15"/>
  <c r="DU282" i="15"/>
  <c r="DX140" i="15"/>
  <c r="DX22" i="15"/>
  <c r="DV140" i="15"/>
  <c r="DY59" i="15"/>
  <c r="DW160" i="15"/>
  <c r="DX309" i="15"/>
  <c r="DU191" i="13"/>
  <c r="DY68" i="13"/>
  <c r="DW168" i="13"/>
  <c r="DW165" i="13" s="1"/>
  <c r="DW335" i="15"/>
  <c r="DX68" i="13"/>
  <c r="DX37" i="15"/>
  <c r="DX79" i="15"/>
  <c r="EA168" i="15"/>
  <c r="EA165" i="15" s="1"/>
  <c r="DW103" i="13"/>
  <c r="DW102" i="13" s="1"/>
  <c r="DX52" i="13"/>
  <c r="EB60" i="13"/>
  <c r="DV309" i="15"/>
  <c r="DY76" i="14"/>
  <c r="DZ367" i="14"/>
  <c r="EA94" i="14"/>
  <c r="ED79" i="14"/>
  <c r="EE79" i="14" s="1"/>
  <c r="DX236" i="15"/>
  <c r="DY21" i="14"/>
  <c r="DV58" i="14"/>
  <c r="DW30" i="14"/>
  <c r="DZ67" i="14"/>
  <c r="DW67" i="14"/>
  <c r="EB367" i="14"/>
  <c r="EB368" i="14" s="1"/>
  <c r="DX76" i="14"/>
  <c r="EA85" i="14"/>
  <c r="DW119" i="7"/>
  <c r="DW77" i="13"/>
  <c r="DX262" i="15"/>
  <c r="DX261" i="15" s="1"/>
  <c r="DU67" i="13"/>
  <c r="DU86" i="15"/>
  <c r="DM86" i="15"/>
  <c r="DU68" i="15"/>
  <c r="DM68" i="15"/>
  <c r="DX65" i="13"/>
  <c r="DV95" i="15"/>
  <c r="DZ155" i="15"/>
  <c r="DY41" i="13"/>
  <c r="DW318" i="13"/>
  <c r="DW121" i="15"/>
  <c r="DW22" i="15"/>
  <c r="DY219" i="13"/>
  <c r="DY218" i="13" s="1"/>
  <c r="DZ140" i="13"/>
  <c r="DW60" i="13"/>
  <c r="DY140" i="13"/>
  <c r="DX140" i="13"/>
  <c r="EA70" i="15"/>
  <c r="EA67" i="15" s="1"/>
  <c r="EC76" i="15"/>
  <c r="DV140" i="13"/>
  <c r="DW120" i="15"/>
  <c r="EC58" i="15"/>
  <c r="DX219" i="15"/>
  <c r="DX218" i="15" s="1"/>
  <c r="DY71" i="15"/>
  <c r="EB41" i="15"/>
  <c r="EB40" i="15" s="1"/>
  <c r="DZ41" i="13"/>
  <c r="DY120" i="15"/>
  <c r="DY95" i="13"/>
  <c r="DU30" i="13"/>
  <c r="DU109" i="15"/>
  <c r="DM109" i="15"/>
  <c r="DY43" i="13"/>
  <c r="DX71" i="15"/>
  <c r="DY318" i="15"/>
  <c r="DX20" i="7"/>
  <c r="EE31" i="5"/>
  <c r="DW76" i="7"/>
  <c r="ED31" i="14"/>
  <c r="EE31" i="14" s="1"/>
  <c r="DV30" i="14"/>
  <c r="DW20" i="7"/>
  <c r="ED98" i="14"/>
  <c r="EE98" i="14" s="1"/>
  <c r="DX147" i="7"/>
  <c r="DX85" i="7"/>
  <c r="DV119" i="7"/>
  <c r="ED94" i="5"/>
  <c r="DW280" i="13"/>
  <c r="DW278" i="13" s="1"/>
  <c r="DM318" i="15"/>
  <c r="DU318" i="15"/>
  <c r="DZ70" i="13"/>
  <c r="DZ155" i="13"/>
  <c r="DW59" i="13"/>
  <c r="DW44" i="13"/>
  <c r="DV71" i="15"/>
  <c r="DV77" i="13"/>
  <c r="DZ140" i="15"/>
  <c r="EC119" i="13"/>
  <c r="EB68" i="15"/>
  <c r="DV40" i="13"/>
  <c r="DY140" i="15"/>
  <c r="DW271" i="13"/>
  <c r="DW351" i="13"/>
  <c r="DZ318" i="13"/>
  <c r="DV114" i="15"/>
  <c r="EB31" i="15"/>
  <c r="DM52" i="15"/>
  <c r="DU52" i="15"/>
  <c r="DW86" i="13"/>
  <c r="DW168" i="15"/>
  <c r="DW165" i="15" s="1"/>
  <c r="DW77" i="15"/>
  <c r="DY79" i="15"/>
  <c r="EC58" i="13"/>
  <c r="DW347" i="15"/>
  <c r="DV168" i="15"/>
  <c r="DV165" i="15" s="1"/>
  <c r="DX347" i="13"/>
  <c r="ED157" i="7"/>
  <c r="DV236" i="13"/>
  <c r="DW367" i="14"/>
  <c r="ED344" i="15"/>
  <c r="EE344" i="15" s="1"/>
  <c r="ED366" i="5"/>
  <c r="ED262" i="14"/>
  <c r="EE262" i="14" s="1"/>
  <c r="DU261" i="14"/>
  <c r="ED261" i="14" s="1"/>
  <c r="ED362" i="15"/>
  <c r="EE362" i="15" s="1"/>
  <c r="ED114" i="7"/>
  <c r="EE114" i="7" s="1"/>
  <c r="ED59" i="7"/>
  <c r="EE59" i="7" s="1"/>
  <c r="DU191" i="14"/>
  <c r="ED192" i="14"/>
  <c r="EE192" i="14" s="1"/>
  <c r="DW298" i="15"/>
  <c r="DM343" i="15"/>
  <c r="DU343" i="15"/>
  <c r="DU278" i="13"/>
  <c r="DU120" i="15"/>
  <c r="DM120" i="15"/>
  <c r="DY299" i="13"/>
  <c r="DV343" i="15"/>
  <c r="DW65" i="13"/>
  <c r="DY121" i="13"/>
  <c r="EB352" i="15"/>
  <c r="DZ31" i="15"/>
  <c r="DW68" i="15"/>
  <c r="EB298" i="15"/>
  <c r="EB300" i="15" s="1"/>
  <c r="DW280" i="15"/>
  <c r="DW278" i="15" s="1"/>
  <c r="DX114" i="13"/>
  <c r="DZ44" i="15"/>
  <c r="DZ97" i="13"/>
  <c r="DZ309" i="15"/>
  <c r="EB32" i="15"/>
  <c r="DW39" i="13"/>
  <c r="DX92" i="13"/>
  <c r="DX327" i="15"/>
  <c r="DV309" i="13"/>
  <c r="EB43" i="13"/>
  <c r="EB40" i="13" s="1"/>
  <c r="DV67" i="7"/>
  <c r="ED120" i="14"/>
  <c r="EE120" i="14" s="1"/>
  <c r="DU119" i="14"/>
  <c r="EE108" i="7"/>
  <c r="ED41" i="14"/>
  <c r="EE41" i="14" s="1"/>
  <c r="DU40" i="14"/>
  <c r="ED367" i="5"/>
  <c r="DM271" i="15"/>
  <c r="ED166" i="15"/>
  <c r="EE166" i="15" s="1"/>
  <c r="EE158" i="5"/>
  <c r="ED356" i="15"/>
  <c r="EE356" i="15" s="1"/>
  <c r="DW50" i="15"/>
  <c r="DU103" i="15"/>
  <c r="DM103" i="15"/>
  <c r="EB366" i="13"/>
  <c r="DW365" i="15"/>
  <c r="DW115" i="13"/>
  <c r="EB318" i="15"/>
  <c r="DY87" i="13"/>
  <c r="DU60" i="15"/>
  <c r="DM60" i="15"/>
  <c r="EA150" i="13"/>
  <c r="DM59" i="15"/>
  <c r="DU59" i="15"/>
  <c r="DU58" i="13"/>
  <c r="DY366" i="13"/>
  <c r="DV68" i="13"/>
  <c r="DZ266" i="15"/>
  <c r="DZ86" i="15"/>
  <c r="DZ85" i="15" s="1"/>
  <c r="DZ86" i="13"/>
  <c r="DW86" i="15"/>
  <c r="DX352" i="15"/>
  <c r="DY98" i="15"/>
  <c r="EB365" i="15"/>
  <c r="EB77" i="13"/>
  <c r="EB76" i="13" s="1"/>
  <c r="EB160" i="13"/>
  <c r="DW182" i="15"/>
  <c r="DW181" i="15" s="1"/>
  <c r="DY70" i="13"/>
  <c r="DY43" i="15"/>
  <c r="EA282" i="15"/>
  <c r="EA281" i="15" s="1"/>
  <c r="DX43" i="15"/>
  <c r="DZ65" i="13"/>
  <c r="DZ43" i="13"/>
  <c r="DW92" i="13"/>
  <c r="ED343" i="14"/>
  <c r="EE343" i="14" s="1"/>
  <c r="DY300" i="14"/>
  <c r="DX107" i="14"/>
  <c r="EA236" i="15"/>
  <c r="DM87" i="15"/>
  <c r="DW49" i="7"/>
  <c r="DV92" i="13"/>
  <c r="DZ365" i="15"/>
  <c r="EB300" i="13"/>
  <c r="DM287" i="14"/>
  <c r="DN287" i="14"/>
  <c r="DW318" i="15"/>
  <c r="DY160" i="13"/>
  <c r="DU140" i="15"/>
  <c r="DM140" i="15"/>
  <c r="DX59" i="15"/>
  <c r="EB351" i="13"/>
  <c r="EB68" i="13"/>
  <c r="EB67" i="13" s="1"/>
  <c r="DY271" i="15"/>
  <c r="EA86" i="13"/>
  <c r="EA85" i="13" s="1"/>
  <c r="DV351" i="15"/>
  <c r="EA70" i="13"/>
  <c r="EA67" i="13" s="1"/>
  <c r="DV299" i="15"/>
  <c r="EB160" i="15"/>
  <c r="DY335" i="15"/>
  <c r="DX95" i="13"/>
  <c r="DU32" i="15"/>
  <c r="DM32" i="15"/>
  <c r="DX168" i="15"/>
  <c r="DX165" i="15" s="1"/>
  <c r="DV24" i="15"/>
  <c r="DM24" i="15"/>
  <c r="DU43" i="15"/>
  <c r="DM43" i="15"/>
  <c r="DZ79" i="15"/>
  <c r="EA335" i="13"/>
  <c r="DW343" i="15"/>
  <c r="ED68" i="14"/>
  <c r="EE68" i="14" s="1"/>
  <c r="DU67" i="14"/>
  <c r="EE173" i="7"/>
  <c r="ED86" i="7"/>
  <c r="EE86" i="7" s="1"/>
  <c r="EE108" i="5"/>
  <c r="DY94" i="7"/>
  <c r="ED293" i="15"/>
  <c r="EE293" i="15" s="1"/>
  <c r="ED148" i="5"/>
  <c r="EE148" i="5" s="1"/>
  <c r="ED60" i="14"/>
  <c r="EE60" i="14" s="1"/>
  <c r="ED184" i="15"/>
  <c r="EE184" i="15" s="1"/>
  <c r="ED109" i="14"/>
  <c r="EE109" i="14" s="1"/>
  <c r="DV59" i="13"/>
  <c r="DW43" i="15"/>
  <c r="DW44" i="15"/>
  <c r="DX41" i="13"/>
  <c r="DZ343" i="15"/>
  <c r="DX77" i="13"/>
  <c r="DM298" i="15"/>
  <c r="DU298" i="15"/>
  <c r="DX352" i="13"/>
  <c r="EB150" i="13"/>
  <c r="DV366" i="15"/>
  <c r="DW120" i="13"/>
  <c r="DU192" i="15"/>
  <c r="DM192" i="15"/>
  <c r="EC113" i="13"/>
  <c r="DY95" i="15"/>
  <c r="DY114" i="13"/>
  <c r="DW95" i="13"/>
  <c r="DU121" i="15"/>
  <c r="DM121" i="15"/>
  <c r="EA173" i="15"/>
  <c r="EA172" i="15" s="1"/>
  <c r="DZ352" i="15"/>
  <c r="DX173" i="13"/>
  <c r="DX172" i="13" s="1"/>
  <c r="DX103" i="13"/>
  <c r="DX102" i="13" s="1"/>
  <c r="ED323" i="15"/>
  <c r="EE323" i="15" s="1"/>
  <c r="DY30" i="14"/>
  <c r="ED43" i="14"/>
  <c r="EE43" i="14" s="1"/>
  <c r="DU94" i="14"/>
  <c r="ED95" i="14"/>
  <c r="EE95" i="14" s="1"/>
  <c r="ED155" i="14"/>
  <c r="EE155" i="14" s="1"/>
  <c r="DY165" i="13"/>
  <c r="DZ119" i="7"/>
  <c r="ED183" i="15"/>
  <c r="EE183" i="15" s="1"/>
  <c r="ED237" i="13"/>
  <c r="EE237" i="13" s="1"/>
  <c r="DY236" i="13"/>
  <c r="ED242" i="15"/>
  <c r="EE242" i="15" s="1"/>
  <c r="DW24" i="15"/>
  <c r="DW108" i="13"/>
  <c r="DW32" i="15"/>
  <c r="DY77" i="13"/>
  <c r="DY87" i="15"/>
  <c r="EA262" i="13"/>
  <c r="EA261" i="13" s="1"/>
  <c r="EA298" i="15"/>
  <c r="DY366" i="15"/>
  <c r="DY343" i="15"/>
  <c r="EA114" i="15"/>
  <c r="EA192" i="15"/>
  <c r="EA191" i="15" s="1"/>
  <c r="EA190" i="15" s="1"/>
  <c r="DM365" i="15"/>
  <c r="DU365" i="15"/>
  <c r="EB22" i="13"/>
  <c r="EB21" i="13" s="1"/>
  <c r="EB150" i="15"/>
  <c r="DY44" i="13"/>
  <c r="DY351" i="15"/>
  <c r="DX121" i="13"/>
  <c r="DV86" i="13"/>
  <c r="DY120" i="13"/>
  <c r="DZ168" i="15"/>
  <c r="DZ165" i="15" s="1"/>
  <c r="DV182" i="15"/>
  <c r="DV181" i="15" s="1"/>
  <c r="DX52" i="15"/>
  <c r="DY309" i="15"/>
  <c r="EB327" i="13"/>
  <c r="DU37" i="15"/>
  <c r="DM37" i="15"/>
  <c r="ED39" i="14"/>
  <c r="EE39" i="14" s="1"/>
  <c r="ED314" i="15"/>
  <c r="EE314" i="15" s="1"/>
  <c r="DW75" i="5"/>
  <c r="ED272" i="15"/>
  <c r="EE272" i="15" s="1"/>
  <c r="DZ30" i="14"/>
  <c r="ED108" i="14"/>
  <c r="EE108" i="14" s="1"/>
  <c r="DU107" i="14"/>
  <c r="ED130" i="15"/>
  <c r="EE130" i="15" s="1"/>
  <c r="DX287" i="7"/>
  <c r="DW236" i="13"/>
  <c r="ED282" i="14"/>
  <c r="EE282" i="14" s="1"/>
  <c r="DU281" i="14"/>
  <c r="ED281" i="14" s="1"/>
  <c r="DW236" i="15"/>
  <c r="ED22" i="14"/>
  <c r="EE22" i="14" s="1"/>
  <c r="DU21" i="14"/>
  <c r="ED328" i="15"/>
  <c r="EE328" i="15" s="1"/>
  <c r="DX70" i="15"/>
  <c r="DX192" i="13"/>
  <c r="DX191" i="13" s="1"/>
  <c r="EC94" i="13"/>
  <c r="DV22" i="15"/>
  <c r="DW22" i="13"/>
  <c r="DW21" i="13" s="1"/>
  <c r="DW97" i="13"/>
  <c r="EA365" i="15"/>
  <c r="DY299" i="15"/>
  <c r="DU107" i="13"/>
  <c r="DV351" i="13"/>
  <c r="DZ77" i="15"/>
  <c r="DU108" i="15"/>
  <c r="DM108" i="15"/>
  <c r="EA299" i="13"/>
  <c r="DX351" i="13"/>
  <c r="DW155" i="13"/>
  <c r="DX60" i="15"/>
  <c r="DY114" i="15"/>
  <c r="DZ168" i="13"/>
  <c r="DZ165" i="13" s="1"/>
  <c r="EA168" i="13"/>
  <c r="EA165" i="13" s="1"/>
  <c r="DU327" i="15"/>
  <c r="DM327" i="15"/>
  <c r="DV192" i="15"/>
  <c r="DV191" i="15" s="1"/>
  <c r="DZ65" i="15"/>
  <c r="DY352" i="15"/>
  <c r="EB219" i="15"/>
  <c r="EB218" i="15" s="1"/>
  <c r="EB190" i="15" s="1"/>
  <c r="ED269" i="15"/>
  <c r="EE269" i="15" s="1"/>
  <c r="DX94" i="7"/>
  <c r="ED318" i="14"/>
  <c r="EE318" i="14" s="1"/>
  <c r="DV147" i="7"/>
  <c r="DZ107" i="14"/>
  <c r="DZ190" i="14"/>
  <c r="DZ171" i="14" s="1"/>
  <c r="DZ287" i="14" s="1"/>
  <c r="ED50" i="7"/>
  <c r="EE50" i="7" s="1"/>
  <c r="I396" i="14"/>
  <c r="I400" i="14" s="1"/>
  <c r="ED59" i="5"/>
  <c r="EE59" i="5" s="1"/>
  <c r="ED114" i="5"/>
  <c r="EE114" i="5" s="1"/>
  <c r="DV190" i="15" l="1"/>
  <c r="DV171" i="15" s="1"/>
  <c r="DV287" i="15" s="1"/>
  <c r="DY113" i="15"/>
  <c r="DW368" i="14"/>
  <c r="EB136" i="7"/>
  <c r="EB135" i="7" s="1"/>
  <c r="EB169" i="7" s="1"/>
  <c r="EB288" i="7" s="1"/>
  <c r="EB371" i="7" s="1"/>
  <c r="DZ190" i="15"/>
  <c r="DZ171" i="15" s="1"/>
  <c r="DZ287" i="15" s="1"/>
  <c r="ED137" i="5"/>
  <c r="DX136" i="5"/>
  <c r="DX135" i="5" s="1"/>
  <c r="DV136" i="7"/>
  <c r="DV135" i="7" s="1"/>
  <c r="EB20" i="14"/>
  <c r="DX368" i="14"/>
  <c r="EC75" i="15"/>
  <c r="ED20" i="5"/>
  <c r="DY368" i="14"/>
  <c r="ED113" i="5"/>
  <c r="DX20" i="14"/>
  <c r="EC368" i="13"/>
  <c r="DZ368" i="14"/>
  <c r="DZ21" i="15"/>
  <c r="EA48" i="7"/>
  <c r="EA169" i="7" s="1"/>
  <c r="EA288" i="7" s="1"/>
  <c r="EA371" i="7" s="1"/>
  <c r="EC48" i="13"/>
  <c r="DW48" i="7"/>
  <c r="ED147" i="5"/>
  <c r="DZ30" i="15"/>
  <c r="DZ48" i="7"/>
  <c r="DU165" i="15"/>
  <c r="DY85" i="13"/>
  <c r="ED58" i="7"/>
  <c r="ED368" i="5"/>
  <c r="DY48" i="7"/>
  <c r="DX94" i="13"/>
  <c r="DW76" i="15"/>
  <c r="DU368" i="13"/>
  <c r="DY300" i="15"/>
  <c r="ED87" i="15"/>
  <c r="EE87" i="15" s="1"/>
  <c r="DZ190" i="13"/>
  <c r="DZ171" i="13" s="1"/>
  <c r="DZ287" i="13" s="1"/>
  <c r="DZ58" i="13"/>
  <c r="DV107" i="15"/>
  <c r="DY76" i="13"/>
  <c r="DW107" i="13"/>
  <c r="ED119" i="5"/>
  <c r="EC368" i="15"/>
  <c r="ED152" i="5"/>
  <c r="ED43" i="13"/>
  <c r="EE43" i="13" s="1"/>
  <c r="DZ300" i="15"/>
  <c r="EC20" i="13"/>
  <c r="DZ75" i="14"/>
  <c r="DZ76" i="13"/>
  <c r="ED85" i="7"/>
  <c r="DW20" i="14"/>
  <c r="DX113" i="15"/>
  <c r="DX40" i="13"/>
  <c r="EA300" i="15"/>
  <c r="EA48" i="13"/>
  <c r="DY48" i="14"/>
  <c r="DZ20" i="14"/>
  <c r="EC75" i="13"/>
  <c r="DY75" i="7"/>
  <c r="DW75" i="14"/>
  <c r="EA20" i="15"/>
  <c r="DW119" i="13"/>
  <c r="DY49" i="15"/>
  <c r="DV75" i="7"/>
  <c r="EA367" i="13"/>
  <c r="EB75" i="14"/>
  <c r="ED347" i="13"/>
  <c r="EE347" i="13" s="1"/>
  <c r="DV21" i="13"/>
  <c r="ED367" i="7"/>
  <c r="EE367" i="7" s="1"/>
  <c r="DY190" i="13"/>
  <c r="DY171" i="13" s="1"/>
  <c r="DY287" i="13" s="1"/>
  <c r="EA94" i="13"/>
  <c r="EA75" i="13" s="1"/>
  <c r="DX107" i="15"/>
  <c r="DV75" i="14"/>
  <c r="EC48" i="15"/>
  <c r="DZ48" i="14"/>
  <c r="DW75" i="7"/>
  <c r="DV368" i="14"/>
  <c r="EA20" i="14"/>
  <c r="EA48" i="14"/>
  <c r="DY190" i="15"/>
  <c r="DY171" i="15" s="1"/>
  <c r="DY287" i="15" s="1"/>
  <c r="DX48" i="14"/>
  <c r="ED37" i="13"/>
  <c r="EE37" i="13" s="1"/>
  <c r="DV94" i="15"/>
  <c r="EB367" i="13"/>
  <c r="EB368" i="13" s="1"/>
  <c r="DY113" i="13"/>
  <c r="ED20" i="7"/>
  <c r="EA48" i="15"/>
  <c r="DW48" i="14"/>
  <c r="EB58" i="15"/>
  <c r="DZ113" i="13"/>
  <c r="EA368" i="14"/>
  <c r="DW49" i="15"/>
  <c r="EA20" i="13"/>
  <c r="DX119" i="15"/>
  <c r="DX21" i="15"/>
  <c r="ED59" i="13"/>
  <c r="EE59" i="13" s="1"/>
  <c r="EB58" i="13"/>
  <c r="EB48" i="13" s="1"/>
  <c r="DV300" i="13"/>
  <c r="EB48" i="14"/>
  <c r="DW300" i="15"/>
  <c r="DX67" i="13"/>
  <c r="ED67" i="7"/>
  <c r="ED39" i="13"/>
  <c r="EE39" i="13" s="1"/>
  <c r="DV113" i="15"/>
  <c r="DZ30" i="13"/>
  <c r="DY107" i="13"/>
  <c r="DV190" i="13"/>
  <c r="DV171" i="13" s="1"/>
  <c r="DV287" i="13" s="1"/>
  <c r="ED140" i="13"/>
  <c r="EE140" i="13" s="1"/>
  <c r="EA190" i="13"/>
  <c r="EA171" i="13" s="1"/>
  <c r="EA287" i="13" s="1"/>
  <c r="DX300" i="15"/>
  <c r="DV49" i="15"/>
  <c r="DW367" i="15"/>
  <c r="DW113" i="15"/>
  <c r="DX76" i="13"/>
  <c r="EB367" i="15"/>
  <c r="EB368" i="15" s="1"/>
  <c r="ED71" i="13"/>
  <c r="EE71" i="13" s="1"/>
  <c r="ED282" i="13"/>
  <c r="EE282" i="13" s="1"/>
  <c r="DY136" i="7"/>
  <c r="DY135" i="7" s="1"/>
  <c r="DZ367" i="15"/>
  <c r="DZ119" i="13"/>
  <c r="DX76" i="15"/>
  <c r="DW67" i="15"/>
  <c r="DY21" i="15"/>
  <c r="DX300" i="13"/>
  <c r="EC20" i="15"/>
  <c r="ED152" i="7"/>
  <c r="DZ85" i="13"/>
  <c r="DV76" i="13"/>
  <c r="ED52" i="13"/>
  <c r="EE52" i="13" s="1"/>
  <c r="ED113" i="7"/>
  <c r="EA367" i="15"/>
  <c r="ED79" i="13"/>
  <c r="EE79" i="13" s="1"/>
  <c r="ED172" i="13"/>
  <c r="DY367" i="15"/>
  <c r="DW94" i="13"/>
  <c r="ED119" i="14"/>
  <c r="DY75" i="14"/>
  <c r="ED352" i="13"/>
  <c r="EE352" i="13" s="1"/>
  <c r="DZ67" i="13"/>
  <c r="DZ21" i="13"/>
  <c r="DU367" i="15"/>
  <c r="DX21" i="13"/>
  <c r="DY119" i="13"/>
  <c r="ED309" i="13"/>
  <c r="EE309" i="13" s="1"/>
  <c r="DV119" i="13"/>
  <c r="EA94" i="15"/>
  <c r="EA75" i="15" s="1"/>
  <c r="DV85" i="13"/>
  <c r="ED343" i="13"/>
  <c r="EE343" i="13" s="1"/>
  <c r="ED121" i="13"/>
  <c r="EE121" i="13" s="1"/>
  <c r="ED119" i="7"/>
  <c r="ED67" i="14"/>
  <c r="DW367" i="13"/>
  <c r="ED98" i="13"/>
  <c r="EE98" i="13" s="1"/>
  <c r="ED236" i="13"/>
  <c r="DZ367" i="13"/>
  <c r="DZ368" i="13" s="1"/>
  <c r="EB20" i="13"/>
  <c r="ED160" i="13"/>
  <c r="EE160" i="13" s="1"/>
  <c r="DZ94" i="13"/>
  <c r="EA75" i="14"/>
  <c r="DZ107" i="13"/>
  <c r="ED155" i="13"/>
  <c r="EE155" i="13" s="1"/>
  <c r="DX85" i="13"/>
  <c r="DX49" i="13"/>
  <c r="DY119" i="15"/>
  <c r="ED327" i="13"/>
  <c r="EE327" i="13" s="1"/>
  <c r="EB30" i="15"/>
  <c r="EB20" i="15" s="1"/>
  <c r="ED97" i="13"/>
  <c r="EE97" i="13" s="1"/>
  <c r="DY367" i="13"/>
  <c r="DW30" i="13"/>
  <c r="DV49" i="13"/>
  <c r="ED115" i="13"/>
  <c r="EE115" i="13" s="1"/>
  <c r="ED271" i="13"/>
  <c r="EE271" i="13" s="1"/>
  <c r="DW136" i="5"/>
  <c r="DW135" i="5" s="1"/>
  <c r="EE120" i="7"/>
  <c r="ED366" i="13"/>
  <c r="EE366" i="13" s="1"/>
  <c r="ED335" i="13"/>
  <c r="EE335" i="13" s="1"/>
  <c r="ED281" i="13"/>
  <c r="DX367" i="13"/>
  <c r="ED150" i="13"/>
  <c r="EE150" i="13" s="1"/>
  <c r="DX75" i="14"/>
  <c r="DY67" i="13"/>
  <c r="ED192" i="13"/>
  <c r="EE192" i="13" s="1"/>
  <c r="ED76" i="7"/>
  <c r="DZ107" i="15"/>
  <c r="DX30" i="13"/>
  <c r="DY94" i="15"/>
  <c r="DV300" i="15"/>
  <c r="DW190" i="13"/>
  <c r="DW171" i="13" s="1"/>
  <c r="DW287" i="13" s="1"/>
  <c r="DZ76" i="15"/>
  <c r="ED40" i="14"/>
  <c r="EE40" i="14" s="1"/>
  <c r="ED60" i="13"/>
  <c r="EE60" i="13" s="1"/>
  <c r="DX367" i="15"/>
  <c r="ED351" i="13"/>
  <c r="EE351" i="13" s="1"/>
  <c r="ED92" i="13"/>
  <c r="EE92" i="13" s="1"/>
  <c r="DZ135" i="7"/>
  <c r="ED365" i="13"/>
  <c r="EE365" i="13" s="1"/>
  <c r="ED65" i="13"/>
  <c r="EE65" i="13" s="1"/>
  <c r="DY58" i="15"/>
  <c r="ED49" i="7"/>
  <c r="EB171" i="15"/>
  <c r="EB287" i="15" s="1"/>
  <c r="DV367" i="15"/>
  <c r="ED266" i="13"/>
  <c r="EE266" i="13" s="1"/>
  <c r="ED44" i="13"/>
  <c r="EE44" i="13" s="1"/>
  <c r="ED109" i="13"/>
  <c r="EE109" i="13" s="1"/>
  <c r="DY300" i="13"/>
  <c r="EA113" i="15"/>
  <c r="DV58" i="15"/>
  <c r="ED94" i="14"/>
  <c r="ED318" i="13"/>
  <c r="EE318" i="13" s="1"/>
  <c r="ED366" i="15"/>
  <c r="EE366" i="15" s="1"/>
  <c r="DY40" i="13"/>
  <c r="DZ94" i="15"/>
  <c r="EB85" i="15"/>
  <c r="EB75" i="15" s="1"/>
  <c r="DZ119" i="15"/>
  <c r="DV367" i="13"/>
  <c r="ED32" i="13"/>
  <c r="EE32" i="13" s="1"/>
  <c r="ED165" i="13"/>
  <c r="DW300" i="13"/>
  <c r="ED70" i="13"/>
  <c r="EE70" i="13" s="1"/>
  <c r="ED236" i="15"/>
  <c r="ED37" i="15"/>
  <c r="EE37" i="15" s="1"/>
  <c r="DU190" i="14"/>
  <c r="ED190" i="14" s="1"/>
  <c r="ED191" i="14"/>
  <c r="ED52" i="15"/>
  <c r="EE52" i="15" s="1"/>
  <c r="ED147" i="7"/>
  <c r="ED94" i="7"/>
  <c r="DU76" i="15"/>
  <c r="ED77" i="15"/>
  <c r="EE77" i="15" s="1"/>
  <c r="ED181" i="13"/>
  <c r="ED97" i="15"/>
  <c r="EE97" i="15" s="1"/>
  <c r="ED367" i="14"/>
  <c r="EE367" i="14" s="1"/>
  <c r="ED22" i="15"/>
  <c r="EE22" i="15" s="1"/>
  <c r="DU21" i="15"/>
  <c r="EB171" i="13"/>
  <c r="EB287" i="13" s="1"/>
  <c r="EE153" i="5"/>
  <c r="DV67" i="13"/>
  <c r="ED109" i="15"/>
  <c r="EE109" i="15" s="1"/>
  <c r="DW21" i="15"/>
  <c r="ED65" i="15"/>
  <c r="EE65" i="15" s="1"/>
  <c r="DV30" i="15"/>
  <c r="ED31" i="15"/>
  <c r="EE31" i="15" s="1"/>
  <c r="DU181" i="15"/>
  <c r="ED182" i="15"/>
  <c r="EE182" i="15" s="1"/>
  <c r="DV76" i="15"/>
  <c r="DV94" i="13"/>
  <c r="DM368" i="14"/>
  <c r="DN368" i="14"/>
  <c r="DU190" i="13"/>
  <c r="ED191" i="13"/>
  <c r="ED219" i="13"/>
  <c r="EE219" i="13" s="1"/>
  <c r="ED173" i="15"/>
  <c r="EE173" i="15" s="1"/>
  <c r="DU94" i="15"/>
  <c r="ED95" i="15"/>
  <c r="EE95" i="15" s="1"/>
  <c r="DW40" i="15"/>
  <c r="ED58" i="14"/>
  <c r="DU135" i="5"/>
  <c r="ED351" i="15"/>
  <c r="EE351" i="15" s="1"/>
  <c r="ED137" i="7"/>
  <c r="ED218" i="13"/>
  <c r="ED168" i="13"/>
  <c r="EE168" i="13" s="1"/>
  <c r="DZ58" i="15"/>
  <c r="ED309" i="15"/>
  <c r="EE309" i="15" s="1"/>
  <c r="ED262" i="13"/>
  <c r="EE262" i="13" s="1"/>
  <c r="EE50" i="5"/>
  <c r="ED98" i="15"/>
  <c r="EE98" i="15" s="1"/>
  <c r="ED318" i="15"/>
  <c r="EE318" i="15" s="1"/>
  <c r="ED182" i="13"/>
  <c r="EE182" i="13" s="1"/>
  <c r="DY94" i="13"/>
  <c r="DY20" i="14"/>
  <c r="ED39" i="15"/>
  <c r="EE39" i="15" s="1"/>
  <c r="ED266" i="15"/>
  <c r="EE266" i="15" s="1"/>
  <c r="ED41" i="15"/>
  <c r="EE41" i="15" s="1"/>
  <c r="DU40" i="15"/>
  <c r="DU135" i="7"/>
  <c r="ED335" i="15"/>
  <c r="EE335" i="15" s="1"/>
  <c r="ED172" i="15"/>
  <c r="ED261" i="13"/>
  <c r="DV48" i="5"/>
  <c r="ED49" i="5"/>
  <c r="DX58" i="15"/>
  <c r="ED59" i="15"/>
  <c r="EE59" i="15" s="1"/>
  <c r="DU58" i="15"/>
  <c r="DU287" i="7"/>
  <c r="ED171" i="7"/>
  <c r="DY85" i="15"/>
  <c r="DU218" i="15"/>
  <c r="ED219" i="15"/>
  <c r="EE219" i="15" s="1"/>
  <c r="EA300" i="13"/>
  <c r="DW30" i="15"/>
  <c r="ED21" i="14"/>
  <c r="DU20" i="14"/>
  <c r="DZ40" i="13"/>
  <c r="DU107" i="15"/>
  <c r="ED108" i="15"/>
  <c r="EE108" i="15" s="1"/>
  <c r="ED140" i="15"/>
  <c r="EE140" i="15" s="1"/>
  <c r="EA171" i="15"/>
  <c r="EA287" i="15" s="1"/>
  <c r="ED280" i="15"/>
  <c r="EE280" i="15" s="1"/>
  <c r="DU278" i="15"/>
  <c r="DX107" i="13"/>
  <c r="DU368" i="14"/>
  <c r="ED300" i="14"/>
  <c r="EE300" i="14" s="1"/>
  <c r="ED70" i="15"/>
  <c r="EE70" i="15" s="1"/>
  <c r="DY76" i="15"/>
  <c r="ED299" i="13"/>
  <c r="EE299" i="13" s="1"/>
  <c r="DM300" i="15"/>
  <c r="ED107" i="14"/>
  <c r="ED60" i="15"/>
  <c r="EE60" i="15" s="1"/>
  <c r="DV48" i="14"/>
  <c r="DY40" i="15"/>
  <c r="ED75" i="5"/>
  <c r="DX119" i="13"/>
  <c r="ED87" i="13"/>
  <c r="EE87" i="13" s="1"/>
  <c r="ED108" i="13"/>
  <c r="EE108" i="13" s="1"/>
  <c r="ED121" i="15"/>
  <c r="EE121" i="15" s="1"/>
  <c r="EB67" i="15"/>
  <c r="ED282" i="15"/>
  <c r="EE282" i="15" s="1"/>
  <c r="DU281" i="15"/>
  <c r="DW58" i="15"/>
  <c r="ED168" i="15"/>
  <c r="EE168" i="15" s="1"/>
  <c r="DW107" i="15"/>
  <c r="ED120" i="13"/>
  <c r="EE120" i="13" s="1"/>
  <c r="ED43" i="15"/>
  <c r="EE43" i="15" s="1"/>
  <c r="DW119" i="15"/>
  <c r="DU67" i="15"/>
  <c r="ED68" i="15"/>
  <c r="EE68" i="15" s="1"/>
  <c r="EE95" i="7"/>
  <c r="DZ40" i="15"/>
  <c r="ED299" i="15"/>
  <c r="EE299" i="15" s="1"/>
  <c r="EE138" i="7"/>
  <c r="DX40" i="15"/>
  <c r="ED24" i="13"/>
  <c r="EE24" i="13" s="1"/>
  <c r="DX49" i="15"/>
  <c r="DX94" i="15"/>
  <c r="ED262" i="15"/>
  <c r="EE262" i="15" s="1"/>
  <c r="DU261" i="15"/>
  <c r="ED365" i="15"/>
  <c r="EE365" i="15" s="1"/>
  <c r="DV58" i="13"/>
  <c r="DU119" i="15"/>
  <c r="ED120" i="15"/>
  <c r="EE120" i="15" s="1"/>
  <c r="ED368" i="7"/>
  <c r="DV113" i="13"/>
  <c r="ED79" i="15"/>
  <c r="EE79" i="15" s="1"/>
  <c r="ED173" i="13"/>
  <c r="EE173" i="13" s="1"/>
  <c r="EE300" i="7"/>
  <c r="ED24" i="15"/>
  <c r="EE24" i="15" s="1"/>
  <c r="DU85" i="15"/>
  <c r="ED86" i="15"/>
  <c r="EE86" i="15" s="1"/>
  <c r="ED86" i="13"/>
  <c r="EE86" i="13" s="1"/>
  <c r="DV119" i="15"/>
  <c r="DY49" i="13"/>
  <c r="ED150" i="15"/>
  <c r="EE150" i="15" s="1"/>
  <c r="DM287" i="15"/>
  <c r="ED92" i="15"/>
  <c r="EE92" i="15" s="1"/>
  <c r="DW190" i="15"/>
  <c r="DW171" i="15" s="1"/>
  <c r="DW287" i="15" s="1"/>
  <c r="ED77" i="13"/>
  <c r="EE77" i="13" s="1"/>
  <c r="DX58" i="13"/>
  <c r="DM367" i="15"/>
  <c r="ED327" i="15"/>
  <c r="EE327" i="15" s="1"/>
  <c r="ED280" i="13"/>
  <c r="EE280" i="13" s="1"/>
  <c r="ED68" i="13"/>
  <c r="EE68" i="13" s="1"/>
  <c r="ED71" i="15"/>
  <c r="EE71" i="15" s="1"/>
  <c r="DZ67" i="15"/>
  <c r="DY67" i="15"/>
  <c r="EE164" i="7"/>
  <c r="DU75" i="13"/>
  <c r="DV20" i="14"/>
  <c r="DX85" i="15"/>
  <c r="EE299" i="7"/>
  <c r="DY30" i="13"/>
  <c r="DV135" i="5"/>
  <c r="DV21" i="15"/>
  <c r="ED32" i="15"/>
  <c r="EE32" i="15" s="1"/>
  <c r="DU30" i="15"/>
  <c r="ED278" i="13"/>
  <c r="DU75" i="14"/>
  <c r="ED76" i="14"/>
  <c r="DW113" i="13"/>
  <c r="ED44" i="15"/>
  <c r="EE44" i="15" s="1"/>
  <c r="ED347" i="15"/>
  <c r="EE347" i="15" s="1"/>
  <c r="DU49" i="15"/>
  <c r="ED50" i="15"/>
  <c r="EE50" i="15" s="1"/>
  <c r="DX48" i="7"/>
  <c r="ED113" i="14"/>
  <c r="DW136" i="7"/>
  <c r="DW135" i="7" s="1"/>
  <c r="ED298" i="15"/>
  <c r="EE298" i="15" s="1"/>
  <c r="EB75" i="13"/>
  <c r="DU102" i="15"/>
  <c r="ED103" i="15"/>
  <c r="EE103" i="15" s="1"/>
  <c r="ED343" i="15"/>
  <c r="EE343" i="15" s="1"/>
  <c r="ED298" i="13"/>
  <c r="EE298" i="13" s="1"/>
  <c r="DV48" i="7"/>
  <c r="DW76" i="13"/>
  <c r="DW49" i="13"/>
  <c r="ED155" i="15"/>
  <c r="EE155" i="15" s="1"/>
  <c r="DX190" i="13"/>
  <c r="DX171" i="13" s="1"/>
  <c r="DX287" i="13" s="1"/>
  <c r="DU191" i="15"/>
  <c r="ED192" i="15"/>
  <c r="EE192" i="15" s="1"/>
  <c r="DW58" i="13"/>
  <c r="EE153" i="7"/>
  <c r="DX67" i="15"/>
  <c r="DX30" i="15"/>
  <c r="DX136" i="7"/>
  <c r="DX135" i="7" s="1"/>
  <c r="ED172" i="14"/>
  <c r="EE262" i="7"/>
  <c r="DW40" i="13"/>
  <c r="DX190" i="15"/>
  <c r="DX171" i="15" s="1"/>
  <c r="DX287" i="15" s="1"/>
  <c r="ED103" i="13"/>
  <c r="EE103" i="13" s="1"/>
  <c r="ED41" i="13"/>
  <c r="EE41" i="13" s="1"/>
  <c r="ED30" i="14"/>
  <c r="ED95" i="13"/>
  <c r="EE95" i="13" s="1"/>
  <c r="ED160" i="15"/>
  <c r="EE160" i="15" s="1"/>
  <c r="DV85" i="15"/>
  <c r="DW94" i="15"/>
  <c r="DU48" i="14"/>
  <c r="ED49" i="14"/>
  <c r="ED31" i="13"/>
  <c r="EE31" i="13" s="1"/>
  <c r="DV30" i="13"/>
  <c r="ED114" i="15"/>
  <c r="EE114" i="15" s="1"/>
  <c r="DU113" i="15"/>
  <c r="DX75" i="7"/>
  <c r="DX113" i="13"/>
  <c r="ED102" i="13"/>
  <c r="ED85" i="14"/>
  <c r="ED115" i="15"/>
  <c r="EE115" i="15" s="1"/>
  <c r="EE309" i="7"/>
  <c r="ED22" i="13"/>
  <c r="EE22" i="13" s="1"/>
  <c r="ED287" i="5"/>
  <c r="EE287" i="5" s="1"/>
  <c r="ED50" i="13"/>
  <c r="EE50" i="13" s="1"/>
  <c r="DY58" i="13"/>
  <c r="DW67" i="13"/>
  <c r="ED352" i="15"/>
  <c r="EE352" i="15" s="1"/>
  <c r="DU300" i="15"/>
  <c r="ED271" i="15"/>
  <c r="EE271" i="15" s="1"/>
  <c r="DW85" i="15"/>
  <c r="DW85" i="13"/>
  <c r="DU20" i="13"/>
  <c r="DU48" i="13"/>
  <c r="ED114" i="13"/>
  <c r="EE114" i="13" s="1"/>
  <c r="DY30" i="15"/>
  <c r="DV67" i="15"/>
  <c r="DZ20" i="15" l="1"/>
  <c r="DZ368" i="15"/>
  <c r="DZ169" i="7"/>
  <c r="DZ288" i="7" s="1"/>
  <c r="DZ371" i="7" s="1"/>
  <c r="ED165" i="15"/>
  <c r="DZ48" i="13"/>
  <c r="DY368" i="15"/>
  <c r="EA368" i="15"/>
  <c r="EA368" i="13"/>
  <c r="ED75" i="7"/>
  <c r="DW368" i="13"/>
  <c r="DX20" i="13"/>
  <c r="DZ75" i="15"/>
  <c r="DZ75" i="13"/>
  <c r="EB48" i="15"/>
  <c r="DX48" i="13"/>
  <c r="DX368" i="13"/>
  <c r="DV20" i="15"/>
  <c r="DX75" i="13"/>
  <c r="ED21" i="13"/>
  <c r="DV75" i="13"/>
  <c r="ED368" i="14"/>
  <c r="EE368" i="14" s="1"/>
  <c r="DW48" i="15"/>
  <c r="DW368" i="15"/>
  <c r="DW20" i="13"/>
  <c r="DZ20" i="13"/>
  <c r="ED119" i="13"/>
  <c r="DV368" i="15"/>
  <c r="ED367" i="13"/>
  <c r="EE367" i="13" s="1"/>
  <c r="ED113" i="13"/>
  <c r="ED75" i="14"/>
  <c r="ED30" i="13"/>
  <c r="ED48" i="14"/>
  <c r="ED94" i="13"/>
  <c r="DV368" i="13"/>
  <c r="DY48" i="15"/>
  <c r="DY368" i="13"/>
  <c r="ED58" i="13"/>
  <c r="ED40" i="13"/>
  <c r="EE40" i="13" s="1"/>
  <c r="ED85" i="13"/>
  <c r="ED367" i="15"/>
  <c r="EE367" i="15" s="1"/>
  <c r="ED107" i="13"/>
  <c r="DY20" i="13"/>
  <c r="ED67" i="13"/>
  <c r="DY75" i="13"/>
  <c r="DX368" i="15"/>
  <c r="DW75" i="15"/>
  <c r="DW75" i="13"/>
  <c r="DV48" i="13"/>
  <c r="ED136" i="7"/>
  <c r="DY75" i="15"/>
  <c r="ED20" i="14"/>
  <c r="ED136" i="5"/>
  <c r="DV48" i="15"/>
  <c r="DY20" i="15"/>
  <c r="DX20" i="15"/>
  <c r="DZ48" i="15"/>
  <c r="DX75" i="15"/>
  <c r="ED94" i="15"/>
  <c r="DW20" i="15"/>
  <c r="DU48" i="15"/>
  <c r="ED49" i="15"/>
  <c r="DY48" i="13"/>
  <c r="ED261" i="15"/>
  <c r="DU190" i="15"/>
  <c r="ED191" i="15"/>
  <c r="ED48" i="5"/>
  <c r="ED107" i="15"/>
  <c r="ED281" i="15"/>
  <c r="DX48" i="15"/>
  <c r="DW48" i="13"/>
  <c r="ED190" i="13"/>
  <c r="DU171" i="13"/>
  <c r="DM368" i="15"/>
  <c r="ED85" i="15"/>
  <c r="EE368" i="7"/>
  <c r="ED30" i="15"/>
  <c r="ED135" i="7"/>
  <c r="ED21" i="15"/>
  <c r="DU20" i="15"/>
  <c r="ED278" i="15"/>
  <c r="DV75" i="15"/>
  <c r="ED40" i="15"/>
  <c r="EE40" i="15" s="1"/>
  <c r="ED49" i="13"/>
  <c r="ED102" i="15"/>
  <c r="ED181" i="15"/>
  <c r="DU171" i="14"/>
  <c r="ED218" i="15"/>
  <c r="ED113" i="15"/>
  <c r="ED67" i="15"/>
  <c r="ED48" i="7"/>
  <c r="ED135" i="5"/>
  <c r="ED300" i="13"/>
  <c r="EE300" i="13" s="1"/>
  <c r="DV20" i="13"/>
  <c r="ED287" i="7"/>
  <c r="EE287" i="7" s="1"/>
  <c r="ED76" i="13"/>
  <c r="DU75" i="15"/>
  <c r="ED76" i="15"/>
  <c r="DU368" i="15"/>
  <c r="ED300" i="15"/>
  <c r="EE300" i="15" s="1"/>
  <c r="ED119" i="15"/>
  <c r="ED58" i="15"/>
  <c r="ED75" i="13" l="1"/>
  <c r="ED368" i="13"/>
  <c r="EE368" i="13" s="1"/>
  <c r="ED48" i="13"/>
  <c r="ED20" i="13"/>
  <c r="ED368" i="15"/>
  <c r="EE368" i="15" s="1"/>
  <c r="ED20" i="15"/>
  <c r="ED190" i="15"/>
  <c r="DU171" i="15"/>
  <c r="DU287" i="14"/>
  <c r="ED171" i="14"/>
  <c r="ED75" i="15"/>
  <c r="ED48" i="15"/>
  <c r="DU287" i="13"/>
  <c r="ED171" i="13"/>
  <c r="ED287" i="13" l="1"/>
  <c r="EE287" i="13" s="1"/>
  <c r="ED287" i="14"/>
  <c r="EE287" i="14" s="1"/>
  <c r="ED171" i="15"/>
  <c r="DU287" i="15"/>
  <c r="ED287" i="15" l="1"/>
  <c r="EE287" i="15" s="1"/>
  <c r="EB149" i="14" l="1"/>
  <c r="EC154" i="14" l="1"/>
  <c r="DU163" i="14"/>
  <c r="EC159" i="13"/>
  <c r="EC159" i="15"/>
  <c r="DU159" i="13"/>
  <c r="EB158" i="14"/>
  <c r="EC158" i="14"/>
  <c r="EA158" i="14"/>
  <c r="EC19" i="14"/>
  <c r="DZ158" i="14" l="1"/>
  <c r="DV154" i="14"/>
  <c r="DX159" i="15"/>
  <c r="DY139" i="14"/>
  <c r="EA161" i="14"/>
  <c r="DW158" i="14"/>
  <c r="DY158" i="14"/>
  <c r="EB159" i="13"/>
  <c r="DZ163" i="14"/>
  <c r="EC163" i="14"/>
  <c r="DX161" i="14"/>
  <c r="DZ159" i="13"/>
  <c r="DV161" i="14"/>
  <c r="DV139" i="14"/>
  <c r="EB163" i="14"/>
  <c r="DM149" i="14"/>
  <c r="DU149" i="14"/>
  <c r="DN149" i="14"/>
  <c r="EA154" i="14"/>
  <c r="EA163" i="14"/>
  <c r="DN139" i="14"/>
  <c r="DM139" i="14"/>
  <c r="DU139" i="14"/>
  <c r="DW19" i="14"/>
  <c r="DW17" i="14" s="1"/>
  <c r="DY149" i="14"/>
  <c r="DN158" i="14"/>
  <c r="DM158" i="14"/>
  <c r="DU158" i="14"/>
  <c r="DW159" i="15"/>
  <c r="DZ159" i="15"/>
  <c r="EA19" i="14"/>
  <c r="EA17" i="14" s="1"/>
  <c r="DZ149" i="14"/>
  <c r="DM159" i="15"/>
  <c r="DU159" i="15"/>
  <c r="DZ154" i="14"/>
  <c r="DW149" i="14"/>
  <c r="DX139" i="14"/>
  <c r="EA149" i="14"/>
  <c r="DM154" i="14"/>
  <c r="DU154" i="14"/>
  <c r="DN154" i="14"/>
  <c r="DV158" i="14"/>
  <c r="DW154" i="14"/>
  <c r="EC149" i="14"/>
  <c r="DV149" i="14"/>
  <c r="DY19" i="14"/>
  <c r="DY17" i="14" s="1"/>
  <c r="DY161" i="14"/>
  <c r="DX19" i="14"/>
  <c r="DX17" i="14" s="1"/>
  <c r="DY159" i="15"/>
  <c r="DV19" i="14"/>
  <c r="DN19" i="14"/>
  <c r="DM19" i="14"/>
  <c r="DZ161" i="14"/>
  <c r="DX158" i="14"/>
  <c r="EB159" i="15"/>
  <c r="EB154" i="14"/>
  <c r="DX154" i="14"/>
  <c r="EC161" i="14"/>
  <c r="DX149" i="14"/>
  <c r="DW139" i="14"/>
  <c r="EB161" i="14"/>
  <c r="DW163" i="14"/>
  <c r="DZ19" i="14"/>
  <c r="DZ17" i="14" s="1"/>
  <c r="DY163" i="14"/>
  <c r="EA139" i="14"/>
  <c r="DU161" i="14"/>
  <c r="DM161" i="14"/>
  <c r="DN161" i="14"/>
  <c r="EC139" i="14"/>
  <c r="EB19" i="14"/>
  <c r="EB17" i="14" s="1"/>
  <c r="DW161" i="14"/>
  <c r="DZ139" i="14"/>
  <c r="DY154" i="14"/>
  <c r="DV159" i="15"/>
  <c r="EA159" i="15"/>
  <c r="DX163" i="14"/>
  <c r="EA159" i="13"/>
  <c r="EB139" i="14"/>
  <c r="DU139" i="13"/>
  <c r="DU161" i="13"/>
  <c r="EC139" i="15"/>
  <c r="EC139" i="13"/>
  <c r="EC161" i="15"/>
  <c r="EC161" i="13"/>
  <c r="DU163" i="13"/>
  <c r="EC158" i="15"/>
  <c r="EC158" i="13"/>
  <c r="EB149" i="15"/>
  <c r="DZ158" i="15"/>
  <c r="EA149" i="15"/>
  <c r="EB158" i="15"/>
  <c r="EC163" i="15"/>
  <c r="EC163" i="13"/>
  <c r="DU158" i="13"/>
  <c r="EA154" i="15"/>
  <c r="DU149" i="13"/>
  <c r="EC154" i="15"/>
  <c r="EC154" i="13"/>
  <c r="EB154" i="15"/>
  <c r="EC149" i="15"/>
  <c r="EC149" i="13"/>
  <c r="EC19" i="15"/>
  <c r="EC19" i="13"/>
  <c r="EA19" i="15"/>
  <c r="EA17" i="15" s="1"/>
  <c r="DU154" i="13"/>
  <c r="EC148" i="14"/>
  <c r="EC138" i="14"/>
  <c r="DZ151" i="14"/>
  <c r="EA148" i="14"/>
  <c r="EC153" i="14"/>
  <c r="ED161" i="14" l="1"/>
  <c r="EE161" i="14" s="1"/>
  <c r="DZ19" i="13"/>
  <c r="DZ17" i="13" s="1"/>
  <c r="DY159" i="13"/>
  <c r="DV141" i="14"/>
  <c r="DV154" i="15"/>
  <c r="DX159" i="13"/>
  <c r="DZ161" i="15"/>
  <c r="DW159" i="13"/>
  <c r="DW151" i="14"/>
  <c r="EB141" i="14"/>
  <c r="EA141" i="14"/>
  <c r="EA139" i="13"/>
  <c r="DX19" i="13"/>
  <c r="DX17" i="13" s="1"/>
  <c r="ED139" i="14"/>
  <c r="EE139" i="14" s="1"/>
  <c r="DV148" i="14"/>
  <c r="DX161" i="15"/>
  <c r="DY154" i="15"/>
  <c r="EB161" i="15"/>
  <c r="DY163" i="15"/>
  <c r="ED154" i="14"/>
  <c r="EE154" i="14" s="1"/>
  <c r="DM151" i="14"/>
  <c r="DU151" i="14"/>
  <c r="DN151" i="14"/>
  <c r="DW163" i="15"/>
  <c r="DZ19" i="15"/>
  <c r="DZ17" i="15" s="1"/>
  <c r="DU139" i="15"/>
  <c r="DM139" i="15"/>
  <c r="EA151" i="14"/>
  <c r="EA147" i="14" s="1"/>
  <c r="DY164" i="14"/>
  <c r="DY157" i="14" s="1"/>
  <c r="DX141" i="14"/>
  <c r="DW161" i="15"/>
  <c r="EA161" i="15"/>
  <c r="DZ164" i="14"/>
  <c r="DZ157" i="14" s="1"/>
  <c r="DX154" i="15"/>
  <c r="DY139" i="15"/>
  <c r="ED159" i="15"/>
  <c r="EE159" i="15" s="1"/>
  <c r="ED158" i="14"/>
  <c r="EE158" i="14" s="1"/>
  <c r="EC156" i="14"/>
  <c r="EC152" i="14" s="1"/>
  <c r="DY158" i="15"/>
  <c r="EB163" i="15"/>
  <c r="EB19" i="15"/>
  <c r="EB17" i="15" s="1"/>
  <c r="EB149" i="13"/>
  <c r="EB19" i="13"/>
  <c r="EB17" i="13" s="1"/>
  <c r="EA138" i="14"/>
  <c r="EB138" i="14"/>
  <c r="DZ148" i="14"/>
  <c r="DZ147" i="14" s="1"/>
  <c r="EB148" i="14"/>
  <c r="EA163" i="13"/>
  <c r="DZ154" i="15"/>
  <c r="EB154" i="13"/>
  <c r="EA154" i="13"/>
  <c r="EB153" i="14"/>
  <c r="DY161" i="15"/>
  <c r="DV161" i="15"/>
  <c r="DM158" i="15"/>
  <c r="DU158" i="15"/>
  <c r="DM161" i="15"/>
  <c r="DU161" i="15"/>
  <c r="DX19" i="15"/>
  <c r="DX17" i="15" s="1"/>
  <c r="DM156" i="14"/>
  <c r="DU156" i="14"/>
  <c r="DN156" i="14"/>
  <c r="DY156" i="14"/>
  <c r="DU153" i="14"/>
  <c r="EB151" i="14"/>
  <c r="DU138" i="14"/>
  <c r="EB158" i="13"/>
  <c r="DW149" i="15"/>
  <c r="DW19" i="15"/>
  <c r="DW17" i="15" s="1"/>
  <c r="DW141" i="14"/>
  <c r="DV156" i="14"/>
  <c r="DY151" i="14"/>
  <c r="DW19" i="13"/>
  <c r="DW17" i="13" s="1"/>
  <c r="DX163" i="15"/>
  <c r="J384" i="14"/>
  <c r="J386" i="14" s="1"/>
  <c r="DY153" i="14"/>
  <c r="DZ153" i="14"/>
  <c r="DY149" i="15"/>
  <c r="EC151" i="14"/>
  <c r="EC147" i="14" s="1"/>
  <c r="EA164" i="14"/>
  <c r="EA157" i="14" s="1"/>
  <c r="DY138" i="14"/>
  <c r="DW148" i="14"/>
  <c r="DW158" i="13"/>
  <c r="DZ149" i="15"/>
  <c r="EA139" i="15"/>
  <c r="EB161" i="13"/>
  <c r="DW158" i="15"/>
  <c r="EB163" i="13"/>
  <c r="DW154" i="15"/>
  <c r="DZ139" i="15"/>
  <c r="ED149" i="14"/>
  <c r="EE149" i="14" s="1"/>
  <c r="DV163" i="14"/>
  <c r="ED163" i="14" s="1"/>
  <c r="EE163" i="14" s="1"/>
  <c r="DN163" i="14"/>
  <c r="DM163" i="14"/>
  <c r="DY148" i="14"/>
  <c r="DM148" i="14"/>
  <c r="DU148" i="14"/>
  <c r="DN148" i="14"/>
  <c r="DX151" i="14"/>
  <c r="DV159" i="13"/>
  <c r="EA161" i="13"/>
  <c r="DX149" i="15"/>
  <c r="DU154" i="15"/>
  <c r="DM154" i="15"/>
  <c r="EA163" i="15"/>
  <c r="DX156" i="14"/>
  <c r="EA153" i="14"/>
  <c r="DV158" i="15"/>
  <c r="DZ139" i="13"/>
  <c r="DW139" i="15"/>
  <c r="DU163" i="15"/>
  <c r="DM163" i="15"/>
  <c r="DN141" i="14"/>
  <c r="DU141" i="14"/>
  <c r="DM141" i="14"/>
  <c r="EB156" i="14"/>
  <c r="DV158" i="13"/>
  <c r="DV139" i="15"/>
  <c r="EA149" i="13"/>
  <c r="EB139" i="13"/>
  <c r="DY141" i="14"/>
  <c r="DX148" i="14"/>
  <c r="EC164" i="14"/>
  <c r="EC157" i="14" s="1"/>
  <c r="EB164" i="14"/>
  <c r="EB157" i="14" s="1"/>
  <c r="DX153" i="14"/>
  <c r="EA158" i="13"/>
  <c r="DY19" i="13"/>
  <c r="DY17" i="13" s="1"/>
  <c r="DX158" i="15"/>
  <c r="DV149" i="15"/>
  <c r="EB139" i="15"/>
  <c r="DX139" i="15"/>
  <c r="EA158" i="15"/>
  <c r="DY19" i="15"/>
  <c r="DY17" i="15" s="1"/>
  <c r="DV19" i="13"/>
  <c r="DY139" i="13"/>
  <c r="DV17" i="14"/>
  <c r="ED19" i="14"/>
  <c r="EE19" i="14" s="1"/>
  <c r="DV138" i="14"/>
  <c r="DV137" i="14" s="1"/>
  <c r="DV153" i="14"/>
  <c r="DW156" i="14"/>
  <c r="EA156" i="14"/>
  <c r="DV19" i="15"/>
  <c r="DM19" i="15"/>
  <c r="DZ141" i="14"/>
  <c r="DX164" i="14"/>
  <c r="DX157" i="14" s="1"/>
  <c r="DZ156" i="14"/>
  <c r="EC141" i="14"/>
  <c r="EC137" i="14" s="1"/>
  <c r="DU164" i="14"/>
  <c r="DN164" i="14"/>
  <c r="DV151" i="14"/>
  <c r="EA19" i="13"/>
  <c r="EA17" i="13" s="1"/>
  <c r="DU149" i="15"/>
  <c r="DM149" i="15"/>
  <c r="DZ163" i="15"/>
  <c r="DZ154" i="13"/>
  <c r="DV163" i="15"/>
  <c r="EC148" i="13"/>
  <c r="EC148" i="15"/>
  <c r="DU156" i="13"/>
  <c r="EC164" i="15"/>
  <c r="EC157" i="15" s="1"/>
  <c r="DU151" i="13"/>
  <c r="EB138" i="15"/>
  <c r="DU164" i="13"/>
  <c r="EC138" i="13"/>
  <c r="EC151" i="15"/>
  <c r="EB141" i="15"/>
  <c r="EC156" i="15"/>
  <c r="EB164" i="15"/>
  <c r="DU148" i="13"/>
  <c r="DU141" i="13"/>
  <c r="DU153" i="13"/>
  <c r="EA164" i="15"/>
  <c r="DZ164" i="15"/>
  <c r="EC141" i="15"/>
  <c r="DU138" i="13"/>
  <c r="EA156" i="15"/>
  <c r="EC153" i="13"/>
  <c r="EC153" i="15"/>
  <c r="DZ141" i="15"/>
  <c r="EB151" i="15"/>
  <c r="EA137" i="14" l="1"/>
  <c r="EA136" i="14" s="1"/>
  <c r="DW147" i="14"/>
  <c r="EB137" i="14"/>
  <c r="DV152" i="14"/>
  <c r="DX147" i="14"/>
  <c r="EC136" i="14"/>
  <c r="EC135" i="14" s="1"/>
  <c r="ED159" i="13"/>
  <c r="EE159" i="13" s="1"/>
  <c r="DX138" i="14"/>
  <c r="DX137" i="14" s="1"/>
  <c r="DV161" i="13"/>
  <c r="DW138" i="14"/>
  <c r="DW137" i="14" s="1"/>
  <c r="DX154" i="13"/>
  <c r="DX161" i="13"/>
  <c r="EA151" i="15"/>
  <c r="DW153" i="14"/>
  <c r="DW152" i="14" s="1"/>
  <c r="DM153" i="14"/>
  <c r="DZ163" i="13"/>
  <c r="DN153" i="14"/>
  <c r="EB147" i="14"/>
  <c r="DZ157" i="15"/>
  <c r="DX158" i="13"/>
  <c r="DX149" i="13"/>
  <c r="DW139" i="13"/>
  <c r="DY154" i="13"/>
  <c r="DY158" i="13"/>
  <c r="DZ161" i="13"/>
  <c r="DY137" i="14"/>
  <c r="DX139" i="13"/>
  <c r="DY149" i="13"/>
  <c r="DX163" i="13"/>
  <c r="EB157" i="15"/>
  <c r="DW163" i="13"/>
  <c r="DW161" i="13"/>
  <c r="DV147" i="14"/>
  <c r="DV136" i="14" s="1"/>
  <c r="EA157" i="15"/>
  <c r="DZ158" i="13"/>
  <c r="DW149" i="13"/>
  <c r="EB156" i="15"/>
  <c r="DV154" i="13"/>
  <c r="DW164" i="14"/>
  <c r="DW157" i="14" s="1"/>
  <c r="DY161" i="13"/>
  <c r="DX152" i="14"/>
  <c r="DZ149" i="13"/>
  <c r="DY163" i="13"/>
  <c r="DW154" i="13"/>
  <c r="EC138" i="15"/>
  <c r="EC137" i="15" s="1"/>
  <c r="DU152" i="14"/>
  <c r="DU138" i="15"/>
  <c r="EA164" i="13"/>
  <c r="EA157" i="13" s="1"/>
  <c r="DZ141" i="13"/>
  <c r="DU137" i="13"/>
  <c r="DV141" i="13"/>
  <c r="DU156" i="15"/>
  <c r="DY141" i="15"/>
  <c r="DM164" i="14"/>
  <c r="EA148" i="15"/>
  <c r="EB156" i="13"/>
  <c r="DY141" i="13"/>
  <c r="ED163" i="15"/>
  <c r="EE163" i="15" s="1"/>
  <c r="ED161" i="15"/>
  <c r="EE161" i="15" s="1"/>
  <c r="DZ138" i="14"/>
  <c r="DZ137" i="14" s="1"/>
  <c r="DZ136" i="14" s="1"/>
  <c r="ED151" i="14"/>
  <c r="EE151" i="14" s="1"/>
  <c r="EC164" i="13"/>
  <c r="EC157" i="13" s="1"/>
  <c r="DU152" i="13"/>
  <c r="DV156" i="13"/>
  <c r="DY151" i="15"/>
  <c r="DU147" i="13"/>
  <c r="EC156" i="13"/>
  <c r="EC152" i="13" s="1"/>
  <c r="DZ148" i="15"/>
  <c r="DY153" i="15"/>
  <c r="DY147" i="14"/>
  <c r="ED139" i="15"/>
  <c r="EE139" i="15" s="1"/>
  <c r="DX164" i="13"/>
  <c r="EC141" i="13"/>
  <c r="EC137" i="13" s="1"/>
  <c r="DU153" i="15"/>
  <c r="DM153" i="15"/>
  <c r="DV156" i="15"/>
  <c r="DY151" i="13"/>
  <c r="DU148" i="15"/>
  <c r="ED156" i="14"/>
  <c r="EE156" i="14" s="1"/>
  <c r="DV153" i="15"/>
  <c r="DW151" i="15"/>
  <c r="DV163" i="13"/>
  <c r="DU151" i="15"/>
  <c r="EA156" i="13"/>
  <c r="DY164" i="13"/>
  <c r="DY164" i="15"/>
  <c r="DY157" i="15" s="1"/>
  <c r="DW164" i="15"/>
  <c r="DW157" i="15" s="1"/>
  <c r="DX164" i="15"/>
  <c r="DX157" i="15" s="1"/>
  <c r="DM156" i="15"/>
  <c r="DV138" i="13"/>
  <c r="DV141" i="15"/>
  <c r="EB153" i="13"/>
  <c r="DU164" i="15"/>
  <c r="DM164" i="15"/>
  <c r="DV164" i="15"/>
  <c r="DV157" i="15" s="1"/>
  <c r="EC147" i="15"/>
  <c r="DX156" i="15"/>
  <c r="EC151" i="13"/>
  <c r="EC147" i="13" s="1"/>
  <c r="DW141" i="15"/>
  <c r="EB153" i="15"/>
  <c r="EA153" i="15"/>
  <c r="EA152" i="15" s="1"/>
  <c r="DX151" i="15"/>
  <c r="DY138" i="15"/>
  <c r="DX156" i="13"/>
  <c r="DX138" i="15"/>
  <c r="EA153" i="13"/>
  <c r="DV164" i="13"/>
  <c r="DZ156" i="13"/>
  <c r="DV17" i="15"/>
  <c r="ED19" i="15"/>
  <c r="EE19" i="15" s="1"/>
  <c r="ED154" i="15"/>
  <c r="EE154" i="15" s="1"/>
  <c r="ED158" i="15"/>
  <c r="EE158" i="15" s="1"/>
  <c r="DZ151" i="15"/>
  <c r="DZ156" i="15"/>
  <c r="EA141" i="13"/>
  <c r="EB164" i="13"/>
  <c r="EB157" i="13" s="1"/>
  <c r="DY156" i="13"/>
  <c r="DZ152" i="14"/>
  <c r="EB152" i="14"/>
  <c r="EA141" i="15"/>
  <c r="DZ148" i="13"/>
  <c r="DY156" i="15"/>
  <c r="ED149" i="15"/>
  <c r="EE149" i="15" s="1"/>
  <c r="DV139" i="13"/>
  <c r="K384" i="14"/>
  <c r="K386" i="14" s="1"/>
  <c r="L380" i="14"/>
  <c r="L382" i="14" s="1"/>
  <c r="DU141" i="15"/>
  <c r="J380" i="14"/>
  <c r="J382" i="14" s="1"/>
  <c r="DW153" i="15"/>
  <c r="DV17" i="13"/>
  <c r="ED19" i="13"/>
  <c r="EE19" i="13" s="1"/>
  <c r="K380" i="14"/>
  <c r="K382" i="14" s="1"/>
  <c r="ED141" i="14"/>
  <c r="EE141" i="14" s="1"/>
  <c r="DZ153" i="13"/>
  <c r="DV148" i="15"/>
  <c r="EB141" i="13"/>
  <c r="DW153" i="13"/>
  <c r="DY148" i="15"/>
  <c r="DX153" i="15"/>
  <c r="DV164" i="14"/>
  <c r="DV157" i="14" s="1"/>
  <c r="DW141" i="13"/>
  <c r="EA138" i="13"/>
  <c r="DW148" i="15"/>
  <c r="EB148" i="13"/>
  <c r="DV151" i="13"/>
  <c r="EB137" i="15"/>
  <c r="EA152" i="14"/>
  <c r="DY152" i="14"/>
  <c r="DU137" i="14"/>
  <c r="EA138" i="15"/>
  <c r="EC152" i="15"/>
  <c r="EB148" i="15"/>
  <c r="EB147" i="15" s="1"/>
  <c r="EB151" i="13"/>
  <c r="DV151" i="15"/>
  <c r="EB138" i="13"/>
  <c r="DV149" i="13"/>
  <c r="ED148" i="14"/>
  <c r="EE148" i="14" s="1"/>
  <c r="DU147" i="14"/>
  <c r="DN138" i="14"/>
  <c r="DU157" i="14"/>
  <c r="EA148" i="13"/>
  <c r="DM138" i="14"/>
  <c r="DU157" i="13"/>
  <c r="DZ164" i="13"/>
  <c r="DZ153" i="15"/>
  <c r="EA151" i="13"/>
  <c r="EB136" i="14" l="1"/>
  <c r="EB135" i="14" s="1"/>
  <c r="EB169" i="14" s="1"/>
  <c r="EB288" i="14" s="1"/>
  <c r="EB371" i="14" s="1"/>
  <c r="DZ152" i="13"/>
  <c r="DW136" i="14"/>
  <c r="DW135" i="14" s="1"/>
  <c r="DW169" i="14" s="1"/>
  <c r="DW288" i="14" s="1"/>
  <c r="DW371" i="14" s="1"/>
  <c r="DV152" i="15"/>
  <c r="DY137" i="15"/>
  <c r="DX136" i="14"/>
  <c r="DX135" i="14" s="1"/>
  <c r="DX169" i="14" s="1"/>
  <c r="DX288" i="14" s="1"/>
  <c r="DX371" i="14" s="1"/>
  <c r="DV147" i="15"/>
  <c r="ED154" i="13"/>
  <c r="EE154" i="13" s="1"/>
  <c r="ED158" i="13"/>
  <c r="EE158" i="13" s="1"/>
  <c r="EA137" i="13"/>
  <c r="DY136" i="14"/>
  <c r="DY135" i="14" s="1"/>
  <c r="DY169" i="14" s="1"/>
  <c r="DY288" i="14" s="1"/>
  <c r="DY371" i="14" s="1"/>
  <c r="DZ152" i="15"/>
  <c r="EA147" i="15"/>
  <c r="EA152" i="13"/>
  <c r="ED163" i="13"/>
  <c r="EE163" i="13" s="1"/>
  <c r="EB136" i="15"/>
  <c r="DZ157" i="13"/>
  <c r="EB152" i="15"/>
  <c r="DV135" i="14"/>
  <c r="DV169" i="14" s="1"/>
  <c r="DV288" i="14" s="1"/>
  <c r="DV371" i="14" s="1"/>
  <c r="EB152" i="13"/>
  <c r="DZ147" i="15"/>
  <c r="ED161" i="13"/>
  <c r="EE161" i="13" s="1"/>
  <c r="EB137" i="13"/>
  <c r="ED138" i="14"/>
  <c r="EE138" i="14" s="1"/>
  <c r="ED153" i="14"/>
  <c r="EE153" i="14" s="1"/>
  <c r="EC136" i="13"/>
  <c r="EC135" i="13" s="1"/>
  <c r="DM148" i="15"/>
  <c r="DW156" i="13"/>
  <c r="ED156" i="13" s="1"/>
  <c r="DY153" i="13"/>
  <c r="DY152" i="13" s="1"/>
  <c r="DX148" i="13"/>
  <c r="DY138" i="13"/>
  <c r="DY137" i="13" s="1"/>
  <c r="DV138" i="15"/>
  <c r="DV137" i="15" s="1"/>
  <c r="DX151" i="13"/>
  <c r="ED164" i="14"/>
  <c r="EE164" i="14" s="1"/>
  <c r="DZ138" i="13"/>
  <c r="DZ137" i="13" s="1"/>
  <c r="DV148" i="13"/>
  <c r="DV147" i="13" s="1"/>
  <c r="ED139" i="13"/>
  <c r="EE139" i="13" s="1"/>
  <c r="DW138" i="13"/>
  <c r="DW137" i="13" s="1"/>
  <c r="DM151" i="15"/>
  <c r="DX153" i="13"/>
  <c r="DX152" i="13" s="1"/>
  <c r="DX141" i="15"/>
  <c r="ED141" i="15" s="1"/>
  <c r="EE141" i="15" s="1"/>
  <c r="DY157" i="13"/>
  <c r="DX141" i="13"/>
  <c r="ED141" i="13" s="1"/>
  <c r="DW148" i="13"/>
  <c r="DM141" i="15"/>
  <c r="DY148" i="13"/>
  <c r="DY147" i="13" s="1"/>
  <c r="ED149" i="13"/>
  <c r="EE149" i="13" s="1"/>
  <c r="DX157" i="13"/>
  <c r="ED147" i="14"/>
  <c r="DZ151" i="13"/>
  <c r="DZ147" i="13" s="1"/>
  <c r="DV137" i="13"/>
  <c r="DV157" i="13"/>
  <c r="ED157" i="14"/>
  <c r="ED137" i="14"/>
  <c r="DU136" i="14"/>
  <c r="ED151" i="15"/>
  <c r="EE151" i="15" s="1"/>
  <c r="ED164" i="15"/>
  <c r="EE164" i="15" s="1"/>
  <c r="DU152" i="15"/>
  <c r="ED153" i="15"/>
  <c r="EE153" i="15" s="1"/>
  <c r="EA147" i="13"/>
  <c r="DM138" i="15"/>
  <c r="DW156" i="15"/>
  <c r="DW152" i="15" s="1"/>
  <c r="DY147" i="15"/>
  <c r="DW164" i="13"/>
  <c r="DW157" i="13" s="1"/>
  <c r="DX148" i="15"/>
  <c r="DX147" i="15" s="1"/>
  <c r="EC136" i="15"/>
  <c r="EC135" i="15" s="1"/>
  <c r="DZ138" i="15"/>
  <c r="DZ137" i="15" s="1"/>
  <c r="DU136" i="13"/>
  <c r="DW147" i="15"/>
  <c r="DU147" i="15"/>
  <c r="DU137" i="15"/>
  <c r="EB147" i="13"/>
  <c r="DZ135" i="14"/>
  <c r="DZ169" i="14" s="1"/>
  <c r="DZ288" i="14" s="1"/>
  <c r="DZ371" i="14" s="1"/>
  <c r="EA137" i="15"/>
  <c r="DW138" i="15"/>
  <c r="DW137" i="15" s="1"/>
  <c r="DX138" i="13"/>
  <c r="DU157" i="15"/>
  <c r="DY152" i="15"/>
  <c r="DW151" i="13"/>
  <c r="DV153" i="13"/>
  <c r="EA135" i="14"/>
  <c r="EA169" i="14" s="1"/>
  <c r="EA288" i="14" s="1"/>
  <c r="EA371" i="14" s="1"/>
  <c r="DX152" i="15"/>
  <c r="ED152" i="14"/>
  <c r="DY136" i="15" l="1"/>
  <c r="DY135" i="15" s="1"/>
  <c r="DY169" i="15" s="1"/>
  <c r="DY288" i="15" s="1"/>
  <c r="DY371" i="15" s="1"/>
  <c r="EA136" i="13"/>
  <c r="EA135" i="13" s="1"/>
  <c r="EA169" i="13" s="1"/>
  <c r="EA288" i="13" s="1"/>
  <c r="EA371" i="13" s="1"/>
  <c r="DV136" i="15"/>
  <c r="DV135" i="15" s="1"/>
  <c r="DV169" i="15" s="1"/>
  <c r="DV288" i="15" s="1"/>
  <c r="DV371" i="15" s="1"/>
  <c r="DY136" i="13"/>
  <c r="DY135" i="13" s="1"/>
  <c r="DY169" i="13" s="1"/>
  <c r="DY288" i="13" s="1"/>
  <c r="DY371" i="13" s="1"/>
  <c r="DX137" i="15"/>
  <c r="DX136" i="15" s="1"/>
  <c r="DX135" i="15" s="1"/>
  <c r="DX169" i="15" s="1"/>
  <c r="DX288" i="15" s="1"/>
  <c r="DX371" i="15" s="1"/>
  <c r="DW152" i="13"/>
  <c r="EA136" i="15"/>
  <c r="EA135" i="15" s="1"/>
  <c r="EA169" i="15" s="1"/>
  <c r="EA288" i="15" s="1"/>
  <c r="EA371" i="15" s="1"/>
  <c r="DZ136" i="15"/>
  <c r="DZ135" i="15" s="1"/>
  <c r="DZ169" i="15" s="1"/>
  <c r="DZ288" i="15" s="1"/>
  <c r="DZ371" i="15" s="1"/>
  <c r="DX147" i="13"/>
  <c r="ED151" i="13"/>
  <c r="EE151" i="13" s="1"/>
  <c r="DX137" i="13"/>
  <c r="ED137" i="13" s="1"/>
  <c r="EB136" i="13"/>
  <c r="EB135" i="13" s="1"/>
  <c r="EB169" i="13" s="1"/>
  <c r="EB288" i="13" s="1"/>
  <c r="EB371" i="13" s="1"/>
  <c r="EB135" i="15"/>
  <c r="EB169" i="15" s="1"/>
  <c r="EB288" i="15" s="1"/>
  <c r="EB371" i="15" s="1"/>
  <c r="ED148" i="15"/>
  <c r="EE148" i="15" s="1"/>
  <c r="DZ136" i="13"/>
  <c r="DZ135" i="13" s="1"/>
  <c r="DZ169" i="13" s="1"/>
  <c r="DZ288" i="13" s="1"/>
  <c r="DZ371" i="13" s="1"/>
  <c r="DW136" i="15"/>
  <c r="DW135" i="15" s="1"/>
  <c r="DW169" i="15" s="1"/>
  <c r="DW288" i="15" s="1"/>
  <c r="DW371" i="15" s="1"/>
  <c r="ED148" i="13"/>
  <c r="EE148" i="13" s="1"/>
  <c r="DV136" i="13"/>
  <c r="ED157" i="13"/>
  <c r="ED147" i="15"/>
  <c r="ED156" i="15"/>
  <c r="EE156" i="15" s="1"/>
  <c r="ED152" i="15"/>
  <c r="ED157" i="15"/>
  <c r="ED136" i="14"/>
  <c r="DU135" i="14"/>
  <c r="J376" i="14"/>
  <c r="DV152" i="13"/>
  <c r="ED153" i="13"/>
  <c r="EE153" i="13" s="1"/>
  <c r="EE156" i="13"/>
  <c r="DU135" i="13"/>
  <c r="ED164" i="13"/>
  <c r="EE164" i="13" s="1"/>
  <c r="K376" i="14"/>
  <c r="EE141" i="13"/>
  <c r="ED138" i="13"/>
  <c r="EE138" i="13" s="1"/>
  <c r="DU136" i="15"/>
  <c r="ED138" i="15"/>
  <c r="EE138" i="15" s="1"/>
  <c r="DW147" i="13"/>
  <c r="ED137" i="15" l="1"/>
  <c r="ED152" i="13"/>
  <c r="DX136" i="13"/>
  <c r="DX135" i="13" s="1"/>
  <c r="DX169" i="13" s="1"/>
  <c r="DX288" i="13" s="1"/>
  <c r="DX371" i="13" s="1"/>
  <c r="DV135" i="13"/>
  <c r="DV169" i="13" s="1"/>
  <c r="DV288" i="13" s="1"/>
  <c r="DV371" i="13" s="1"/>
  <c r="ED135" i="14"/>
  <c r="DU135" i="15"/>
  <c r="ED136" i="15"/>
  <c r="DW136" i="13"/>
  <c r="ED147" i="13"/>
  <c r="AT374" i="14"/>
  <c r="BL374" i="14"/>
  <c r="DF374" i="14"/>
  <c r="DG374" i="14"/>
  <c r="O374" i="14"/>
  <c r="AU374" i="14"/>
  <c r="BW374" i="14"/>
  <c r="BM374" i="14"/>
  <c r="DA374" i="14"/>
  <c r="CT374" i="14"/>
  <c r="AJ374" i="14"/>
  <c r="AC374" i="14"/>
  <c r="BU374" i="14"/>
  <c r="CY374" i="14"/>
  <c r="BT374" i="14"/>
  <c r="AQ374" i="14"/>
  <c r="BJ374" i="14"/>
  <c r="BE374" i="14"/>
  <c r="CJ374" i="14"/>
  <c r="DE374" i="14"/>
  <c r="AX374" i="14"/>
  <c r="BF374" i="14"/>
  <c r="CS374" i="14"/>
  <c r="AB374" i="14"/>
  <c r="CO374" i="14"/>
  <c r="CE374" i="14"/>
  <c r="CW374" i="14"/>
  <c r="AZ374" i="14"/>
  <c r="AK374" i="14"/>
  <c r="AH374" i="14"/>
  <c r="T374" i="14"/>
  <c r="BK374" i="14"/>
  <c r="BA374" i="14"/>
  <c r="AA374" i="14"/>
  <c r="CH374" i="14"/>
  <c r="CQ374" i="14"/>
  <c r="CK374" i="14"/>
  <c r="BD374" i="14"/>
  <c r="Y374" i="14"/>
  <c r="L374" i="14"/>
  <c r="CZ374" i="14"/>
  <c r="BC374" i="14"/>
  <c r="CU374" i="14"/>
  <c r="AY374" i="14"/>
  <c r="CB374" i="14"/>
  <c r="DB374" i="14"/>
  <c r="AF374" i="14"/>
  <c r="DD374" i="14"/>
  <c r="CX374" i="14"/>
  <c r="S374" i="14"/>
  <c r="BI374" i="14"/>
  <c r="CM374" i="14"/>
  <c r="BB374" i="14"/>
  <c r="Q374" i="14"/>
  <c r="M374" i="14"/>
  <c r="CR374" i="14"/>
  <c r="BV374" i="14"/>
  <c r="CD374" i="14"/>
  <c r="AM374" i="14"/>
  <c r="BS374" i="14"/>
  <c r="BZ374" i="14"/>
  <c r="AV374" i="14"/>
  <c r="CF374" i="14"/>
  <c r="CI374" i="14"/>
  <c r="P374" i="14"/>
  <c r="BN374" i="14"/>
  <c r="BR374" i="14"/>
  <c r="DI374" i="14"/>
  <c r="CC374" i="14"/>
  <c r="BQ374" i="14"/>
  <c r="AR374" i="14"/>
  <c r="CP374" i="14"/>
  <c r="DH374" i="14"/>
  <c r="BX374" i="14"/>
  <c r="N374" i="14"/>
  <c r="CL374" i="14"/>
  <c r="R374" i="14"/>
  <c r="AL374" i="14"/>
  <c r="BO374" i="14"/>
  <c r="AI374" i="14"/>
  <c r="AW374" i="14"/>
  <c r="DC374" i="14"/>
  <c r="BG374" i="14"/>
  <c r="Z374" i="14"/>
  <c r="BP374" i="14"/>
  <c r="BY374" i="14"/>
  <c r="X374" i="14"/>
  <c r="AE374" i="14"/>
  <c r="AO374" i="14"/>
  <c r="CG374" i="14"/>
  <c r="BH374" i="14"/>
  <c r="AP374" i="14"/>
  <c r="AS374" i="14"/>
  <c r="U374" i="14"/>
  <c r="V374" i="14"/>
  <c r="CV374" i="14"/>
  <c r="W374" i="14"/>
  <c r="CA374" i="14"/>
  <c r="AG374" i="14"/>
  <c r="AD374" i="14"/>
  <c r="CN374" i="14"/>
  <c r="AN374" i="14"/>
  <c r="DW135" i="13" l="1"/>
  <c r="ED136" i="13"/>
  <c r="ED135" i="15"/>
  <c r="K374" i="14"/>
  <c r="K378" i="14"/>
  <c r="J374" i="14"/>
  <c r="J378" i="14"/>
  <c r="DW169" i="13" l="1"/>
  <c r="ED135" i="13"/>
  <c r="DW288" i="13" l="1"/>
  <c r="DW371" i="13" l="1"/>
  <c r="E2" i="13" l="1"/>
  <c r="DQ2" i="13" s="1"/>
  <c r="I11" i="13"/>
  <c r="I11" i="14"/>
  <c r="E2" i="14"/>
  <c r="DQ2" i="14" s="1"/>
  <c r="E2" i="15"/>
  <c r="DQ2" i="15" s="1"/>
  <c r="I11" i="15"/>
  <c r="J11" i="15" l="1"/>
  <c r="I12" i="15"/>
  <c r="I12" i="14"/>
  <c r="J11" i="14"/>
  <c r="I12" i="13"/>
  <c r="J11" i="13"/>
  <c r="K11" i="13" l="1"/>
  <c r="J12" i="13"/>
  <c r="J12" i="14"/>
  <c r="K11" i="14"/>
  <c r="J12" i="15"/>
  <c r="K11" i="15"/>
  <c r="K12" i="15" l="1"/>
  <c r="L11" i="15"/>
  <c r="K12" i="14"/>
  <c r="L11" i="14"/>
  <c r="K12" i="13"/>
  <c r="L11" i="13"/>
  <c r="M11" i="13" l="1"/>
  <c r="L12" i="13"/>
  <c r="M11" i="14"/>
  <c r="L12" i="14"/>
  <c r="M11" i="15"/>
  <c r="L12" i="15"/>
  <c r="N11" i="15" l="1"/>
  <c r="M12" i="15"/>
  <c r="N11" i="14"/>
  <c r="M12" i="14"/>
  <c r="N11" i="13"/>
  <c r="M12" i="13"/>
  <c r="C4" i="1" l="1"/>
  <c r="I11" i="5"/>
  <c r="E2" i="5"/>
  <c r="DQ2" i="5" s="1"/>
  <c r="E2" i="7"/>
  <c r="DQ2" i="7" s="1"/>
  <c r="I11" i="7"/>
  <c r="N12" i="13"/>
  <c r="O11" i="13"/>
  <c r="N12" i="14"/>
  <c r="O11" i="14"/>
  <c r="N12" i="15"/>
  <c r="O11" i="15"/>
  <c r="O12" i="15" l="1"/>
  <c r="P11" i="15"/>
  <c r="O12" i="14"/>
  <c r="P11" i="14"/>
  <c r="P11" i="13"/>
  <c r="O12" i="13"/>
  <c r="I12" i="7"/>
  <c r="J11" i="7"/>
  <c r="J11" i="5"/>
  <c r="I12" i="5"/>
  <c r="K11" i="5" l="1"/>
  <c r="J12" i="5"/>
  <c r="K11" i="7"/>
  <c r="J12" i="7"/>
  <c r="P12" i="13"/>
  <c r="Q11" i="13"/>
  <c r="P12" i="14"/>
  <c r="Q11" i="14"/>
  <c r="Q11" i="15"/>
  <c r="P12" i="15"/>
  <c r="R11" i="14" l="1"/>
  <c r="Q12" i="14"/>
  <c r="Q12" i="13"/>
  <c r="R11" i="13"/>
  <c r="R11" i="15"/>
  <c r="Q12" i="15"/>
  <c r="K12" i="7"/>
  <c r="L11" i="7"/>
  <c r="K12" i="5"/>
  <c r="L11" i="5"/>
  <c r="R12" i="15" l="1"/>
  <c r="S11" i="15"/>
  <c r="S11" i="13"/>
  <c r="R12" i="13"/>
  <c r="M11" i="5"/>
  <c r="L12" i="5"/>
  <c r="M11" i="7"/>
  <c r="L12" i="7"/>
  <c r="R12" i="14"/>
  <c r="S11" i="14"/>
  <c r="N11" i="5" l="1"/>
  <c r="M12" i="5"/>
  <c r="T11" i="13"/>
  <c r="S12" i="13"/>
  <c r="N11" i="7"/>
  <c r="M12" i="7"/>
  <c r="T11" i="15"/>
  <c r="S12" i="15"/>
  <c r="T11" i="14"/>
  <c r="S12" i="14"/>
  <c r="U11" i="15" l="1"/>
  <c r="T12" i="15"/>
  <c r="O11" i="7"/>
  <c r="N12" i="7"/>
  <c r="U11" i="13"/>
  <c r="T12" i="13"/>
  <c r="U11" i="14"/>
  <c r="T12" i="14"/>
  <c r="N12" i="5"/>
  <c r="O11" i="5"/>
  <c r="P11" i="5" l="1"/>
  <c r="O12" i="5"/>
  <c r="V11" i="14"/>
  <c r="U12" i="14"/>
  <c r="V11" i="13"/>
  <c r="U12" i="13"/>
  <c r="P11" i="7"/>
  <c r="O12" i="7"/>
  <c r="U12" i="15"/>
  <c r="V11" i="15"/>
  <c r="V12" i="15" l="1"/>
  <c r="W11" i="15"/>
  <c r="P12" i="7"/>
  <c r="Q11" i="7"/>
  <c r="W11" i="13"/>
  <c r="V12" i="13"/>
  <c r="W11" i="14"/>
  <c r="V12" i="14"/>
  <c r="P12" i="5"/>
  <c r="Q11" i="5"/>
  <c r="R11" i="5" l="1"/>
  <c r="Q12" i="5"/>
  <c r="X11" i="14"/>
  <c r="W12" i="14"/>
  <c r="X11" i="13"/>
  <c r="W12" i="13"/>
  <c r="R11" i="7"/>
  <c r="Q12" i="7"/>
  <c r="X11" i="15"/>
  <c r="W12" i="15"/>
  <c r="Y11" i="15" l="1"/>
  <c r="X12" i="15"/>
  <c r="S11" i="7"/>
  <c r="R12" i="7"/>
  <c r="Y11" i="13"/>
  <c r="X12" i="13"/>
  <c r="X12" i="14"/>
  <c r="Y11" i="14"/>
  <c r="S11" i="5"/>
  <c r="R12" i="5"/>
  <c r="T11" i="5" l="1"/>
  <c r="S12" i="5"/>
  <c r="Z11" i="14"/>
  <c r="Y12" i="14"/>
  <c r="Y12" i="13"/>
  <c r="Z11" i="13"/>
  <c r="S12" i="7"/>
  <c r="T11" i="7"/>
  <c r="Z11" i="15"/>
  <c r="Y12" i="15"/>
  <c r="Z12" i="15" l="1"/>
  <c r="AA11" i="15"/>
  <c r="U11" i="7"/>
  <c r="T12" i="7"/>
  <c r="AA11" i="13"/>
  <c r="Z12" i="13"/>
  <c r="Z12" i="14"/>
  <c r="AA11" i="14"/>
  <c r="T12" i="5"/>
  <c r="U11" i="5"/>
  <c r="V11" i="5" l="1"/>
  <c r="U12" i="5"/>
  <c r="AB11" i="14"/>
  <c r="AA12" i="14"/>
  <c r="AB11" i="13"/>
  <c r="AA12" i="13"/>
  <c r="V11" i="7"/>
  <c r="U12" i="7"/>
  <c r="AB11" i="15"/>
  <c r="AA12" i="15"/>
  <c r="AC11" i="15" l="1"/>
  <c r="AB12" i="15"/>
  <c r="W11" i="7"/>
  <c r="V12" i="7"/>
  <c r="AC11" i="13"/>
  <c r="AB12" i="13"/>
  <c r="AB12" i="14"/>
  <c r="AC11" i="14"/>
  <c r="V12" i="5"/>
  <c r="W11" i="5"/>
  <c r="X11" i="5" l="1"/>
  <c r="W12" i="5"/>
  <c r="AD11" i="14"/>
  <c r="AC12" i="14"/>
  <c r="AC12" i="13"/>
  <c r="AD11" i="13"/>
  <c r="W12" i="7"/>
  <c r="X11" i="7"/>
  <c r="AC12" i="15"/>
  <c r="AD11" i="15"/>
  <c r="AE11" i="15" l="1"/>
  <c r="AD12" i="15"/>
  <c r="X12" i="7"/>
  <c r="Y11" i="7"/>
  <c r="AE11" i="13"/>
  <c r="AD12" i="13"/>
  <c r="AD12" i="14"/>
  <c r="AE11" i="14"/>
  <c r="Y11" i="5"/>
  <c r="X12" i="5"/>
  <c r="Z11" i="5" l="1"/>
  <c r="Y12" i="5"/>
  <c r="AF11" i="14"/>
  <c r="AE12" i="14"/>
  <c r="AF11" i="13"/>
  <c r="AE12" i="13"/>
  <c r="Z11" i="7"/>
  <c r="Y12" i="7"/>
  <c r="AF11" i="15"/>
  <c r="AE12" i="15"/>
  <c r="AG11" i="15" l="1"/>
  <c r="AF12" i="15"/>
  <c r="AA11" i="7"/>
  <c r="Z12" i="7"/>
  <c r="AG11" i="13"/>
  <c r="AF12" i="13"/>
  <c r="AG11" i="14"/>
  <c r="AF12" i="14"/>
  <c r="AA11" i="5"/>
  <c r="Z12" i="5"/>
  <c r="AB11" i="5" l="1"/>
  <c r="AA12" i="5"/>
  <c r="AH11" i="14"/>
  <c r="AG12" i="14"/>
  <c r="AG12" i="13"/>
  <c r="AH11" i="13"/>
  <c r="AB11" i="7"/>
  <c r="AA12" i="7"/>
  <c r="AH11" i="15"/>
  <c r="AG12" i="15"/>
  <c r="AH12" i="15" l="1"/>
  <c r="AI11" i="15"/>
  <c r="AC11" i="7"/>
  <c r="AB12" i="7"/>
  <c r="AI11" i="13"/>
  <c r="AH12" i="13"/>
  <c r="AI11" i="14"/>
  <c r="AH12" i="14"/>
  <c r="AC11" i="5"/>
  <c r="AB12" i="5"/>
  <c r="AC12" i="5" l="1"/>
  <c r="AD11" i="5"/>
  <c r="AI12" i="14"/>
  <c r="AJ11" i="14"/>
  <c r="AI12" i="13"/>
  <c r="AJ11" i="13"/>
  <c r="AD11" i="7"/>
  <c r="AC12" i="7"/>
  <c r="AJ11" i="15"/>
  <c r="AI12" i="15"/>
  <c r="AJ12" i="15" l="1"/>
  <c r="AK11" i="15"/>
  <c r="AE11" i="7"/>
  <c r="AD12" i="7"/>
  <c r="AK11" i="13"/>
  <c r="AJ12" i="13"/>
  <c r="AK11" i="14"/>
  <c r="AJ12" i="14"/>
  <c r="AE11" i="5"/>
  <c r="AD12" i="5"/>
  <c r="AF11" i="5" l="1"/>
  <c r="AE12" i="5"/>
  <c r="AL11" i="14"/>
  <c r="AK12" i="14"/>
  <c r="AK12" i="13"/>
  <c r="AL11" i="13"/>
  <c r="AE12" i="7"/>
  <c r="AF11" i="7"/>
  <c r="AL11" i="15"/>
  <c r="AK12" i="15"/>
  <c r="AL12" i="15" l="1"/>
  <c r="AM11" i="15"/>
  <c r="AF12" i="7"/>
  <c r="AG11" i="7"/>
  <c r="AM11" i="13"/>
  <c r="AL12" i="13"/>
  <c r="AM11" i="14"/>
  <c r="AL12" i="14"/>
  <c r="AG11" i="5"/>
  <c r="AF12" i="5"/>
  <c r="AH11" i="5" l="1"/>
  <c r="AG12" i="5"/>
  <c r="AN11" i="14"/>
  <c r="AM12" i="14"/>
  <c r="AN11" i="13"/>
  <c r="AM12" i="13"/>
  <c r="AH11" i="7"/>
  <c r="AG12" i="7"/>
  <c r="AM12" i="15"/>
  <c r="AN11" i="15"/>
  <c r="AN12" i="15" l="1"/>
  <c r="AO11" i="15"/>
  <c r="AI11" i="7"/>
  <c r="AH12" i="7"/>
  <c r="AO11" i="13"/>
  <c r="AN12" i="13"/>
  <c r="AN12" i="14"/>
  <c r="AO11" i="14"/>
  <c r="AI11" i="5"/>
  <c r="AH12" i="5"/>
  <c r="AJ11" i="5" l="1"/>
  <c r="AI12" i="5"/>
  <c r="AP11" i="14"/>
  <c r="AO12" i="14"/>
  <c r="AO12" i="13"/>
  <c r="AP11" i="13"/>
  <c r="AI12" i="7"/>
  <c r="AJ11" i="7"/>
  <c r="AP11" i="15"/>
  <c r="AO12" i="15"/>
  <c r="AQ11" i="15" l="1"/>
  <c r="AP12" i="15"/>
  <c r="AJ12" i="7"/>
  <c r="AK11" i="7"/>
  <c r="AQ11" i="13"/>
  <c r="AP12" i="13"/>
  <c r="AP12" i="14"/>
  <c r="AQ11" i="14"/>
  <c r="AJ12" i="5"/>
  <c r="AK11" i="5"/>
  <c r="AK12" i="5" l="1"/>
  <c r="AL11" i="5"/>
  <c r="AR11" i="14"/>
  <c r="AQ12" i="14"/>
  <c r="AR11" i="13"/>
  <c r="AQ12" i="13"/>
  <c r="AK12" i="7"/>
  <c r="AL11" i="7"/>
  <c r="AR11" i="15"/>
  <c r="AQ12" i="15"/>
  <c r="AR12" i="15" l="1"/>
  <c r="AS11" i="15"/>
  <c r="AL12" i="7"/>
  <c r="AM11" i="7"/>
  <c r="AS11" i="13"/>
  <c r="AR12" i="13"/>
  <c r="AR12" i="14"/>
  <c r="AS11" i="14"/>
  <c r="AM11" i="5"/>
  <c r="AL12" i="5"/>
  <c r="AN11" i="5" l="1"/>
  <c r="AM12" i="5"/>
  <c r="AT11" i="14"/>
  <c r="AS12" i="14"/>
  <c r="AT11" i="13"/>
  <c r="AS12" i="13"/>
  <c r="AM12" i="7"/>
  <c r="AN11" i="7"/>
  <c r="AS12" i="15"/>
  <c r="AT11" i="15"/>
  <c r="AT12" i="15" l="1"/>
  <c r="AU11" i="15"/>
  <c r="AN12" i="7"/>
  <c r="AO11" i="7"/>
  <c r="AU11" i="13"/>
  <c r="AT12" i="13"/>
  <c r="AU11" i="14"/>
  <c r="AT12" i="14"/>
  <c r="AO11" i="5"/>
  <c r="AN12" i="5"/>
  <c r="AP11" i="5" l="1"/>
  <c r="AO12" i="5"/>
  <c r="AV11" i="14"/>
  <c r="AU12" i="14"/>
  <c r="AU12" i="13"/>
  <c r="AV11" i="13"/>
  <c r="AP11" i="7"/>
  <c r="AO12" i="7"/>
  <c r="AV11" i="15"/>
  <c r="AU12" i="15"/>
  <c r="AW11" i="15" l="1"/>
  <c r="AV12" i="15"/>
  <c r="AP12" i="7"/>
  <c r="AQ11" i="7"/>
  <c r="AW11" i="13"/>
  <c r="AV12" i="13"/>
  <c r="AV12" i="14"/>
  <c r="AW11" i="14"/>
  <c r="AP12" i="5"/>
  <c r="AQ11" i="5"/>
  <c r="AR11" i="5" l="1"/>
  <c r="AQ12" i="5"/>
  <c r="AX11" i="14"/>
  <c r="AW12" i="14"/>
  <c r="AX11" i="13"/>
  <c r="AW12" i="13"/>
  <c r="AR11" i="7"/>
  <c r="AQ12" i="7"/>
  <c r="AW12" i="15"/>
  <c r="AX11" i="15"/>
  <c r="AX12" i="15" l="1"/>
  <c r="AY11" i="15"/>
  <c r="AS11" i="7"/>
  <c r="AR12" i="7"/>
  <c r="AY11" i="13"/>
  <c r="AX12" i="13"/>
  <c r="AX12" i="14"/>
  <c r="AY11" i="14"/>
  <c r="AS11" i="5"/>
  <c r="AR12" i="5"/>
  <c r="AT11" i="5" l="1"/>
  <c r="AS12" i="5"/>
  <c r="AZ11" i="14"/>
  <c r="AY12" i="14"/>
  <c r="AZ11" i="13"/>
  <c r="AY12" i="13"/>
  <c r="AT11" i="7"/>
  <c r="AS12" i="7"/>
  <c r="AZ11" i="15"/>
  <c r="AY12" i="15"/>
  <c r="BA11" i="15" l="1"/>
  <c r="AZ12" i="15"/>
  <c r="AU11" i="7"/>
  <c r="AT12" i="7"/>
  <c r="BA11" i="13"/>
  <c r="AZ12" i="13"/>
  <c r="BA11" i="14"/>
  <c r="AZ12" i="14"/>
  <c r="AT12" i="5"/>
  <c r="AU11" i="5"/>
  <c r="AU12" i="5" l="1"/>
  <c r="AV11" i="5"/>
  <c r="BB11" i="14"/>
  <c r="BA12" i="14"/>
  <c r="BB11" i="13"/>
  <c r="BA12" i="13"/>
  <c r="AU12" i="7"/>
  <c r="AV11" i="7"/>
  <c r="BB11" i="15"/>
  <c r="BA12" i="15"/>
  <c r="BC11" i="15" l="1"/>
  <c r="BB12" i="15"/>
  <c r="AW11" i="7"/>
  <c r="AV12" i="7"/>
  <c r="BC11" i="13"/>
  <c r="BB12" i="13"/>
  <c r="BC11" i="14"/>
  <c r="BB12" i="14"/>
  <c r="AW11" i="5"/>
  <c r="AV12" i="5"/>
  <c r="AW12" i="5" l="1"/>
  <c r="AX11" i="5"/>
  <c r="BD11" i="14"/>
  <c r="BC12" i="14"/>
  <c r="BD11" i="13"/>
  <c r="BC12" i="13"/>
  <c r="AX11" i="7"/>
  <c r="AW12" i="7"/>
  <c r="BC12" i="15"/>
  <c r="BD11" i="15"/>
  <c r="BE11" i="15" l="1"/>
  <c r="BD12" i="15"/>
  <c r="AY11" i="7"/>
  <c r="AX12" i="7"/>
  <c r="BE11" i="13"/>
  <c r="BD12" i="13"/>
  <c r="BE11" i="14"/>
  <c r="BD12" i="14"/>
  <c r="AY11" i="5"/>
  <c r="AX12" i="5"/>
  <c r="AZ11" i="5" l="1"/>
  <c r="AY12" i="5"/>
  <c r="BF11" i="14"/>
  <c r="BE12" i="14"/>
  <c r="BF11" i="13"/>
  <c r="BE12" i="13"/>
  <c r="AZ11" i="7"/>
  <c r="AY12" i="7"/>
  <c r="BF11" i="15"/>
  <c r="BE12" i="15"/>
  <c r="BG11" i="15" l="1"/>
  <c r="BF12" i="15"/>
  <c r="BA11" i="7"/>
  <c r="AZ12" i="7"/>
  <c r="BG11" i="13"/>
  <c r="BF12" i="13"/>
  <c r="BF12" i="14"/>
  <c r="BG11" i="14"/>
  <c r="AZ12" i="5"/>
  <c r="BA11" i="5"/>
  <c r="BB11" i="5" l="1"/>
  <c r="BA12" i="5"/>
  <c r="BG12" i="14"/>
  <c r="BH11" i="14"/>
  <c r="BG12" i="13"/>
  <c r="BH11" i="13"/>
  <c r="BA12" i="7"/>
  <c r="BB11" i="7"/>
  <c r="BG12" i="15"/>
  <c r="BH11" i="15"/>
  <c r="BI11" i="15" l="1"/>
  <c r="BH12" i="15"/>
  <c r="BC11" i="7"/>
  <c r="BB12" i="7"/>
  <c r="BI11" i="13"/>
  <c r="BH12" i="13"/>
  <c r="BH12" i="14"/>
  <c r="BI11" i="14"/>
  <c r="BC11" i="5"/>
  <c r="BB12" i="5"/>
  <c r="BC12" i="5" l="1"/>
  <c r="BD11" i="5"/>
  <c r="BI12" i="14"/>
  <c r="BJ11" i="14"/>
  <c r="BJ11" i="13"/>
  <c r="BI12" i="13"/>
  <c r="BC12" i="7"/>
  <c r="BD11" i="7"/>
  <c r="BI12" i="15"/>
  <c r="BJ11" i="15"/>
  <c r="BJ12" i="15" l="1"/>
  <c r="BK11" i="15"/>
  <c r="BE11" i="7"/>
  <c r="BD12" i="7"/>
  <c r="BK11" i="13"/>
  <c r="BJ12" i="13"/>
  <c r="BJ12" i="14"/>
  <c r="BK11" i="14"/>
  <c r="BE11" i="5"/>
  <c r="BD12" i="5"/>
  <c r="BE12" i="5" l="1"/>
  <c r="BF11" i="5"/>
  <c r="BK12" i="14"/>
  <c r="BL11" i="14"/>
  <c r="BK12" i="13"/>
  <c r="BL11" i="13"/>
  <c r="BF11" i="7"/>
  <c r="BE12" i="7"/>
  <c r="BK12" i="15"/>
  <c r="BL11" i="15"/>
  <c r="BL12" i="15" l="1"/>
  <c r="BM11" i="15"/>
  <c r="BG11" i="7"/>
  <c r="BF12" i="7"/>
  <c r="BM11" i="13"/>
  <c r="BL12" i="13"/>
  <c r="BL12" i="14"/>
  <c r="BM11" i="14"/>
  <c r="BF12" i="5"/>
  <c r="BG11" i="5"/>
  <c r="BH11" i="5" l="1"/>
  <c r="BG12" i="5"/>
  <c r="BN11" i="14"/>
  <c r="BM12" i="14"/>
  <c r="BM12" i="13"/>
  <c r="BN11" i="13"/>
  <c r="BG12" i="7"/>
  <c r="BH11" i="7"/>
  <c r="BN11" i="15"/>
  <c r="BM12" i="15"/>
  <c r="BN12" i="15" l="1"/>
  <c r="BO11" i="15"/>
  <c r="BI11" i="7"/>
  <c r="BH12" i="7"/>
  <c r="BO11" i="13"/>
  <c r="BN12" i="13"/>
  <c r="BO11" i="14"/>
  <c r="BN12" i="14"/>
  <c r="BI11" i="5"/>
  <c r="BH12" i="5"/>
  <c r="BJ11" i="5" l="1"/>
  <c r="BI12" i="5"/>
  <c r="BP11" i="14"/>
  <c r="BO12" i="14"/>
  <c r="BP11" i="13"/>
  <c r="BO12" i="13"/>
  <c r="BJ11" i="7"/>
  <c r="BI12" i="7"/>
  <c r="BO12" i="15"/>
  <c r="BP11" i="15"/>
  <c r="BP12" i="15" l="1"/>
  <c r="BQ11" i="15"/>
  <c r="BK11" i="7"/>
  <c r="BJ12" i="7"/>
  <c r="BQ11" i="13"/>
  <c r="BP12" i="13"/>
  <c r="BQ11" i="14"/>
  <c r="BP12" i="14"/>
  <c r="BK11" i="5"/>
  <c r="BJ12" i="5"/>
  <c r="BL11" i="5" l="1"/>
  <c r="BK12" i="5"/>
  <c r="BR11" i="14"/>
  <c r="BQ12" i="14"/>
  <c r="BQ12" i="13"/>
  <c r="BR11" i="13"/>
  <c r="BK12" i="7"/>
  <c r="BL11" i="7"/>
  <c r="BQ12" i="15"/>
  <c r="BR11" i="15"/>
  <c r="BR12" i="15" l="1"/>
  <c r="BS11" i="15"/>
  <c r="BM11" i="7"/>
  <c r="BL12" i="7"/>
  <c r="BS11" i="13"/>
  <c r="BR12" i="13"/>
  <c r="BR12" i="14"/>
  <c r="BS11" i="14"/>
  <c r="BL12" i="5"/>
  <c r="BM11" i="5"/>
  <c r="BM12" i="5" l="1"/>
  <c r="BN11" i="5"/>
  <c r="BT11" i="14"/>
  <c r="BS12" i="14"/>
  <c r="BT11" i="13"/>
  <c r="BS12" i="13"/>
  <c r="BN11" i="7"/>
  <c r="BM12" i="7"/>
  <c r="BS12" i="15"/>
  <c r="BT11" i="15"/>
  <c r="BU11" i="15" l="1"/>
  <c r="BT12" i="15"/>
  <c r="BO11" i="7"/>
  <c r="BN12" i="7"/>
  <c r="BU11" i="13"/>
  <c r="BT12" i="13"/>
  <c r="BU11" i="14"/>
  <c r="BT12" i="14"/>
  <c r="BO11" i="5"/>
  <c r="BN12" i="5"/>
  <c r="BP11" i="5" l="1"/>
  <c r="BO12" i="5"/>
  <c r="BU12" i="14"/>
  <c r="BV11" i="14"/>
  <c r="BU12" i="13"/>
  <c r="BV11" i="13"/>
  <c r="BO12" i="7"/>
  <c r="BP11" i="7"/>
  <c r="BV11" i="15"/>
  <c r="BU12" i="15"/>
  <c r="BW11" i="15" l="1"/>
  <c r="BV12" i="15"/>
  <c r="BQ11" i="7"/>
  <c r="BP12" i="7"/>
  <c r="BW11" i="13"/>
  <c r="BV12" i="13"/>
  <c r="BV12" i="14"/>
  <c r="BW11" i="14"/>
  <c r="BP12" i="5"/>
  <c r="BQ11" i="5"/>
  <c r="BR11" i="5" l="1"/>
  <c r="BQ12" i="5"/>
  <c r="BX11" i="14"/>
  <c r="BW12" i="14"/>
  <c r="BX11" i="13"/>
  <c r="BW12" i="13"/>
  <c r="BQ12" i="7"/>
  <c r="BR11" i="7"/>
  <c r="BW12" i="15"/>
  <c r="BX11" i="15"/>
  <c r="BX12" i="15" l="1"/>
  <c r="BY11" i="15"/>
  <c r="BS11" i="7"/>
  <c r="BR12" i="7"/>
  <c r="BY11" i="13"/>
  <c r="BX12" i="13"/>
  <c r="BY11" i="14"/>
  <c r="BX12" i="14"/>
  <c r="BS11" i="5"/>
  <c r="BR12" i="5"/>
  <c r="BT11" i="5" l="1"/>
  <c r="BS12" i="5"/>
  <c r="BZ11" i="14"/>
  <c r="BY12" i="14"/>
  <c r="BY12" i="13"/>
  <c r="BZ11" i="13"/>
  <c r="BS12" i="7"/>
  <c r="BT11" i="7"/>
  <c r="BZ11" i="15"/>
  <c r="BY12" i="15"/>
  <c r="BZ12" i="15" l="1"/>
  <c r="CA11" i="15"/>
  <c r="BU11" i="7"/>
  <c r="BT12" i="7"/>
  <c r="CA11" i="13"/>
  <c r="BZ12" i="13"/>
  <c r="BZ12" i="14"/>
  <c r="CA11" i="14"/>
  <c r="BT12" i="5"/>
  <c r="BU11" i="5"/>
  <c r="BV11" i="5" l="1"/>
  <c r="BU12" i="5"/>
  <c r="CB11" i="14"/>
  <c r="CA12" i="14"/>
  <c r="CB11" i="13"/>
  <c r="CA12" i="13"/>
  <c r="BV11" i="7"/>
  <c r="BU12" i="7"/>
  <c r="CA12" i="15"/>
  <c r="CB11" i="15"/>
  <c r="CB12" i="15" l="1"/>
  <c r="CC11" i="15"/>
  <c r="BW11" i="7"/>
  <c r="BV12" i="7"/>
  <c r="CC11" i="13"/>
  <c r="CB12" i="13"/>
  <c r="CC11" i="14"/>
  <c r="CB12" i="14"/>
  <c r="BW11" i="5"/>
  <c r="BV12" i="5"/>
  <c r="BX11" i="5" l="1"/>
  <c r="BW12" i="5"/>
  <c r="CD11" i="14"/>
  <c r="CC12" i="14"/>
  <c r="CC12" i="13"/>
  <c r="CD11" i="13"/>
  <c r="BW12" i="7"/>
  <c r="BX11" i="7"/>
  <c r="CD11" i="15"/>
  <c r="CC12" i="15"/>
  <c r="CD12" i="15" l="1"/>
  <c r="CE11" i="15"/>
  <c r="BY11" i="7"/>
  <c r="BX12" i="7"/>
  <c r="CD12" i="13"/>
  <c r="CE11" i="13"/>
  <c r="CD12" i="14"/>
  <c r="CE11" i="14"/>
  <c r="BX12" i="5"/>
  <c r="BY11" i="5"/>
  <c r="BZ11" i="5" l="1"/>
  <c r="BY12" i="5"/>
  <c r="CE12" i="14"/>
  <c r="CF11" i="14"/>
  <c r="CF11" i="13"/>
  <c r="CE12" i="13"/>
  <c r="BZ11" i="7"/>
  <c r="BY12" i="7"/>
  <c r="CF11" i="15"/>
  <c r="CE12" i="15"/>
  <c r="CF12" i="15" l="1"/>
  <c r="CG11" i="15"/>
  <c r="CA11" i="7"/>
  <c r="BZ12" i="7"/>
  <c r="CG11" i="13"/>
  <c r="CF12" i="13"/>
  <c r="CG11" i="14"/>
  <c r="CF12" i="14"/>
  <c r="BZ12" i="5"/>
  <c r="CA11" i="5"/>
  <c r="CB11" i="5" l="1"/>
  <c r="CA12" i="5"/>
  <c r="CH11" i="14"/>
  <c r="CG12" i="14"/>
  <c r="CG12" i="13"/>
  <c r="CH11" i="13"/>
  <c r="CA12" i="7"/>
  <c r="CB11" i="7"/>
  <c r="CG12" i="15"/>
  <c r="CH11" i="15"/>
  <c r="CH12" i="15" l="1"/>
  <c r="CI11" i="15"/>
  <c r="CC11" i="7"/>
  <c r="CB12" i="7"/>
  <c r="CI11" i="13"/>
  <c r="CH12" i="13"/>
  <c r="CI11" i="14"/>
  <c r="CH12" i="14"/>
  <c r="CB12" i="5"/>
  <c r="CC11" i="5"/>
  <c r="CD11" i="5" l="1"/>
  <c r="CC12" i="5"/>
  <c r="CJ11" i="14"/>
  <c r="CI12" i="14"/>
  <c r="CJ11" i="13"/>
  <c r="CI12" i="13"/>
  <c r="CD11" i="7"/>
  <c r="CC12" i="7"/>
  <c r="CI12" i="15"/>
  <c r="CJ11" i="15"/>
  <c r="CK11" i="15" l="1"/>
  <c r="CJ12" i="15"/>
  <c r="CE11" i="7"/>
  <c r="CD12" i="7"/>
  <c r="CK11" i="13"/>
  <c r="CJ12" i="13"/>
  <c r="CK11" i="14"/>
  <c r="CJ12" i="14"/>
  <c r="CE11" i="5"/>
  <c r="CD12" i="5"/>
  <c r="CF11" i="5" l="1"/>
  <c r="CE12" i="5"/>
  <c r="CL11" i="14"/>
  <c r="CK12" i="14"/>
  <c r="CK12" i="13"/>
  <c r="CL11" i="13"/>
  <c r="CE12" i="7"/>
  <c r="CF11" i="7"/>
  <c r="CL11" i="15"/>
  <c r="CK12" i="15"/>
  <c r="CL12" i="15" l="1"/>
  <c r="CM11" i="15"/>
  <c r="CG11" i="7"/>
  <c r="CF12" i="7"/>
  <c r="CM11" i="13"/>
  <c r="CL12" i="13"/>
  <c r="CL12" i="14"/>
  <c r="CM11" i="14"/>
  <c r="CF12" i="5"/>
  <c r="CG11" i="5"/>
  <c r="CH11" i="5" l="1"/>
  <c r="CG12" i="5"/>
  <c r="CN11" i="14"/>
  <c r="CM12" i="14"/>
  <c r="CN11" i="13"/>
  <c r="CM12" i="13"/>
  <c r="CH11" i="7"/>
  <c r="CG12" i="7"/>
  <c r="CM12" i="15"/>
  <c r="CN11" i="15"/>
  <c r="CI11" i="7" l="1"/>
  <c r="CH12" i="7"/>
  <c r="CO11" i="13"/>
  <c r="CN12" i="13"/>
  <c r="CN12" i="14"/>
  <c r="CO11" i="14"/>
  <c r="CO11" i="15"/>
  <c r="CN12" i="15"/>
  <c r="CI11" i="5"/>
  <c r="CH12" i="5"/>
  <c r="CJ11" i="5" l="1"/>
  <c r="CI12" i="5"/>
  <c r="CP11" i="15"/>
  <c r="CO12" i="15"/>
  <c r="CO12" i="14"/>
  <c r="CP11" i="14"/>
  <c r="CP11" i="13"/>
  <c r="CO12" i="13"/>
  <c r="CI12" i="7"/>
  <c r="CJ11" i="7"/>
  <c r="CJ12" i="7" l="1"/>
  <c r="CK11" i="7"/>
  <c r="CQ11" i="13"/>
  <c r="CP12" i="13"/>
  <c r="CP12" i="14"/>
  <c r="CQ11" i="14"/>
  <c r="CP12" i="15"/>
  <c r="CQ11" i="15"/>
  <c r="CJ12" i="5"/>
  <c r="CK11" i="5"/>
  <c r="CL11" i="5" l="1"/>
  <c r="CK12" i="5"/>
  <c r="CQ12" i="15"/>
  <c r="CR11" i="15"/>
  <c r="CQ12" i="14"/>
  <c r="CR11" i="14"/>
  <c r="CR11" i="13"/>
  <c r="CQ12" i="13"/>
  <c r="CL11" i="7"/>
  <c r="CK12" i="7"/>
  <c r="CM11" i="7" l="1"/>
  <c r="CL12" i="7"/>
  <c r="CS11" i="13"/>
  <c r="CR12" i="13"/>
  <c r="CR12" i="14"/>
  <c r="CS11" i="14"/>
  <c r="CR12" i="15"/>
  <c r="CS11" i="15"/>
  <c r="CM11" i="5"/>
  <c r="CL12" i="5"/>
  <c r="CN11" i="5" l="1"/>
  <c r="CM12" i="5"/>
  <c r="CS12" i="15"/>
  <c r="CT11" i="15"/>
  <c r="CS12" i="14"/>
  <c r="CT11" i="14"/>
  <c r="CS12" i="13"/>
  <c r="CT11" i="13"/>
  <c r="CM12" i="7"/>
  <c r="CN11" i="7"/>
  <c r="CO11" i="7" l="1"/>
  <c r="CN12" i="7"/>
  <c r="CU11" i="13"/>
  <c r="CT12" i="13"/>
  <c r="CT12" i="14"/>
  <c r="CU11" i="14"/>
  <c r="CU11" i="15"/>
  <c r="CT12" i="15"/>
  <c r="CN12" i="5"/>
  <c r="CO11" i="5"/>
  <c r="CP11" i="5" l="1"/>
  <c r="CO12" i="5"/>
  <c r="CU12" i="15"/>
  <c r="CV11" i="15"/>
  <c r="CV12" i="15" s="1"/>
  <c r="CV11" i="14"/>
  <c r="CV12" i="14" s="1"/>
  <c r="CU12" i="14"/>
  <c r="CV11" i="13"/>
  <c r="CV12" i="13" s="1"/>
  <c r="CU12" i="13"/>
  <c r="CP11" i="7"/>
  <c r="CO12" i="7"/>
  <c r="CQ11" i="7" l="1"/>
  <c r="CP12" i="7"/>
  <c r="CP12" i="5"/>
  <c r="CQ11" i="5"/>
  <c r="CR11" i="5" l="1"/>
  <c r="CQ12" i="5"/>
  <c r="CQ12" i="7"/>
  <c r="CR11" i="7"/>
  <c r="CS11" i="7" l="1"/>
  <c r="CR12" i="7"/>
  <c r="CR12" i="5"/>
  <c r="CS11" i="5"/>
  <c r="CS12" i="5" l="1"/>
  <c r="CT11" i="5"/>
  <c r="CS12" i="7"/>
  <c r="CT11" i="7"/>
  <c r="CU11" i="7" l="1"/>
  <c r="CT12" i="7"/>
  <c r="CU11" i="5"/>
  <c r="CT12" i="5"/>
  <c r="CU12" i="5" l="1"/>
  <c r="CV11" i="5"/>
  <c r="CV12" i="5" s="1"/>
  <c r="CU12" i="7"/>
  <c r="CV11" i="7"/>
  <c r="CV12" i="7" s="1"/>
  <c r="DU130" i="5" l="1"/>
  <c r="EC130" i="5"/>
  <c r="EA130" i="5" l="1"/>
  <c r="EA169" i="5" s="1"/>
  <c r="EA288" i="5" s="1"/>
  <c r="EA371" i="5" s="1"/>
  <c r="DX130" i="5"/>
  <c r="DX169" i="5" s="1"/>
  <c r="DX288" i="5" s="1"/>
  <c r="DX371" i="5" s="1"/>
  <c r="DV130" i="5"/>
  <c r="DV169" i="5" s="1"/>
  <c r="DV288" i="5" s="1"/>
  <c r="DV371" i="5" s="1"/>
  <c r="EB130" i="5"/>
  <c r="EB169" i="5" s="1"/>
  <c r="EB288" i="5" s="1"/>
  <c r="EB371" i="5" s="1"/>
  <c r="DY130" i="5"/>
  <c r="DY169" i="5" s="1"/>
  <c r="DY288" i="5" s="1"/>
  <c r="DY371" i="5" s="1"/>
  <c r="DW130" i="5"/>
  <c r="DW169" i="5" s="1"/>
  <c r="DW288" i="5" s="1"/>
  <c r="DW371" i="5" s="1"/>
  <c r="DZ130" i="5"/>
  <c r="DZ169" i="5" s="1"/>
  <c r="DZ288" i="5" s="1"/>
  <c r="DZ371" i="5" s="1"/>
  <c r="DU16" i="5"/>
  <c r="ED130" i="5" l="1"/>
  <c r="ED16" i="5"/>
  <c r="DU16" i="7"/>
  <c r="ED16" i="7" l="1"/>
  <c r="DU16" i="13"/>
  <c r="EE16" i="5"/>
  <c r="DN16" i="14" l="1"/>
  <c r="DU16" i="14"/>
  <c r="DM16" i="14"/>
  <c r="ED16" i="13"/>
  <c r="EE16" i="13" s="1"/>
  <c r="EE16" i="7"/>
  <c r="EE130" i="5" l="1"/>
  <c r="ED16" i="14"/>
  <c r="EE16" i="14" s="1"/>
  <c r="EC18" i="13" l="1"/>
  <c r="EC17" i="13" s="1"/>
  <c r="EC169" i="13" s="1"/>
  <c r="EC288" i="13" s="1"/>
  <c r="EC371" i="13" s="1"/>
  <c r="DU18" i="5"/>
  <c r="DU17" i="5" l="1"/>
  <c r="DU18" i="13"/>
  <c r="EC18" i="5"/>
  <c r="EC17" i="5" s="1"/>
  <c r="EC169" i="5" s="1"/>
  <c r="EC288" i="5" s="1"/>
  <c r="EC371" i="5" s="1"/>
  <c r="DU18" i="14" l="1"/>
  <c r="DN18" i="14"/>
  <c r="I384" i="14"/>
  <c r="I386" i="14" s="1"/>
  <c r="DM18" i="14"/>
  <c r="DU17" i="13"/>
  <c r="ED18" i="13"/>
  <c r="EE18" i="13" s="1"/>
  <c r="ED18" i="5"/>
  <c r="DU169" i="5"/>
  <c r="ED17" i="5"/>
  <c r="DU18" i="7"/>
  <c r="EC18" i="14"/>
  <c r="EC17" i="14" s="1"/>
  <c r="EC169" i="14" s="1"/>
  <c r="EC288" i="14" s="1"/>
  <c r="EC371" i="14" s="1"/>
  <c r="ED169" i="5" l="1"/>
  <c r="DU288" i="5"/>
  <c r="DU169" i="13"/>
  <c r="ED17" i="13"/>
  <c r="EE17" i="13" s="1"/>
  <c r="ED18" i="14"/>
  <c r="DU17" i="14"/>
  <c r="EE17" i="5"/>
  <c r="EC18" i="7"/>
  <c r="EC17" i="7" s="1"/>
  <c r="EC169" i="7" s="1"/>
  <c r="EC288" i="7" s="1"/>
  <c r="EC371" i="7" s="1"/>
  <c r="DU288" i="13" l="1"/>
  <c r="ED169" i="13"/>
  <c r="EE18" i="5"/>
  <c r="DU371" i="5"/>
  <c r="ED288" i="5"/>
  <c r="ED17" i="14"/>
  <c r="EE17" i="14" s="1"/>
  <c r="DU169" i="14"/>
  <c r="EE18" i="14"/>
  <c r="ED18" i="7"/>
  <c r="EE18" i="7" l="1"/>
  <c r="DU288" i="14"/>
  <c r="ED169" i="14"/>
  <c r="ED371" i="5"/>
  <c r="DU372" i="5"/>
  <c r="DV372" i="5" s="1"/>
  <c r="DW372" i="5" s="1"/>
  <c r="DX372" i="5" s="1"/>
  <c r="DY372" i="5" s="1"/>
  <c r="DZ372" i="5" s="1"/>
  <c r="EA372" i="5" s="1"/>
  <c r="EB372" i="5" s="1"/>
  <c r="EC372" i="5" s="1"/>
  <c r="ED288" i="13"/>
  <c r="DU371" i="13"/>
  <c r="ED371" i="13" l="1"/>
  <c r="DU372" i="13"/>
  <c r="DV372" i="13" s="1"/>
  <c r="DW372" i="13" s="1"/>
  <c r="DX372" i="13" s="1"/>
  <c r="DY372" i="13" s="1"/>
  <c r="DZ372" i="13" s="1"/>
  <c r="EA372" i="13" s="1"/>
  <c r="EB372" i="13" s="1"/>
  <c r="EC372" i="13" s="1"/>
  <c r="ED288" i="14"/>
  <c r="DU371" i="14"/>
  <c r="DU372" i="14" l="1"/>
  <c r="DV372" i="14" s="1"/>
  <c r="DW372" i="14" s="1"/>
  <c r="DX372" i="14" s="1"/>
  <c r="DY372" i="14" s="1"/>
  <c r="DZ372" i="14" s="1"/>
  <c r="EA372" i="14" s="1"/>
  <c r="EB372" i="14" s="1"/>
  <c r="EC372" i="14" s="1"/>
  <c r="ED371" i="14"/>
  <c r="DU19" i="7"/>
  <c r="DW19" i="7" l="1"/>
  <c r="DW17" i="7" s="1"/>
  <c r="DW168" i="7"/>
  <c r="DW165" i="7" s="1"/>
  <c r="DU17" i="7"/>
  <c r="DV168" i="7"/>
  <c r="DV165" i="7" s="1"/>
  <c r="DV19" i="7"/>
  <c r="DV17" i="7" s="1"/>
  <c r="DX19" i="7"/>
  <c r="DX17" i="7" s="1"/>
  <c r="DY19" i="7"/>
  <c r="DY17" i="7" s="1"/>
  <c r="DX168" i="7"/>
  <c r="DX165" i="7" s="1"/>
  <c r="DY168" i="7"/>
  <c r="DY165" i="7" s="1"/>
  <c r="DU168" i="7"/>
  <c r="DX169" i="7" l="1"/>
  <c r="DX288" i="7" s="1"/>
  <c r="DX371" i="7" s="1"/>
  <c r="DY169" i="7"/>
  <c r="DY288" i="7" s="1"/>
  <c r="DY371" i="7" s="1"/>
  <c r="DW169" i="7"/>
  <c r="DW288" i="7" s="1"/>
  <c r="DW371" i="7" s="1"/>
  <c r="DU165" i="7"/>
  <c r="ED165" i="7" s="1"/>
  <c r="ED168" i="7"/>
  <c r="DV169" i="7"/>
  <c r="DV288" i="7" s="1"/>
  <c r="DV371" i="7" s="1"/>
  <c r="ED17" i="7"/>
  <c r="DU169" i="7"/>
  <c r="ED19" i="7"/>
  <c r="DU18" i="15"/>
  <c r="DM18" i="15"/>
  <c r="EC18" i="15"/>
  <c r="EC17" i="15" s="1"/>
  <c r="EC169" i="15" s="1"/>
  <c r="EC288" i="15" s="1"/>
  <c r="EC371" i="15" s="1"/>
  <c r="ED18" i="15" l="1"/>
  <c r="DU17" i="15"/>
  <c r="DU288" i="7"/>
  <c r="ED169" i="7"/>
  <c r="ED288" i="7" l="1"/>
  <c r="DU371" i="7"/>
  <c r="ED17" i="15"/>
  <c r="EE17" i="15" s="1"/>
  <c r="EE18" i="15"/>
  <c r="ED371" i="7" l="1"/>
  <c r="DU372" i="7"/>
  <c r="DV372" i="7" s="1"/>
  <c r="DW372" i="7" s="1"/>
  <c r="DX372" i="7" s="1"/>
  <c r="DY372" i="7" s="1"/>
  <c r="DZ372" i="7" s="1"/>
  <c r="EA372" i="7" s="1"/>
  <c r="EB372" i="7" s="1"/>
  <c r="EC372" i="7" s="1"/>
  <c r="EE168" i="7" l="1"/>
  <c r="EE169" i="7" l="1"/>
  <c r="EE19" i="7"/>
  <c r="EE17" i="7"/>
  <c r="EE169" i="5" l="1"/>
  <c r="EE288" i="7"/>
  <c r="EE288" i="5" l="1"/>
  <c r="EE371" i="7"/>
  <c r="C16" i="1" l="1"/>
  <c r="F16" i="1" l="1"/>
  <c r="G16" i="1"/>
  <c r="H16" i="1" s="1"/>
  <c r="E16" i="1"/>
  <c r="C17" i="1" l="1"/>
  <c r="F17" i="1" l="1"/>
  <c r="G17" i="1"/>
  <c r="H17" i="1" s="1"/>
  <c r="E17" i="1"/>
  <c r="I380" i="14" l="1"/>
  <c r="I382" i="14" s="1"/>
  <c r="DN169" i="14"/>
  <c r="DM169" i="14"/>
  <c r="EE169" i="14"/>
  <c r="DN288" i="14" l="1"/>
  <c r="DM288" i="14"/>
  <c r="DJ374" i="14"/>
  <c r="EE288" i="14"/>
  <c r="EE169" i="13" l="1"/>
  <c r="I376" i="14"/>
  <c r="I378" i="14" s="1"/>
  <c r="DM371" i="14"/>
  <c r="I374" i="14"/>
  <c r="DN371" i="14"/>
  <c r="EE371" i="14"/>
  <c r="I9" i="14"/>
  <c r="EE288" i="13" l="1"/>
  <c r="I9" i="13"/>
  <c r="EE371" i="13" l="1"/>
  <c r="C29" i="1" l="1"/>
  <c r="F29" i="1" l="1"/>
  <c r="E29" i="1"/>
  <c r="C25" i="1"/>
  <c r="F25" i="1" l="1"/>
  <c r="E25" i="1"/>
  <c r="C30" i="1" l="1"/>
  <c r="E30" i="1" l="1"/>
  <c r="F30" i="1"/>
  <c r="C26" i="1"/>
  <c r="F26" i="1" l="1"/>
  <c r="E26" i="1"/>
  <c r="EE299" i="5" l="1"/>
  <c r="EE366" i="5"/>
  <c r="EE300" i="5" l="1"/>
  <c r="EE367" i="5"/>
  <c r="EE368" i="5" l="1"/>
  <c r="EE371" i="5" l="1"/>
  <c r="C12" i="1" l="1"/>
  <c r="G12" i="1" l="1"/>
  <c r="H12" i="1" s="1"/>
  <c r="F12" i="1"/>
  <c r="E12" i="1"/>
  <c r="C13" i="1" l="1"/>
  <c r="E13" i="1" l="1"/>
  <c r="F13" i="1"/>
  <c r="G13" i="1"/>
  <c r="H13" i="1" s="1"/>
  <c r="DM16" i="15" l="1"/>
  <c r="DU16" i="15"/>
  <c r="ED16" i="15" l="1"/>
  <c r="EE16" i="15" s="1"/>
  <c r="DU169" i="15"/>
  <c r="ED169" i="15" l="1"/>
  <c r="DU288" i="15"/>
  <c r="ED288" i="15" l="1"/>
  <c r="DU371" i="15"/>
  <c r="ED371" i="15" l="1"/>
  <c r="DU372" i="15"/>
  <c r="DV372" i="15" s="1"/>
  <c r="DW372" i="15" s="1"/>
  <c r="DX372" i="15" s="1"/>
  <c r="DY372" i="15" s="1"/>
  <c r="DZ372" i="15" s="1"/>
  <c r="EA372" i="15" s="1"/>
  <c r="EB372" i="15" s="1"/>
  <c r="EC372" i="15" s="1"/>
  <c r="DM169" i="15" l="1"/>
  <c r="EE169" i="15" l="1"/>
  <c r="DM288" i="15"/>
  <c r="EE288" i="15" l="1"/>
  <c r="DM371" i="15"/>
  <c r="EE371" i="15" l="1"/>
  <c r="I9" i="15" l="1"/>
  <c r="C33" i="1" l="1"/>
  <c r="E33" i="1" l="1"/>
  <c r="F33" i="1"/>
  <c r="C34" i="1" l="1"/>
  <c r="DM372" i="15"/>
  <c r="F34" i="1" l="1"/>
  <c r="E34" i="1"/>
</calcChain>
</file>

<file path=xl/sharedStrings.xml><?xml version="1.0" encoding="utf-8"?>
<sst xmlns="http://schemas.openxmlformats.org/spreadsheetml/2006/main" count="8151" uniqueCount="491">
  <si>
    <t>Position Date</t>
  </si>
  <si>
    <t>Reporting Date</t>
  </si>
  <si>
    <t>Normal Business Condition</t>
  </si>
  <si>
    <t>IDR 'b</t>
  </si>
  <si>
    <t>USD 'm</t>
  </si>
  <si>
    <t>Tenor</t>
  </si>
  <si>
    <t>MAT</t>
  </si>
  <si>
    <t>Previous Position</t>
  </si>
  <si>
    <t>Today's Position</t>
  </si>
  <si>
    <t>Utilization % &amp; Compliance</t>
  </si>
  <si>
    <t>Remarks:</t>
  </si>
  <si>
    <t>P</t>
  </si>
  <si>
    <t>Within MAT</t>
  </si>
  <si>
    <t>^</t>
  </si>
  <si>
    <t>Utililisation ≥ 80% of MAT</t>
  </si>
  <si>
    <t>Ï</t>
  </si>
  <si>
    <t>Utilisation &gt; MAT</t>
  </si>
  <si>
    <t>Lower utilisation than previous day</t>
  </si>
  <si>
    <t>Higher utilisation than previous day</t>
  </si>
  <si>
    <t>Previous Date</t>
  </si>
  <si>
    <t>FOCUS Result</t>
  </si>
  <si>
    <t>IDR</t>
  </si>
  <si>
    <t>Total</t>
  </si>
  <si>
    <t>Interbank Lending</t>
  </si>
  <si>
    <t>Interbank Borrowing</t>
  </si>
  <si>
    <t>Total Net Cumulative Inflows / (Outflows)</t>
  </si>
  <si>
    <t>FCY</t>
  </si>
  <si>
    <t>start</t>
  </si>
  <si>
    <t>Entity:</t>
  </si>
  <si>
    <t>CIMB NIAGA</t>
  </si>
  <si>
    <t>Date:</t>
  </si>
  <si>
    <t>Currency:</t>
  </si>
  <si>
    <t>All Currencies</t>
  </si>
  <si>
    <t>Reporting Currency:</t>
  </si>
  <si>
    <t>Scenario:</t>
  </si>
  <si>
    <t>Business as Usual</t>
  </si>
  <si>
    <t>Survival Horizon Compliance:</t>
  </si>
  <si>
    <t>Not Applicable</t>
  </si>
  <si>
    <t>Serial Code</t>
  </si>
  <si>
    <t>Cashflow of Assets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</si>
  <si>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</si>
  <si>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</si>
  <si>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</si>
  <si>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</si>
  <si>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</si>
  <si>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</si>
  <si>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</si>
  <si>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</si>
  <si>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</si>
  <si>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</si>
  <si>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</si>
  <si>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</si>
  <si>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</si>
  <si>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</si>
  <si>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</si>
  <si>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</si>
  <si>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</si>
  <si>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</si>
  <si>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</si>
  <si>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</si>
  <si>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</si>
  <si>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</si>
  <si>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</si>
  <si>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</si>
  <si>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</si>
  <si>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</si>
  <si>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</si>
  <si>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</si>
  <si>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</si>
  <si>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</si>
  <si>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</si>
  <si>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Day 32</t>
  </si>
  <si>
    <t>Day 33</t>
  </si>
  <si>
    <t>Day 34</t>
  </si>
  <si>
    <t>Day 35</t>
  </si>
  <si>
    <t>Day 36</t>
  </si>
  <si>
    <t>Day 37</t>
  </si>
  <si>
    <t>Day 38</t>
  </si>
  <si>
    <t>Day 39</t>
  </si>
  <si>
    <t>Day 40</t>
  </si>
  <si>
    <t>Day 41</t>
  </si>
  <si>
    <t>Day 42</t>
  </si>
  <si>
    <t>Day 43</t>
  </si>
  <si>
    <t>Day 44</t>
  </si>
  <si>
    <t>Day 45</t>
  </si>
  <si>
    <t>Day 46</t>
  </si>
  <si>
    <t>Day 47</t>
  </si>
  <si>
    <t>Day 48</t>
  </si>
  <si>
    <t>Day 49</t>
  </si>
  <si>
    <t>Day 50</t>
  </si>
  <si>
    <t>Day 51</t>
  </si>
  <si>
    <t>Day 52</t>
  </si>
  <si>
    <t>Day 53</t>
  </si>
  <si>
    <t>Day 54</t>
  </si>
  <si>
    <t>Day 55</t>
  </si>
  <si>
    <t>Day 56</t>
  </si>
  <si>
    <t>Day 57</t>
  </si>
  <si>
    <t>Day 58</t>
  </si>
  <si>
    <t>Day 59</t>
  </si>
  <si>
    <t>Day 60</t>
  </si>
  <si>
    <t>Day 61</t>
  </si>
  <si>
    <t>Day 62</t>
  </si>
  <si>
    <t>Day 63</t>
  </si>
  <si>
    <t>Day 64</t>
  </si>
  <si>
    <t>Day 65</t>
  </si>
  <si>
    <t>Day 66</t>
  </si>
  <si>
    <t>Day 67</t>
  </si>
  <si>
    <t>Day 68</t>
  </si>
  <si>
    <t>Day 69</t>
  </si>
  <si>
    <t>Day 70</t>
  </si>
  <si>
    <t>Day 71</t>
  </si>
  <si>
    <t>Day 72</t>
  </si>
  <si>
    <t>Day 73</t>
  </si>
  <si>
    <t>Day 74</t>
  </si>
  <si>
    <t>Day 75</t>
  </si>
  <si>
    <t>Day 76</t>
  </si>
  <si>
    <t>Day 77</t>
  </si>
  <si>
    <t>Day 78</t>
  </si>
  <si>
    <t>Day 79</t>
  </si>
  <si>
    <t>Day 80</t>
  </si>
  <si>
    <t>Day 81</t>
  </si>
  <si>
    <t>Day 82</t>
  </si>
  <si>
    <t>Day 83</t>
  </si>
  <si>
    <t>Day 84</t>
  </si>
  <si>
    <t>Day 85</t>
  </si>
  <si>
    <t>Day 86</t>
  </si>
  <si>
    <t>Day 87</t>
  </si>
  <si>
    <t>Day 88</t>
  </si>
  <si>
    <t>Day 89</t>
  </si>
  <si>
    <t>Day 90</t>
  </si>
  <si>
    <t>Day 91</t>
  </si>
  <si>
    <t>Day 92</t>
  </si>
  <si>
    <t>&gt;3 - 4 mths</t>
  </si>
  <si>
    <t>&gt;4 - 5 mths</t>
  </si>
  <si>
    <t>&gt;5 - 6 mths</t>
  </si>
  <si>
    <t>&gt;6 - 7 mths</t>
  </si>
  <si>
    <t>&gt;7 - 8 mths</t>
  </si>
  <si>
    <t>&gt;8 - 9 mths</t>
  </si>
  <si>
    <t>&gt;9 - 10 mths</t>
  </si>
  <si>
    <t>&gt;10 - 11 mths</t>
  </si>
  <si>
    <t>&gt;11 - 12 mths</t>
  </si>
  <si>
    <t>&gt;1 - 2 yrs</t>
  </si>
  <si>
    <t>&gt;2 - 3 yrs</t>
  </si>
  <si>
    <t>&gt;3 - 4 yrs</t>
  </si>
  <si>
    <t>&gt;4 - 5 yrs</t>
  </si>
  <si>
    <t>&gt;5 yrs</t>
  </si>
  <si>
    <t>Unallocated</t>
  </si>
  <si>
    <t>On-Balance Sheet</t>
  </si>
  <si>
    <t>High Quality Liquid Assets</t>
  </si>
  <si>
    <t>A</t>
  </si>
  <si>
    <t>Cash &amp; Banknotes</t>
  </si>
  <si>
    <t>Placements and Reserves with Central Bank (i.e. held as liquidity reserve requirements)</t>
  </si>
  <si>
    <t>Placements with Central Bank</t>
  </si>
  <si>
    <t>Debt Securities (HFT)</t>
  </si>
  <si>
    <t>Level 1</t>
  </si>
  <si>
    <t>3.1.1</t>
  </si>
  <si>
    <t>Government Issued</t>
  </si>
  <si>
    <t>3.1.2</t>
  </si>
  <si>
    <t>Government Guaranteed</t>
  </si>
  <si>
    <t>3.1.3</t>
  </si>
  <si>
    <t>Central Bank Issued / Guaranteed</t>
  </si>
  <si>
    <t>3.1.4</t>
  </si>
  <si>
    <t>Public Sector Enterprises Issued / Guaranteed</t>
  </si>
  <si>
    <t>3.1.5</t>
  </si>
  <si>
    <t>BIS, IMF, ECB, EC and MDBs Issued / Guaranteed</t>
  </si>
  <si>
    <t>3.1.6</t>
  </si>
  <si>
    <t>Non-0% RW Sovereign Issued / Guaranteed LCY (where CIMB has presence)</t>
  </si>
  <si>
    <t>3.1.7</t>
  </si>
  <si>
    <t>Non-0% RW Sovereign Issued / Guaranteed FCY (where CIMB has presence)</t>
  </si>
  <si>
    <t>3.1.8</t>
  </si>
  <si>
    <t>Cross Border Collateral Arrangement (CBCA)</t>
  </si>
  <si>
    <t>Level 2A</t>
  </si>
  <si>
    <t>3.2.1</t>
  </si>
  <si>
    <t>20% RW Sovereign Issued / Guaranteed</t>
  </si>
  <si>
    <t>3.2.2</t>
  </si>
  <si>
    <t>Corporate debt securities rated AAA</t>
  </si>
  <si>
    <t>3.2.3</t>
  </si>
  <si>
    <t>Covered debt securities rated AAA</t>
  </si>
  <si>
    <t>3.2.4</t>
  </si>
  <si>
    <t>Cagamas (or alike) debt securities rated AAA</t>
  </si>
  <si>
    <t>3.2.5</t>
  </si>
  <si>
    <t>Bankers' Acceptance (BAs) rated AA and above</t>
  </si>
  <si>
    <t>3.2.6</t>
  </si>
  <si>
    <t>Negotiable Instruments of Deposits (NIDs) rated AA and above</t>
  </si>
  <si>
    <t>3.2.7</t>
  </si>
  <si>
    <t>Corporate debt securities rated AA- and above</t>
  </si>
  <si>
    <t>3.2.8</t>
  </si>
  <si>
    <t>Covered debt securities rated AA- and above</t>
  </si>
  <si>
    <t>3.2.9</t>
  </si>
  <si>
    <t>Level 2B</t>
  </si>
  <si>
    <t>3.3.1</t>
  </si>
  <si>
    <t>Sovereign / Central Bank Securities rated between BBB+ and BBB-</t>
  </si>
  <si>
    <t>3.3.2</t>
  </si>
  <si>
    <t>Corporate debt securities rated between AA+ and AA-</t>
  </si>
  <si>
    <t>3.3.3</t>
  </si>
  <si>
    <t>Corporate debt securities rated between A+ and A-</t>
  </si>
  <si>
    <t>3.3.4</t>
  </si>
  <si>
    <t>Corporate debt securities rated between BBB+ and BBB-</t>
  </si>
  <si>
    <t>3.3.5</t>
  </si>
  <si>
    <t>Residential Mortgage-Backed Securities (RMBS) &gt;AAA</t>
  </si>
  <si>
    <t>3.3.6</t>
  </si>
  <si>
    <t>Residential Mortgage-Backed Securities (RMBS) &gt;AA</t>
  </si>
  <si>
    <t>3.3.7</t>
  </si>
  <si>
    <t>Non financial common equity shares</t>
  </si>
  <si>
    <t>Debt Securities (AFS)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</si>
  <si>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</si>
  <si>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</si>
  <si>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</si>
  <si>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</si>
  <si>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</si>
  <si>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</si>
  <si>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</si>
  <si>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</si>
  <si>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</si>
  <si>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</si>
  <si>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</si>
  <si>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</si>
  <si>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</si>
  <si>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</si>
  <si>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</si>
  <si>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</si>
  <si>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4.3.1</t>
  </si>
  <si>
    <t>4.3.2</t>
  </si>
  <si>
    <t>4.3.3</t>
  </si>
  <si>
    <t>4.3.4</t>
  </si>
  <si>
    <t>4.3.5</t>
  </si>
  <si>
    <t>4.3.6</t>
  </si>
  <si>
    <t>4.3.7</t>
  </si>
  <si>
    <t>Debt Securities (HTM)</t>
  </si>
  <si>
    <t>5.1.1</t>
  </si>
  <si>
    <t>5.1.2</t>
  </si>
  <si>
    <t>5.1.3</t>
  </si>
  <si>
    <t>5.1.4</t>
  </si>
  <si>
    <t>5.1.5</t>
  </si>
  <si>
    <t>5.1.6</t>
  </si>
  <si>
    <t>5.1.7</t>
  </si>
  <si>
    <t>5.1.8</t>
  </si>
  <si>
    <t>5.2.1</t>
  </si>
  <si>
    <t>5.2.2</t>
  </si>
  <si>
    <t>5.2.3</t>
  </si>
  <si>
    <t>5.2.4</t>
  </si>
  <si>
    <t>5.2.5</t>
  </si>
  <si>
    <t>5.2.6</t>
  </si>
  <si>
    <t>5.2.7</t>
  </si>
  <si>
    <t>5.2.8</t>
  </si>
  <si>
    <t>5.3.1</t>
  </si>
  <si>
    <t>5.3.2</t>
  </si>
  <si>
    <t>5.3.3</t>
  </si>
  <si>
    <t>5.3.4</t>
  </si>
  <si>
    <t>5.3.5</t>
  </si>
  <si>
    <t>5.3.6</t>
  </si>
  <si>
    <t>5.3.7</t>
  </si>
  <si>
    <t>Reverse Repurchase Agreement</t>
  </si>
  <si>
    <t>Backed by Level 1 assets</t>
  </si>
  <si>
    <t>Backed by Level 2A assets</t>
  </si>
  <si>
    <t>Backed by Level 2B assets</t>
  </si>
  <si>
    <t>Non-High Quality Liquid Assets</t>
  </si>
  <si>
    <t xml:space="preserve">&gt;20% RW Sovereign </t>
  </si>
  <si>
    <t>Corporate debt securities non-HQLA</t>
  </si>
  <si>
    <t xml:space="preserve">Covered debt securities non-HQLA </t>
  </si>
  <si>
    <t>RMBS non-HQLA</t>
  </si>
  <si>
    <t>Others non-HQLA</t>
  </si>
  <si>
    <t>Backed by non-HQLA</t>
  </si>
  <si>
    <t>Placement with Financial Institutions</t>
  </si>
  <si>
    <t>Intragroup Lending</t>
  </si>
  <si>
    <t>Nostro</t>
  </si>
  <si>
    <t>Deposit Placements with Banks</t>
  </si>
  <si>
    <t>Deposit Placements (non-Money Market) with inter-company / others</t>
  </si>
  <si>
    <t>RPSIA Placement</t>
  </si>
  <si>
    <t>Common Equity / Shares</t>
  </si>
  <si>
    <t>Loans/Financing &amp; advances to non-bank customers</t>
  </si>
  <si>
    <t>Wholesale</t>
  </si>
  <si>
    <t>Non-financial corporates</t>
  </si>
  <si>
    <t>14.1.1</t>
  </si>
  <si>
    <t>Fixed term loans / financing-i</t>
  </si>
  <si>
    <t>14.1.2</t>
  </si>
  <si>
    <t>Revolving loans / credit facilities-i</t>
  </si>
  <si>
    <t>14.1.3</t>
  </si>
  <si>
    <t>Overdrafts / Cash line facility-i</t>
  </si>
  <si>
    <t>14.1.4</t>
  </si>
  <si>
    <t>Others</t>
  </si>
  <si>
    <t>Sovereigns, central banks, PSEs and MDBs</t>
  </si>
  <si>
    <t>14.2.1</t>
  </si>
  <si>
    <t>14.2.2</t>
  </si>
  <si>
    <t>14.2.3</t>
  </si>
  <si>
    <t>14.2.4</t>
  </si>
  <si>
    <t>Non Bank Financial institutions and other legal entities</t>
  </si>
  <si>
    <t>14.3.1</t>
  </si>
  <si>
    <t>14.3.2</t>
  </si>
  <si>
    <t>14.3.3</t>
  </si>
  <si>
    <t>14.3.4</t>
  </si>
  <si>
    <t>Commercial / SME</t>
  </si>
  <si>
    <t>Retail</t>
  </si>
  <si>
    <t>Housing Loans / Financing-i</t>
  </si>
  <si>
    <t>Credit Cards / Credit Cards-i</t>
  </si>
  <si>
    <t>Personal Loan / Personal Financing-i</t>
  </si>
  <si>
    <t>Hire Purchase / Hire Purchase-i</t>
  </si>
  <si>
    <t>Other assets</t>
  </si>
  <si>
    <t>Fixed assets</t>
  </si>
  <si>
    <t>Amount due from Brokerage</t>
  </si>
  <si>
    <t>Total Cashflow of Assets (A)</t>
  </si>
  <si>
    <t>Cashflow of Liabilities &amp; Equities</t>
  </si>
  <si>
    <t>Deposits</t>
  </si>
  <si>
    <t>L</t>
  </si>
  <si>
    <t>Current Accounts / CA-i</t>
  </si>
  <si>
    <t>Saving Accounts / SA-i</t>
  </si>
  <si>
    <t>Fixed Deposits / FD-i</t>
  </si>
  <si>
    <t xml:space="preserve">NID / NID-i Issued </t>
  </si>
  <si>
    <t>Short Term Money Market Deposits / STMMD-i</t>
  </si>
  <si>
    <t>Fixed Rate Investment Account (FRIA)</t>
  </si>
  <si>
    <t>General Investment Account (GIA)</t>
  </si>
  <si>
    <t>Special Investment Account (SIA)</t>
  </si>
  <si>
    <t>Banks</t>
  </si>
  <si>
    <t>Non Bank Financial institutions</t>
  </si>
  <si>
    <t>Other legal entities</t>
  </si>
  <si>
    <t>Structured Investment</t>
  </si>
  <si>
    <t>Small Business</t>
  </si>
  <si>
    <t>Investment Account</t>
  </si>
  <si>
    <t>Restricted Account (RA)</t>
  </si>
  <si>
    <t>10.1.1</t>
  </si>
  <si>
    <t>10.1.2</t>
  </si>
  <si>
    <t>10.1.3</t>
  </si>
  <si>
    <t>10.1.4</t>
  </si>
  <si>
    <t>10.1.5</t>
  </si>
  <si>
    <t>10.1.6</t>
  </si>
  <si>
    <t>10.1.7</t>
  </si>
  <si>
    <t>Unrestricted Account (UA)</t>
  </si>
  <si>
    <t>10.2.1</t>
  </si>
  <si>
    <t>10.2.2</t>
  </si>
  <si>
    <t>10.2.3</t>
  </si>
  <si>
    <t>10.2.4</t>
  </si>
  <si>
    <t>10.2.5</t>
  </si>
  <si>
    <t>10.2.6</t>
  </si>
  <si>
    <t>10.2.7</t>
  </si>
  <si>
    <t>Repurchase Agreement</t>
  </si>
  <si>
    <t>Debt securities issued (i.e.: Sub-debt, MTNs, IMTNs, ICULS &amp; etc)</t>
  </si>
  <si>
    <t>Securitised Funding (i.e.: Cagamas)</t>
  </si>
  <si>
    <t>Placement from Financial Institutions</t>
  </si>
  <si>
    <t>Intragroup Borrowing</t>
  </si>
  <si>
    <t>Vostro</t>
  </si>
  <si>
    <t>Deposit Placements from Banks</t>
  </si>
  <si>
    <t>Deposit Placements (non-Money Market) from inter-company / others</t>
  </si>
  <si>
    <t>RPSIA Acceptance</t>
  </si>
  <si>
    <t>Head Office Capital Fund</t>
  </si>
  <si>
    <t>Other borrowings / financing (i.e. bilaterals, syndicated term loans &amp; etc)</t>
  </si>
  <si>
    <t>Bills and acceptances payable / Islamic accepted bills payable</t>
  </si>
  <si>
    <t>Other liabilities</t>
  </si>
  <si>
    <t>Amount due to Brokerage</t>
  </si>
  <si>
    <t>Shareholders' equities</t>
  </si>
  <si>
    <t>Share capital</t>
  </si>
  <si>
    <t>Perpertual preference shares</t>
  </si>
  <si>
    <t>Reserves</t>
  </si>
  <si>
    <t>Current unaudited unadjusted profit &amp; loss account</t>
  </si>
  <si>
    <t>Total Cashflow of Liabilities &amp; Shareholders' Equities (B)</t>
  </si>
  <si>
    <t>Net Cashflow of On-Balance Sheet Items (C) = (A) + (B)</t>
  </si>
  <si>
    <t>Cashflow of Off-Balance Sheet Items</t>
  </si>
  <si>
    <t>Inflows of Off-balance Sheet</t>
  </si>
  <si>
    <t>O</t>
  </si>
  <si>
    <t>Derivatives (receivables)</t>
  </si>
  <si>
    <t>Foreign exchange contracts receivable (spot/forwad/swap)</t>
  </si>
  <si>
    <t>Equity-linked derivative contracts receivable</t>
  </si>
  <si>
    <t>FX options:</t>
  </si>
  <si>
    <t>1.3.1</t>
  </si>
  <si>
    <t>Purchased (Purchased)</t>
  </si>
  <si>
    <t>1.3.2</t>
  </si>
  <si>
    <t>Written (Sold)</t>
  </si>
  <si>
    <t>Interest rate / Rate of return contracts receivable</t>
  </si>
  <si>
    <t>Other derivatives receivable</t>
  </si>
  <si>
    <t>Total Inflows (D)</t>
  </si>
  <si>
    <t>Outflows of Off-Balance Sheet</t>
  </si>
  <si>
    <t>Committed Undrawn Commitments</t>
  </si>
  <si>
    <t>Credit Cards</t>
  </si>
  <si>
    <t>Underwritten obligation</t>
  </si>
  <si>
    <t>2.3.1</t>
  </si>
  <si>
    <t>debt</t>
  </si>
  <si>
    <t>2.3.2</t>
  </si>
  <si>
    <t>equity</t>
  </si>
  <si>
    <t>Hire Purchase</t>
  </si>
  <si>
    <t>Personal Loan</t>
  </si>
  <si>
    <t>Other credit facilities</t>
  </si>
  <si>
    <t>Underwritten obligation:</t>
  </si>
  <si>
    <t>6.3.1</t>
  </si>
  <si>
    <t>6.3.2</t>
  </si>
  <si>
    <t>7.3.1</t>
  </si>
  <si>
    <t>7.3.2</t>
  </si>
  <si>
    <t>Contingent Funding</t>
  </si>
  <si>
    <t>Guarantees/Standby letter of credits</t>
  </si>
  <si>
    <t>8.1.1</t>
  </si>
  <si>
    <t>Trade Finance Related</t>
  </si>
  <si>
    <t>8.1.2</t>
  </si>
  <si>
    <t>Non Trade Finance Related</t>
  </si>
  <si>
    <t>Other Uncommited Credit Facilities</t>
  </si>
  <si>
    <t>Derivatives (payables)</t>
  </si>
  <si>
    <t>Foreign exchange contracts payable (spot/forwad/swap)</t>
  </si>
  <si>
    <t>Equity-linked derivative contracts payable</t>
  </si>
  <si>
    <t>FX options</t>
  </si>
  <si>
    <t>9.3.1</t>
  </si>
  <si>
    <t>9.3.2</t>
  </si>
  <si>
    <t>Interest rate / rate of return contracts payable</t>
  </si>
  <si>
    <t>Other derivatives payable</t>
  </si>
  <si>
    <t>Total Outflows (E)</t>
  </si>
  <si>
    <t>Net Cashflow of Off-Balance Sheet Items (F) = (D) + (E)</t>
  </si>
  <si>
    <t>Condolidated Cashflows of on- and off-balance sheet</t>
  </si>
  <si>
    <t>Total Net Cash Inflows / (Outflows) (G) = (C) + (F)</t>
  </si>
  <si>
    <t>Up to 7D</t>
  </si>
  <si>
    <t>&gt;7D - 30D</t>
  </si>
  <si>
    <t>Central Bank Reserves</t>
  </si>
  <si>
    <t>∆</t>
  </si>
  <si>
    <t>Combined Crisis (Stress) Condition</t>
  </si>
  <si>
    <t>Up to 30D</t>
  </si>
  <si>
    <t>All Currency</t>
  </si>
  <si>
    <t>30D</t>
  </si>
  <si>
    <t>7D</t>
  </si>
  <si>
    <t>Ok</t>
  </si>
  <si>
    <t>OK</t>
  </si>
  <si>
    <t>Bond belum termasuk forward</t>
  </si>
  <si>
    <t>N/A, all issued not guaranted by Gov</t>
  </si>
  <si>
    <t>N/A, no PSE has 0% RW</t>
  </si>
  <si>
    <t>N/A</t>
  </si>
  <si>
    <t>ok</t>
  </si>
  <si>
    <t>n/a</t>
  </si>
  <si>
    <t>All PSE book included (HFT, AFS, HTM)</t>
  </si>
  <si>
    <t>PSE</t>
  </si>
  <si>
    <t>n.a</t>
  </si>
  <si>
    <t>n/A</t>
  </si>
  <si>
    <t>Include PSE</t>
  </si>
  <si>
    <t>include PSE</t>
  </si>
  <si>
    <t>Include Bank &amp; Other FI</t>
  </si>
  <si>
    <t xml:space="preserve">MRXON with External </t>
  </si>
  <si>
    <t xml:space="preserve">MRXON with Group </t>
  </si>
  <si>
    <t>All include in MRXON</t>
  </si>
  <si>
    <t>Include Bank SIBS position (not MRXON)</t>
  </si>
  <si>
    <t>NSFR Other Asset not include</t>
  </si>
  <si>
    <t>BTR TAWIB (Acceptance Receivable) + Other Receivble GLD Custom 2</t>
  </si>
  <si>
    <t>moved to Placement from Financial Institutions (line 268)</t>
  </si>
  <si>
    <t>MRXON LN BR</t>
  </si>
  <si>
    <t>Bank CASA</t>
  </si>
  <si>
    <t>Bank TD</t>
  </si>
  <si>
    <t>BTR KAWIB (Acceptance Payable)</t>
  </si>
  <si>
    <t>NSFR Other Liab &amp; Equity  + STRUCTURED PRODUCT + Other Payable GLD</t>
  </si>
  <si>
    <t>NSFR Tier 1&amp;2</t>
  </si>
  <si>
    <t>Cannot have the breakdown</t>
  </si>
  <si>
    <t>IRS/CCS</t>
  </si>
  <si>
    <t>MRXOFF Purchase</t>
  </si>
  <si>
    <t>BELUM ADA BREAKDOWN</t>
  </si>
  <si>
    <t>Other legal &amp; Bank</t>
  </si>
  <si>
    <t>Forward Bond Liab (Sell)</t>
  </si>
  <si>
    <t>FOCUS</t>
  </si>
  <si>
    <t>Diff</t>
  </si>
  <si>
    <t>Daily Gap Excel</t>
  </si>
  <si>
    <t>Daily Gap FOCUS</t>
  </si>
  <si>
    <t>Diff Gap</t>
  </si>
  <si>
    <t>Asset excel</t>
  </si>
  <si>
    <t>Asset FOCUS</t>
  </si>
  <si>
    <t>Diff Total Asset</t>
  </si>
  <si>
    <t>Loan Excel</t>
  </si>
  <si>
    <t>Loan FOCUS</t>
  </si>
  <si>
    <t>Diff Loan</t>
  </si>
  <si>
    <t>Liab Excel</t>
  </si>
  <si>
    <t>Liab FOCUS</t>
  </si>
  <si>
    <t>Deposit Excel</t>
  </si>
  <si>
    <t>Deposit FOCUS</t>
  </si>
  <si>
    <t>Debt Sec Asset Excel</t>
  </si>
  <si>
    <t>HQLA</t>
  </si>
  <si>
    <t>Non HQLA</t>
  </si>
  <si>
    <t>Debt Sec Asset FOCUS (exl FORWARD)</t>
  </si>
  <si>
    <t>* To convert the liquidity gap position to Millions</t>
  </si>
  <si>
    <t>Cashflow of On-Balance Sheet Items</t>
  </si>
  <si>
    <t>ON</t>
  </si>
  <si>
    <t>≤7D</t>
  </si>
  <si>
    <t>&gt;1 - 3M</t>
  </si>
  <si>
    <t>&gt;3 - 6M</t>
  </si>
  <si>
    <t>&gt;6 - 12M</t>
  </si>
  <si>
    <t>&gt;1 - 3Y</t>
  </si>
  <si>
    <t>&gt;3 - 5Y</t>
  </si>
  <si>
    <t>&gt;5Y</t>
  </si>
  <si>
    <t>Cross Check</t>
  </si>
  <si>
    <t>Placements and Reserves with Central Bank</t>
  </si>
  <si>
    <t>Loans advances to non-bank customers</t>
  </si>
  <si>
    <t>Debt securities issued</t>
  </si>
  <si>
    <t>Securitised Funding</t>
  </si>
  <si>
    <t>Other borrowings / financing</t>
  </si>
  <si>
    <t>Bills and acceptances payable</t>
  </si>
  <si>
    <t>* To convert the liquidity gap position to Billions</t>
  </si>
  <si>
    <t>CIMB Niaga: Behavioral Liquidity Gap under BAU (FCY Book in USD Equiv.)</t>
  </si>
  <si>
    <t>CIMB Niaga: Behavioral Liquidity Gap under BAU (IDR Book in IDR Equiv.)</t>
  </si>
  <si>
    <t>CIMB Niaga: Liquidity Gap under Combined Crisis (IDR Book in IDR Equiv.)</t>
  </si>
  <si>
    <t>CIMB Niaga: Liquidity Gap under Combined Crisis (FCY Book in USD Equiv.)</t>
  </si>
  <si>
    <t>CIMB Niaga: Liquidity Gap under Combined Crisis (ALL CCY Book in IDR Equiv.)</t>
  </si>
  <si>
    <t xml:space="preserve"> </t>
  </si>
  <si>
    <r>
      <rPr>
        <b/>
        <i/>
        <sz val="10"/>
        <color theme="1"/>
        <rFont val="Calibri"/>
        <family val="2"/>
        <scheme val="minor"/>
      </rPr>
      <t xml:space="preserve">Note: </t>
    </r>
    <r>
      <rPr>
        <i/>
        <sz val="10"/>
        <color theme="1"/>
        <rFont val="Calibri"/>
        <family val="2"/>
        <scheme val="minor"/>
      </rPr>
      <t>Temporary IDR Liquidity Gap BAU limit increased from –IDR 9T to –IDR 12T (7D)
effective as of 02 Aug 2024 to 31 Oct 2024.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</si>
</sst>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#,##0;[Red]\(#,##0\)"/>
    <numFmt numFmtId="168" formatCode="[$-409]mmmm\ d\,\ yyyy;@"/>
    <numFmt numFmtId="169" formatCode="_(* #,##0_);_(* \(#,##0\);_(* &quot;-&quot;??_);_(@_)"/>
    <numFmt numFmtId="170" formatCode="_(* #,##0.0_);_(* \(#,##0.0\);_(* &quot;-&quot;??_);_(@_)"/>
    <numFmt numFmtId="171" formatCode="ddd"/>
    <numFmt numFmtId="172" formatCode="0.000_)"/>
    <numFmt numFmtId="173" formatCode="&quot;£&quot;#,##0\ ;\(&quot;£&quot;#,##0\)"/>
    <numFmt numFmtId="174" formatCode="0."/>
    <numFmt numFmtId="175" formatCode="_-[$€-2]* #,##0.00_-;\-[$€-2]* #,##0.00_-;_-[$€-2]* &quot;-&quot;??_-"/>
    <numFmt numFmtId="176" formatCode="yyyy\-mm\-dd;@"/>
    <numFmt numFmtId="177" formatCode="0.0"/>
    <numFmt numFmtId="178" formatCode="0.0000"/>
    <numFmt numFmtId="179" formatCode="0.0000%"/>
    <numFmt numFmtId="180" formatCode="0.0%"/>
    <numFmt numFmtId="181" formatCode="0.0_)"/>
    <numFmt numFmtId="182" formatCode="0.00_)"/>
    <numFmt numFmtId="183" formatCode="&quot;PHP&quot;#,##0.00_);\(&quot;PHP&quot;#,##0.00\)"/>
    <numFmt numFmtId="184" formatCode="&quot;$&quot;#,##0;\-&quot;$&quot;#,##0"/>
    <numFmt numFmtId="185" formatCode="&quot;Yes&quot;;[Red]&quot;No&quot;"/>
    <numFmt numFmtId="186" formatCode="0.00000"/>
    <numFmt numFmtId="187" formatCode="[&gt;0]General"/>
    <numFmt numFmtId="188" formatCode="[$-409]d\-mmm\-yy;@"/>
    <numFmt numFmtId="189" formatCode="0.000%"/>
    <numFmt numFmtId="190" formatCode="0.000000%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b/>
      <sz val="12"/>
      <color rgb="FF92D050"/>
      <name val="Wingdings 2"/>
      <family val="1"/>
      <charset val="2"/>
    </font>
    <font>
      <sz val="12"/>
      <name val="Arial"/>
      <family val="2"/>
    </font>
    <font>
      <b/>
      <sz val="12"/>
      <color rgb="FFFFC000"/>
      <name val="Wingdings 2"/>
      <family val="1"/>
      <charset val="2"/>
    </font>
    <font>
      <b/>
      <sz val="12"/>
      <color rgb="FFFF0000"/>
      <name val="Wingdings 2"/>
      <family val="1"/>
      <charset val="2"/>
    </font>
    <font>
      <sz val="12"/>
      <color rgb="FF00B050"/>
      <name val="Wingdings"/>
      <charset val="2"/>
    </font>
    <font>
      <b/>
      <sz val="10"/>
      <name val="Arial"/>
      <family val="2"/>
    </font>
    <font>
      <b/>
      <u/>
      <sz val="12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4"/>
      <color indexed="9"/>
      <name val="Arial"/>
      <family val="2"/>
    </font>
    <font>
      <sz val="14"/>
      <color indexed="9"/>
      <name val="Arial"/>
      <family val="2"/>
    </font>
    <font>
      <i/>
      <sz val="12"/>
      <name val="Arial"/>
      <family val="2"/>
    </font>
    <font>
      <sz val="12"/>
      <color rgb="FFFF0000"/>
      <name val="Arial"/>
      <family val="2"/>
    </font>
    <font>
      <b/>
      <u/>
      <sz val="12"/>
      <color theme="1"/>
      <name val="Arial"/>
      <family val="2"/>
    </font>
    <font>
      <u/>
      <sz val="12"/>
      <name val="Arial"/>
      <family val="2"/>
    </font>
    <font>
      <u/>
      <sz val="12"/>
      <color theme="1"/>
      <name val="Arial"/>
      <family val="2"/>
    </font>
    <font>
      <sz val="12"/>
      <name val="Times New Roman"/>
      <family val="1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8"/>
      <name val="Times New Roman"/>
      <family val="1"/>
    </font>
    <font>
      <sz val="10"/>
      <color indexed="20"/>
      <name val="Calibri"/>
      <family val="2"/>
    </font>
    <font>
      <b/>
      <sz val="10"/>
      <color indexed="52"/>
      <name val="Calibri"/>
      <family val="2"/>
    </font>
    <font>
      <b/>
      <sz val="10"/>
      <color indexed="9"/>
      <name val="Calibri"/>
      <family val="2"/>
    </font>
    <font>
      <sz val="10"/>
      <color indexed="10"/>
      <name val="Arial"/>
      <family val="2"/>
    </font>
    <font>
      <sz val="11"/>
      <name val="Tms Rmn"/>
    </font>
    <font>
      <sz val="10"/>
      <color indexed="24"/>
      <name val="Times New Roman"/>
      <family val="1"/>
    </font>
    <font>
      <sz val="10"/>
      <color indexed="24"/>
      <name val="Arial"/>
      <family val="2"/>
    </font>
    <font>
      <i/>
      <sz val="10"/>
      <color indexed="23"/>
      <name val="Calibri"/>
      <family val="2"/>
    </font>
    <font>
      <sz val="10"/>
      <color indexed="17"/>
      <name val="Calibri"/>
      <family val="2"/>
    </font>
    <font>
      <sz val="8"/>
      <name val="Arial"/>
      <family val="2"/>
    </font>
    <font>
      <b/>
      <sz val="12"/>
      <color indexed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0"/>
      <color indexed="62"/>
      <name val="Calibri"/>
      <family val="2"/>
    </font>
    <font>
      <sz val="10"/>
      <color indexed="52"/>
      <name val="Calibri"/>
      <family val="2"/>
    </font>
    <font>
      <sz val="10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2"/>
      <name val="Helv"/>
    </font>
    <font>
      <sz val="10"/>
      <color theme="1"/>
      <name val="Trebuchet MS"/>
      <family val="2"/>
    </font>
    <font>
      <sz val="11"/>
      <name val="Arial"/>
      <family val="2"/>
    </font>
    <font>
      <b/>
      <sz val="10"/>
      <color indexed="63"/>
      <name val="Calibri"/>
      <family val="2"/>
    </font>
    <font>
      <sz val="10"/>
      <name val="Tms Rmn"/>
    </font>
    <font>
      <b/>
      <sz val="10"/>
      <name val="MS Sans Serif"/>
      <family val="2"/>
    </font>
    <font>
      <b/>
      <sz val="8.25"/>
      <name val="Helv"/>
    </font>
    <font>
      <sz val="10"/>
      <name val="Helv"/>
      <family val="2"/>
    </font>
    <font>
      <b/>
      <i/>
      <sz val="10"/>
      <name val="Arial"/>
      <family val="2"/>
    </font>
    <font>
      <b/>
      <sz val="10"/>
      <color indexed="8"/>
      <name val="Calibri"/>
      <family val="2"/>
    </font>
    <font>
      <sz val="10"/>
      <color indexed="1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5" tint="0.79998168889431442"/>
      <name val="Arial"/>
      <family val="2"/>
    </font>
    <font>
      <sz val="11"/>
      <color theme="1"/>
      <name val="Arial"/>
      <family val="2"/>
    </font>
    <font>
      <sz val="11"/>
      <color indexed="60"/>
      <name val="Wingdings 3"/>
      <family val="1"/>
      <charset val="2"/>
    </font>
    <font>
      <b/>
      <sz val="11"/>
      <color indexed="14"/>
      <name val="Wingdings 2"/>
      <family val="1"/>
      <charset val="2"/>
    </font>
    <font>
      <b/>
      <sz val="11"/>
      <color theme="5" tint="0.7999816888943144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rgb="FFFF0000"/>
      <name val="Arial"/>
      <family val="2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0"/>
      <name val="Arial"/>
      <family val="2"/>
    </font>
    <font>
      <b/>
      <sz val="11"/>
      <color theme="0"/>
      <name val="Arial"/>
      <family val="2"/>
    </font>
    <font>
      <sz val="12"/>
      <color theme="0"/>
      <name val="Arial"/>
      <family val="2"/>
    </font>
    <font>
      <sz val="12"/>
      <color indexed="9"/>
      <name val="Arial"/>
      <family val="2"/>
    </font>
    <font>
      <b/>
      <i/>
      <sz val="12"/>
      <name val="Arial"/>
      <family val="2"/>
    </font>
    <font>
      <b/>
      <i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0DA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EAA1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EC72"/>
        <bgColor indexed="64"/>
      </patternFill>
    </fill>
    <fill>
      <patternFill patternType="solid">
        <fgColor indexed="13"/>
        <bgColor indexed="4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darkGray">
        <fgColor indexed="15"/>
      </patternFill>
    </fill>
    <fill>
      <patternFill patternType="mediumGray">
        <fgColor indexed="45"/>
        <bgColor indexed="9"/>
      </patternFill>
    </fill>
    <fill>
      <patternFill patternType="lightGray">
        <fgColor indexed="45"/>
        <bgColor indexed="9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</fills>
  <borders count="76">
    <border>
      <left/>
      <right/>
      <top/>
      <bottom/>
      <diagonal/>
    </border>
    <border>
      <left style="thin">
        <color theme="5" tint="-0.499984740745262"/>
      </left>
      <right style="medium">
        <color theme="5" tint="-0.499984740745262"/>
      </right>
      <top style="thin">
        <color theme="5" tint="-0.499984740745262"/>
      </top>
      <bottom style="medium">
        <color theme="5" tint="-0.499984740745262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rgb="FFBCBDBC"/>
      </left>
      <right style="thin">
        <color rgb="FFBCBDBC"/>
      </right>
      <top style="thin">
        <color rgb="FFBCBDBC"/>
      </top>
      <bottom style="thin">
        <color rgb="FFBCBDBC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medium">
        <color theme="5" tint="-0.499984740745262"/>
      </bottom>
      <diagonal/>
    </border>
    <border>
      <left/>
      <right style="medium">
        <color theme="5" tint="-0.499984740745262"/>
      </right>
      <top style="thin">
        <color theme="5" tint="-0.499984740745262"/>
      </top>
      <bottom style="medium">
        <color theme="5" tint="-0.49998474074526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</borders>
  <cellStyleXfs count="208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6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>
      <alignment vertical="center"/>
    </xf>
    <xf numFmtId="0" fontId="14" fillId="0" borderId="0"/>
    <xf numFmtId="0" fontId="23" fillId="0" borderId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7" borderId="0" applyNumberFormat="0" applyBorder="0" applyAlignment="0" applyProtection="0"/>
    <xf numFmtId="0" fontId="26" fillId="0" borderId="0">
      <alignment horizontal="center" wrapText="1"/>
      <protection locked="0"/>
    </xf>
    <xf numFmtId="0" fontId="27" fillId="11" borderId="0" applyNumberFormat="0" applyBorder="0" applyAlignment="0" applyProtection="0"/>
    <xf numFmtId="0" fontId="28" fillId="28" borderId="28" applyNumberFormat="0" applyAlignment="0" applyProtection="0"/>
    <xf numFmtId="0" fontId="29" fillId="29" borderId="29" applyNumberFormat="0" applyAlignment="0" applyProtection="0"/>
    <xf numFmtId="3" fontId="30" fillId="4" borderId="10" applyFont="0" applyFill="0" applyProtection="0">
      <alignment horizontal="right" vertical="center"/>
    </xf>
    <xf numFmtId="0" fontId="14" fillId="4" borderId="10">
      <alignment horizontal="center" vertical="center"/>
    </xf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66" fontId="6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3" fillId="0" borderId="0" applyFont="0" applyFill="0" applyBorder="0" applyAlignment="0" applyProtection="0"/>
    <xf numFmtId="173" fontId="33" fillId="0" borderId="0" applyFont="0" applyFill="0" applyBorder="0" applyAlignment="0" applyProtection="0"/>
    <xf numFmtId="174" fontId="14" fillId="30" borderId="0" applyFont="0" applyBorder="0"/>
    <xf numFmtId="38" fontId="14" fillId="0" borderId="0"/>
    <xf numFmtId="0" fontId="33" fillId="0" borderId="0" applyFont="0" applyFill="0" applyBorder="0" applyAlignment="0" applyProtection="0"/>
    <xf numFmtId="175" fontId="14" fillId="0" borderId="0" applyFont="0" applyFill="0" applyBorder="0" applyAlignment="0" applyProtection="0"/>
    <xf numFmtId="0" fontId="34" fillId="0" borderId="0" applyNumberFormat="0" applyFill="0" applyBorder="0" applyAlignment="0" applyProtection="0"/>
    <xf numFmtId="2" fontId="33" fillId="0" borderId="0" applyFont="0" applyFill="0" applyBorder="0" applyAlignment="0" applyProtection="0"/>
    <xf numFmtId="0" fontId="35" fillId="12" borderId="0" applyNumberFormat="0" applyBorder="0" applyAlignment="0" applyProtection="0"/>
    <xf numFmtId="38" fontId="36" fillId="30" borderId="0" applyNumberFormat="0" applyBorder="0" applyAlignment="0" applyProtection="0"/>
    <xf numFmtId="0" fontId="14" fillId="30" borderId="10" applyNumberFormat="0" applyFont="0" applyBorder="0">
      <alignment horizontal="center" vertical="center"/>
    </xf>
    <xf numFmtId="0" fontId="14" fillId="30" borderId="10" applyNumberFormat="0" applyFont="0" applyBorder="0" applyProtection="0">
      <alignment horizontal="center" vertical="center"/>
    </xf>
    <xf numFmtId="0" fontId="5" fillId="0" borderId="13" applyNumberFormat="0" applyAlignment="0" applyProtection="0">
      <alignment horizontal="left" vertical="center"/>
    </xf>
    <xf numFmtId="0" fontId="5" fillId="0" borderId="25">
      <alignment horizontal="left" vertical="center"/>
    </xf>
    <xf numFmtId="0" fontId="37" fillId="31" borderId="12" applyBorder="0">
      <alignment horizontal="center"/>
    </xf>
    <xf numFmtId="0" fontId="38" fillId="0" borderId="30" applyNumberFormat="0" applyFill="0" applyAlignment="0" applyProtection="0"/>
    <xf numFmtId="0" fontId="39" fillId="0" borderId="31" applyNumberFormat="0" applyFill="0" applyAlignment="0" applyProtection="0"/>
    <xf numFmtId="0" fontId="40" fillId="0" borderId="32" applyNumberFormat="0" applyFill="0" applyAlignment="0" applyProtection="0"/>
    <xf numFmtId="0" fontId="40" fillId="0" borderId="0" applyNumberFormat="0" applyFill="0" applyBorder="0" applyAlignment="0" applyProtection="0"/>
    <xf numFmtId="0" fontId="12" fillId="4" borderId="26" applyFont="0" applyBorder="0">
      <alignment horizontal="center" wrapText="1"/>
    </xf>
    <xf numFmtId="3" fontId="14" fillId="32" borderId="10" applyFont="0" applyProtection="0">
      <alignment horizontal="right" vertical="center"/>
    </xf>
    <xf numFmtId="10" fontId="14" fillId="32" borderId="10" applyFont="0" applyProtection="0">
      <alignment horizontal="right" vertical="center"/>
    </xf>
    <xf numFmtId="10" fontId="14" fillId="33" borderId="33" applyFont="0" applyProtection="0">
      <alignment horizontal="right" vertical="center"/>
    </xf>
    <xf numFmtId="9" fontId="14" fillId="32" borderId="10" applyFont="0" applyProtection="0">
      <alignment horizontal="right" vertical="center"/>
    </xf>
    <xf numFmtId="0" fontId="14" fillId="32" borderId="26" applyNumberFormat="0" applyFont="0" applyBorder="0" applyProtection="0">
      <alignment horizontal="left" vertical="center"/>
    </xf>
    <xf numFmtId="10" fontId="36" fillId="34" borderId="10" applyNumberFormat="0" applyBorder="0" applyAlignment="0" applyProtection="0"/>
    <xf numFmtId="0" fontId="41" fillId="15" borderId="28" applyNumberFormat="0" applyAlignment="0" applyProtection="0"/>
    <xf numFmtId="176" fontId="14" fillId="35" borderId="10" applyFont="0">
      <alignment vertical="center"/>
      <protection locked="0"/>
    </xf>
    <xf numFmtId="3" fontId="14" fillId="35" borderId="10" applyFont="0">
      <alignment horizontal="right" vertical="center"/>
      <protection locked="0"/>
    </xf>
    <xf numFmtId="3" fontId="14" fillId="36" borderId="33" applyFont="0">
      <alignment horizontal="right" vertical="center"/>
      <protection locked="0"/>
    </xf>
    <xf numFmtId="177" fontId="14" fillId="35" borderId="10" applyFont="0">
      <alignment horizontal="right" vertical="center"/>
      <protection locked="0"/>
    </xf>
    <xf numFmtId="3" fontId="14" fillId="35" borderId="10">
      <alignment vertical="center"/>
    </xf>
    <xf numFmtId="178" fontId="14" fillId="37" borderId="10" applyFont="0">
      <alignment vertical="center"/>
      <protection locked="0"/>
    </xf>
    <xf numFmtId="10" fontId="14" fillId="35" borderId="10" applyFont="0">
      <alignment horizontal="right" vertical="center"/>
      <protection locked="0"/>
    </xf>
    <xf numFmtId="9" fontId="14" fillId="35" borderId="11" applyFont="0">
      <alignment horizontal="right" vertical="center"/>
      <protection locked="0"/>
    </xf>
    <xf numFmtId="179" fontId="14" fillId="35" borderId="10" applyFont="0">
      <alignment horizontal="right" vertical="center"/>
      <protection locked="0"/>
    </xf>
    <xf numFmtId="180" fontId="14" fillId="35" borderId="11" applyFont="0">
      <alignment horizontal="right" vertical="center"/>
      <protection locked="0"/>
    </xf>
    <xf numFmtId="0" fontId="14" fillId="35" borderId="10" applyFont="0">
      <alignment horizontal="center" vertical="center" wrapText="1"/>
      <protection locked="0"/>
    </xf>
    <xf numFmtId="49" fontId="14" fillId="35" borderId="10" applyFont="0">
      <alignment vertical="center"/>
      <protection locked="0"/>
    </xf>
    <xf numFmtId="0" fontId="42" fillId="0" borderId="34" applyNumberFormat="0" applyFill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43" fillId="38" borderId="0" applyNumberFormat="0" applyBorder="0" applyAlignment="0" applyProtection="0"/>
    <xf numFmtId="37" fontId="44" fillId="0" borderId="0"/>
    <xf numFmtId="182" fontId="45" fillId="0" borderId="0"/>
    <xf numFmtId="182" fontId="45" fillId="0" borderId="0"/>
    <xf numFmtId="182" fontId="45" fillId="0" borderId="0"/>
    <xf numFmtId="182" fontId="45" fillId="0" borderId="0"/>
    <xf numFmtId="0" fontId="14" fillId="0" borderId="0"/>
    <xf numFmtId="0" fontId="14" fillId="0" borderId="0"/>
    <xf numFmtId="182" fontId="14" fillId="0" borderId="0"/>
    <xf numFmtId="0" fontId="14" fillId="0" borderId="0"/>
    <xf numFmtId="168" fontId="6" fillId="0" borderId="0"/>
    <xf numFmtId="0" fontId="14" fillId="0" borderId="0"/>
    <xf numFmtId="0" fontId="6" fillId="0" borderId="0"/>
    <xf numFmtId="0" fontId="14" fillId="0" borderId="0"/>
    <xf numFmtId="168" fontId="6" fillId="0" borderId="0" applyNumberFormat="0" applyFont="0" applyFill="0" applyBorder="0" applyAlignment="0" applyProtection="0"/>
    <xf numFmtId="0" fontId="14" fillId="0" borderId="0"/>
    <xf numFmtId="0" fontId="14" fillId="0" borderId="0"/>
    <xf numFmtId="168" fontId="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39" fontId="46" fillId="0" borderId="0"/>
    <xf numFmtId="0" fontId="14" fillId="0" borderId="0">
      <alignment vertical="top"/>
    </xf>
    <xf numFmtId="0" fontId="47" fillId="0" borderId="0"/>
    <xf numFmtId="0" fontId="24" fillId="0" borderId="0"/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24" fillId="39" borderId="35" applyNumberFormat="0" applyFont="0" applyAlignment="0" applyProtection="0"/>
    <xf numFmtId="183" fontId="14" fillId="0" borderId="0" applyFont="0" applyFill="0" applyBorder="0" applyAlignment="0" applyProtection="0"/>
    <xf numFmtId="165" fontId="48" fillId="0" borderId="0" applyFont="0" applyFill="0" applyBorder="0" applyAlignment="0" applyProtection="0"/>
    <xf numFmtId="3" fontId="14" fillId="40" borderId="10" applyFont="0">
      <alignment horizontal="right" vertical="center"/>
      <protection locked="0"/>
    </xf>
    <xf numFmtId="177" fontId="14" fillId="40" borderId="10" applyFont="0">
      <alignment horizontal="right" vertical="center"/>
      <protection locked="0"/>
    </xf>
    <xf numFmtId="10" fontId="14" fillId="40" borderId="10" applyFont="0">
      <alignment horizontal="right" vertical="center"/>
      <protection locked="0"/>
    </xf>
    <xf numFmtId="9" fontId="14" fillId="40" borderId="10" applyFont="0">
      <alignment horizontal="right" vertical="center"/>
      <protection locked="0"/>
    </xf>
    <xf numFmtId="179" fontId="14" fillId="40" borderId="10" applyFont="0">
      <alignment horizontal="right" vertical="center"/>
      <protection locked="0"/>
    </xf>
    <xf numFmtId="180" fontId="14" fillId="40" borderId="11" applyFont="0">
      <alignment horizontal="right" vertical="center"/>
      <protection locked="0"/>
    </xf>
    <xf numFmtId="0" fontId="14" fillId="40" borderId="10" applyFont="0">
      <alignment horizontal="center" vertical="center" wrapText="1"/>
      <protection locked="0"/>
    </xf>
    <xf numFmtId="0" fontId="14" fillId="40" borderId="10" applyNumberFormat="0" applyFont="0">
      <alignment horizontal="center" vertical="center" wrapText="1"/>
      <protection locked="0"/>
    </xf>
    <xf numFmtId="0" fontId="49" fillId="28" borderId="36" applyNumberFormat="0" applyAlignment="0" applyProtection="0"/>
    <xf numFmtId="14" fontId="26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" fillId="0" borderId="0" applyFont="0" applyFill="0" applyBorder="0" applyAlignment="0" applyProtection="0"/>
    <xf numFmtId="184" fontId="14" fillId="0" borderId="0"/>
    <xf numFmtId="184" fontId="50" fillId="0" borderId="0"/>
    <xf numFmtId="184" fontId="50" fillId="0" borderId="0"/>
    <xf numFmtId="0" fontId="14" fillId="0" borderId="37">
      <alignment horizontal="center"/>
    </xf>
    <xf numFmtId="0" fontId="51" fillId="0" borderId="37">
      <alignment horizontal="center"/>
    </xf>
    <xf numFmtId="0" fontId="51" fillId="0" borderId="37">
      <alignment horizontal="center"/>
    </xf>
    <xf numFmtId="3" fontId="14" fillId="41" borderId="10" applyFont="0">
      <alignment horizontal="right" vertical="center"/>
      <protection locked="0"/>
    </xf>
    <xf numFmtId="0" fontId="52" fillId="42" borderId="38"/>
    <xf numFmtId="185" fontId="14" fillId="4" borderId="10" applyFont="0">
      <alignment horizontal="center" vertical="center"/>
    </xf>
    <xf numFmtId="3" fontId="14" fillId="4" borderId="10" applyFont="0">
      <alignment horizontal="right" vertical="center"/>
    </xf>
    <xf numFmtId="186" fontId="14" fillId="4" borderId="10" applyFont="0">
      <alignment horizontal="right" vertical="center"/>
    </xf>
    <xf numFmtId="177" fontId="14" fillId="4" borderId="10" applyFont="0">
      <alignment horizontal="right" vertical="center"/>
    </xf>
    <xf numFmtId="10" fontId="14" fillId="4" borderId="10" applyFont="0">
      <alignment horizontal="right" vertical="center"/>
    </xf>
    <xf numFmtId="9" fontId="14" fillId="4" borderId="10" applyFont="0">
      <alignment horizontal="right" vertical="center"/>
    </xf>
    <xf numFmtId="187" fontId="14" fillId="4" borderId="10" applyFont="0">
      <alignment horizontal="center" vertical="center" wrapText="1"/>
    </xf>
    <xf numFmtId="0" fontId="53" fillId="0" borderId="0"/>
    <xf numFmtId="168" fontId="6" fillId="0" borderId="0" applyNumberFormat="0" applyFont="0" applyFill="0" applyBorder="0" applyAlignment="0" applyProtection="0"/>
    <xf numFmtId="0" fontId="54" fillId="30" borderId="39" applyProtection="0"/>
    <xf numFmtId="176" fontId="14" fillId="43" borderId="10" applyFont="0">
      <alignment vertical="center"/>
    </xf>
    <xf numFmtId="1" fontId="14" fillId="43" borderId="10" applyFont="0">
      <alignment horizontal="right" vertical="center"/>
    </xf>
    <xf numFmtId="178" fontId="14" fillId="43" borderId="10" applyFont="0">
      <alignment vertical="center"/>
    </xf>
    <xf numFmtId="9" fontId="14" fillId="43" borderId="10" applyFont="0">
      <alignment horizontal="right" vertical="center"/>
    </xf>
    <xf numFmtId="179" fontId="14" fillId="43" borderId="10" applyFont="0">
      <alignment horizontal="right" vertical="center"/>
    </xf>
    <xf numFmtId="10" fontId="14" fillId="43" borderId="10" applyFont="0">
      <alignment horizontal="right" vertical="center"/>
    </xf>
    <xf numFmtId="0" fontId="14" fillId="43" borderId="10" applyFont="0">
      <alignment horizontal="center" vertical="center" wrapText="1"/>
    </xf>
    <xf numFmtId="49" fontId="14" fillId="43" borderId="10" applyFont="0">
      <alignment vertical="center"/>
    </xf>
    <xf numFmtId="178" fontId="14" fillId="44" borderId="10" applyFont="0">
      <alignment vertical="center"/>
    </xf>
    <xf numFmtId="9" fontId="14" fillId="44" borderId="10" applyFont="0">
      <alignment horizontal="right" vertical="center"/>
    </xf>
    <xf numFmtId="176" fontId="14" fillId="45" borderId="10">
      <alignment vertical="center"/>
    </xf>
    <xf numFmtId="178" fontId="14" fillId="46" borderId="10" applyFont="0">
      <alignment horizontal="right" vertical="center"/>
    </xf>
    <xf numFmtId="1" fontId="14" fillId="46" borderId="10" applyFont="0">
      <alignment horizontal="right" vertical="center"/>
    </xf>
    <xf numFmtId="178" fontId="14" fillId="46" borderId="10" applyFont="0">
      <alignment vertical="center"/>
    </xf>
    <xf numFmtId="177" fontId="14" fillId="46" borderId="10" applyFont="0">
      <alignment vertical="center"/>
    </xf>
    <xf numFmtId="10" fontId="14" fillId="46" borderId="10" applyFont="0">
      <alignment horizontal="right" vertical="center"/>
    </xf>
    <xf numFmtId="9" fontId="14" fillId="46" borderId="10" applyFont="0">
      <alignment horizontal="right" vertical="center"/>
    </xf>
    <xf numFmtId="179" fontId="14" fillId="46" borderId="10" applyFont="0">
      <alignment horizontal="right" vertical="center"/>
    </xf>
    <xf numFmtId="10" fontId="14" fillId="46" borderId="23" applyFont="0">
      <alignment horizontal="right" vertical="center"/>
    </xf>
    <xf numFmtId="0" fontId="14" fillId="46" borderId="10" applyFont="0">
      <alignment horizontal="center" vertical="center" wrapText="1"/>
    </xf>
    <xf numFmtId="49" fontId="14" fillId="46" borderId="10" applyFont="0">
      <alignment vertical="center"/>
    </xf>
    <xf numFmtId="0" fontId="55" fillId="0" borderId="40" applyNumberFormat="0" applyFill="0" applyAlignment="0" applyProtection="0"/>
    <xf numFmtId="0" fontId="56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</cellStyleXfs>
  <cellXfs count="397">
    <xf numFmtId="0" fontId="0" fillId="0" borderId="0" xfId="0"/>
    <xf numFmtId="0" fontId="3" fillId="2" borderId="0" xfId="0" applyNumberFormat="1" applyFont="1" applyFill="1"/>
    <xf numFmtId="0" fontId="4" fillId="2" borderId="0" xfId="0" applyNumberFormat="1" applyFont="1" applyFill="1"/>
    <xf numFmtId="0" fontId="4" fillId="2" borderId="0" xfId="0" applyNumberFormat="1" applyFont="1" applyFill="1" applyBorder="1"/>
    <xf numFmtId="0" fontId="0" fillId="2" borderId="0" xfId="0" applyFill="1"/>
    <xf numFmtId="169" fontId="15" fillId="0" borderId="0" xfId="7" applyNumberFormat="1" applyFont="1" applyFill="1" applyBorder="1" applyAlignment="1" applyProtection="1">
      <alignment horizontal="center" vertical="center"/>
    </xf>
    <xf numFmtId="170" fontId="15" fillId="0" borderId="0" xfId="7" applyNumberFormat="1" applyFont="1" applyFill="1" applyBorder="1" applyAlignment="1" applyProtection="1">
      <alignment horizontal="center" vertical="center"/>
    </xf>
    <xf numFmtId="166" fontId="15" fillId="0" borderId="0" xfId="7" applyNumberFormat="1" applyFont="1" applyFill="1" applyBorder="1" applyAlignment="1" applyProtection="1">
      <alignment horizontal="center" vertical="center"/>
    </xf>
    <xf numFmtId="0" fontId="16" fillId="6" borderId="0" xfId="0" applyFont="1" applyFill="1" applyAlignment="1" applyProtection="1">
      <alignment horizontal="left"/>
    </xf>
    <xf numFmtId="0" fontId="17" fillId="6" borderId="0" xfId="0" applyFont="1" applyFill="1" applyProtection="1"/>
    <xf numFmtId="0" fontId="17" fillId="6" borderId="0" xfId="0" applyNumberFormat="1" applyFont="1" applyFill="1" applyProtection="1"/>
    <xf numFmtId="169" fontId="17" fillId="6" borderId="0" xfId="7" applyNumberFormat="1" applyFont="1" applyFill="1" applyBorder="1" applyProtection="1"/>
    <xf numFmtId="169" fontId="14" fillId="0" borderId="0" xfId="7" applyNumberFormat="1" applyFont="1" applyFill="1" applyBorder="1" applyAlignment="1" applyProtection="1">
      <alignment horizontal="center" vertical="center"/>
    </xf>
    <xf numFmtId="170" fontId="14" fillId="0" borderId="0" xfId="7" applyNumberFormat="1" applyFont="1" applyFill="1" applyBorder="1" applyAlignment="1" applyProtection="1">
      <alignment horizontal="center" vertical="center"/>
    </xf>
    <xf numFmtId="166" fontId="14" fillId="0" borderId="0" xfId="7" applyNumberFormat="1" applyFont="1" applyFill="1" applyBorder="1" applyAlignment="1" applyProtection="1">
      <alignment horizontal="center" vertical="center"/>
    </xf>
    <xf numFmtId="169" fontId="14" fillId="0" borderId="0" xfId="7" applyNumberFormat="1" applyFont="1" applyFill="1" applyProtection="1"/>
    <xf numFmtId="169" fontId="14" fillId="0" borderId="0" xfId="7" applyNumberFormat="1" applyFont="1" applyFill="1" applyBorder="1" applyProtection="1"/>
    <xf numFmtId="169" fontId="5" fillId="0" borderId="0" xfId="7" applyNumberFormat="1" applyFont="1" applyFill="1" applyBorder="1" applyAlignment="1" applyProtection="1">
      <alignment horizontal="center" vertical="center"/>
    </xf>
    <xf numFmtId="170" fontId="5" fillId="0" borderId="0" xfId="7" applyNumberFormat="1" applyFont="1" applyFill="1" applyBorder="1" applyAlignment="1" applyProtection="1">
      <alignment horizontal="center" vertical="center"/>
    </xf>
    <xf numFmtId="166" fontId="5" fillId="0" borderId="0" xfId="7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Protection="1"/>
    <xf numFmtId="0" fontId="5" fillId="0" borderId="0" xfId="7" applyNumberFormat="1" applyFont="1" applyFill="1" applyBorder="1" applyProtection="1"/>
    <xf numFmtId="169" fontId="5" fillId="0" borderId="0" xfId="7" applyNumberFormat="1" applyFont="1" applyFill="1" applyBorder="1" applyProtection="1"/>
    <xf numFmtId="15" fontId="18" fillId="0" borderId="0" xfId="7" applyNumberFormat="1" applyFont="1" applyFill="1" applyBorder="1" applyAlignment="1" applyProtection="1">
      <alignment horizontal="center"/>
    </xf>
    <xf numFmtId="169" fontId="14" fillId="0" borderId="0" xfId="7" applyNumberFormat="1" applyFont="1" applyFill="1" applyAlignment="1" applyProtection="1">
      <alignment horizontal="center" vertical="center"/>
    </xf>
    <xf numFmtId="170" fontId="14" fillId="0" borderId="0" xfId="7" applyNumberFormat="1" applyFont="1" applyFill="1" applyAlignment="1" applyProtection="1">
      <alignment horizontal="center" vertical="center"/>
    </xf>
    <xf numFmtId="166" fontId="14" fillId="0" borderId="0" xfId="7" applyNumberFormat="1" applyFont="1" applyFill="1" applyAlignment="1" applyProtection="1">
      <alignment horizontal="center" vertical="center"/>
    </xf>
    <xf numFmtId="0" fontId="12" fillId="0" borderId="0" xfId="0" applyFont="1" applyFill="1" applyAlignment="1" applyProtection="1">
      <alignment horizontal="left"/>
    </xf>
    <xf numFmtId="0" fontId="14" fillId="0" borderId="0" xfId="0" applyFont="1" applyFill="1" applyAlignment="1" applyProtection="1">
      <alignment horizontal="right"/>
    </xf>
    <xf numFmtId="171" fontId="18" fillId="0" borderId="0" xfId="7" applyNumberFormat="1" applyFont="1" applyFill="1" applyBorder="1" applyAlignment="1" applyProtection="1">
      <alignment horizontal="center"/>
    </xf>
    <xf numFmtId="169" fontId="8" fillId="8" borderId="17" xfId="7" applyNumberFormat="1" applyFont="1" applyFill="1" applyBorder="1" applyAlignment="1" applyProtection="1">
      <alignment horizontal="center" vertical="center" wrapText="1"/>
    </xf>
    <xf numFmtId="170" fontId="8" fillId="8" borderId="17" xfId="7" applyNumberFormat="1" applyFont="1" applyFill="1" applyBorder="1" applyAlignment="1" applyProtection="1">
      <alignment horizontal="center" vertical="center" wrapText="1"/>
    </xf>
    <xf numFmtId="166" fontId="8" fillId="8" borderId="18" xfId="7" applyNumberFormat="1" applyFont="1" applyFill="1" applyBorder="1" applyAlignment="1" applyProtection="1">
      <alignment horizontal="center" vertical="center" wrapText="1"/>
    </xf>
    <xf numFmtId="169" fontId="8" fillId="8" borderId="19" xfId="7" applyNumberFormat="1" applyFont="1" applyFill="1" applyBorder="1" applyAlignment="1" applyProtection="1">
      <alignment horizontal="center" vertical="center" wrapText="1"/>
    </xf>
    <xf numFmtId="170" fontId="8" fillId="8" borderId="19" xfId="7" applyNumberFormat="1" applyFont="1" applyFill="1" applyBorder="1" applyAlignment="1" applyProtection="1">
      <alignment horizontal="center" vertical="center" wrapText="1"/>
    </xf>
    <xf numFmtId="166" fontId="8" fillId="8" borderId="20" xfId="7" applyNumberFormat="1" applyFont="1" applyFill="1" applyBorder="1" applyAlignment="1" applyProtection="1">
      <alignment horizontal="center" vertical="center" wrapText="1"/>
    </xf>
    <xf numFmtId="169" fontId="8" fillId="8" borderId="21" xfId="7" applyNumberFormat="1" applyFont="1" applyFill="1" applyBorder="1" applyAlignment="1" applyProtection="1">
      <alignment horizontal="center" vertical="center"/>
    </xf>
    <xf numFmtId="170" fontId="8" fillId="8" borderId="21" xfId="7" applyNumberFormat="1" applyFont="1" applyFill="1" applyBorder="1" applyAlignment="1" applyProtection="1">
      <alignment horizontal="center" vertical="center"/>
    </xf>
    <xf numFmtId="166" fontId="8" fillId="8" borderId="22" xfId="7" applyNumberFormat="1" applyFont="1" applyFill="1" applyBorder="1" applyAlignment="1" applyProtection="1">
      <alignment horizontal="center" vertical="center"/>
    </xf>
    <xf numFmtId="169" fontId="8" fillId="8" borderId="21" xfId="7" applyNumberFormat="1" applyFont="1" applyFill="1" applyBorder="1" applyAlignment="1" applyProtection="1">
      <alignment vertical="center"/>
    </xf>
    <xf numFmtId="169" fontId="4" fillId="8" borderId="21" xfId="7" applyNumberFormat="1" applyFont="1" applyFill="1" applyBorder="1" applyAlignment="1" applyProtection="1">
      <alignment horizontal="center" vertical="center"/>
    </xf>
    <xf numFmtId="170" fontId="4" fillId="8" borderId="21" xfId="7" applyNumberFormat="1" applyFont="1" applyFill="1" applyBorder="1" applyAlignment="1" applyProtection="1">
      <alignment horizontal="center" vertical="center"/>
    </xf>
    <xf numFmtId="166" fontId="4" fillId="8" borderId="22" xfId="7" applyNumberFormat="1" applyFont="1" applyFill="1" applyBorder="1" applyAlignment="1" applyProtection="1">
      <alignment horizontal="center" vertical="center"/>
    </xf>
    <xf numFmtId="169" fontId="8" fillId="0" borderId="21" xfId="7" applyNumberFormat="1" applyFont="1" applyFill="1" applyBorder="1" applyAlignment="1" applyProtection="1">
      <alignment horizontal="center" vertical="center"/>
    </xf>
    <xf numFmtId="170" fontId="8" fillId="0" borderId="21" xfId="7" applyNumberFormat="1" applyFont="1" applyFill="1" applyBorder="1" applyAlignment="1" applyProtection="1">
      <alignment horizontal="center" vertical="center"/>
    </xf>
    <xf numFmtId="166" fontId="8" fillId="0" borderId="22" xfId="7" applyNumberFormat="1" applyFont="1" applyFill="1" applyBorder="1" applyAlignment="1" applyProtection="1">
      <alignment horizontal="center" vertical="center"/>
    </xf>
    <xf numFmtId="0" fontId="5" fillId="0" borderId="0" xfId="0" applyFont="1" applyFill="1" applyBorder="1" applyAlignment="1" applyProtection="1">
      <alignment horizontal="left"/>
    </xf>
    <xf numFmtId="166" fontId="8" fillId="8" borderId="21" xfId="7" applyNumberFormat="1" applyFont="1" applyFill="1" applyBorder="1" applyAlignment="1" applyProtection="1">
      <alignment horizontal="center" vertical="center"/>
    </xf>
    <xf numFmtId="166" fontId="4" fillId="8" borderId="21" xfId="7" applyNumberFormat="1" applyFont="1" applyFill="1" applyBorder="1" applyAlignment="1" applyProtection="1">
      <alignment horizontal="center" vertical="center"/>
    </xf>
    <xf numFmtId="0" fontId="14" fillId="0" borderId="0" xfId="0" applyFont="1" applyFill="1" applyAlignment="1" applyProtection="1">
      <alignment horizontal="left"/>
    </xf>
    <xf numFmtId="0" fontId="14" fillId="0" borderId="0" xfId="0" applyFont="1" applyFill="1" applyProtection="1"/>
    <xf numFmtId="166" fontId="14" fillId="0" borderId="0" xfId="0" applyNumberFormat="1" applyFont="1" applyFill="1" applyProtection="1"/>
    <xf numFmtId="166" fontId="14" fillId="0" borderId="0" xfId="1" applyFont="1" applyFill="1" applyAlignment="1" applyProtection="1">
      <alignment horizontal="left"/>
    </xf>
    <xf numFmtId="166" fontId="14" fillId="0" borderId="0" xfId="1" applyFont="1" applyFill="1" applyProtection="1"/>
    <xf numFmtId="0" fontId="14" fillId="0" borderId="0" xfId="0" applyNumberFormat="1" applyFont="1" applyFill="1" applyProtection="1"/>
    <xf numFmtId="169" fontId="14" fillId="0" borderId="0" xfId="0" applyNumberFormat="1" applyFont="1" applyFill="1" applyProtection="1"/>
    <xf numFmtId="0" fontId="2" fillId="2" borderId="0" xfId="0" applyNumberFormat="1" applyFont="1" applyFill="1" applyBorder="1"/>
    <xf numFmtId="0" fontId="2" fillId="2" borderId="0" xfId="0" applyNumberFormat="1" applyFont="1" applyFill="1"/>
    <xf numFmtId="0" fontId="0" fillId="2" borderId="0" xfId="0" applyFont="1" applyFill="1"/>
    <xf numFmtId="0" fontId="0" fillId="0" borderId="0" xfId="0" applyFont="1"/>
    <xf numFmtId="0" fontId="63" fillId="2" borderId="0" xfId="0" applyNumberFormat="1" applyFont="1" applyFill="1"/>
    <xf numFmtId="0" fontId="64" fillId="2" borderId="0" xfId="0" applyNumberFormat="1" applyFont="1" applyFill="1"/>
    <xf numFmtId="0" fontId="65" fillId="2" borderId="0" xfId="0" applyNumberFormat="1" applyFont="1" applyFill="1"/>
    <xf numFmtId="0" fontId="67" fillId="2" borderId="0" xfId="0" applyNumberFormat="1" applyFont="1" applyFill="1"/>
    <xf numFmtId="0" fontId="65" fillId="2" borderId="0" xfId="0" applyNumberFormat="1" applyFont="1" applyFill="1" applyBorder="1"/>
    <xf numFmtId="0" fontId="65" fillId="0" borderId="0" xfId="0" applyFont="1"/>
    <xf numFmtId="0" fontId="65" fillId="2" borderId="0" xfId="0" applyFont="1" applyFill="1"/>
    <xf numFmtId="0" fontId="63" fillId="2" borderId="0" xfId="0" applyFont="1" applyFill="1"/>
    <xf numFmtId="0" fontId="63" fillId="0" borderId="0" xfId="0" applyFont="1"/>
    <xf numFmtId="0" fontId="57" fillId="2" borderId="0" xfId="0" applyFont="1" applyFill="1"/>
    <xf numFmtId="0" fontId="57" fillId="0" borderId="0" xfId="0" applyFont="1"/>
    <xf numFmtId="0" fontId="70" fillId="2" borderId="0" xfId="0" applyNumberFormat="1" applyFont="1" applyFill="1"/>
    <xf numFmtId="0" fontId="0" fillId="0" borderId="0" xfId="0" applyFont="1" applyAlignment="1">
      <alignment horizontal="center"/>
    </xf>
    <xf numFmtId="0" fontId="64" fillId="2" borderId="0" xfId="0" applyNumberFormat="1" applyFont="1" applyFill="1" applyAlignment="1">
      <alignment horizontal="center"/>
    </xf>
    <xf numFmtId="0" fontId="67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69" fillId="2" borderId="0" xfId="0" applyNumberFormat="1" applyFont="1" applyFill="1" applyAlignment="1">
      <alignment horizontal="center"/>
    </xf>
    <xf numFmtId="0" fontId="7" fillId="2" borderId="0" xfId="0" applyNumberFormat="1" applyFont="1" applyFill="1" applyAlignment="1">
      <alignment horizontal="center"/>
    </xf>
    <xf numFmtId="0" fontId="9" fillId="2" borderId="0" xfId="0" applyNumberFormat="1" applyFont="1" applyFill="1" applyAlignment="1">
      <alignment horizontal="center"/>
    </xf>
    <xf numFmtId="0" fontId="10" fillId="2" borderId="0" xfId="0" applyNumberFormat="1" applyFont="1" applyFill="1" applyAlignment="1">
      <alignment horizontal="center"/>
    </xf>
    <xf numFmtId="0" fontId="11" fillId="2" borderId="0" xfId="0" applyNumberFormat="1" applyFont="1" applyFill="1" applyAlignment="1">
      <alignment horizontal="center"/>
    </xf>
    <xf numFmtId="0" fontId="4" fillId="2" borderId="0" xfId="0" applyNumberFormat="1" applyFont="1" applyFill="1" applyAlignment="1">
      <alignment horizontal="center"/>
    </xf>
    <xf numFmtId="0" fontId="64" fillId="2" borderId="0" xfId="0" applyNumberFormat="1" applyFont="1" applyFill="1" applyAlignment="1">
      <alignment horizontal="left"/>
    </xf>
    <xf numFmtId="0" fontId="68" fillId="2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 applyProtection="1">
      <alignment horizontal="left"/>
    </xf>
    <xf numFmtId="0" fontId="14" fillId="0" borderId="0" xfId="0" applyFont="1" applyFill="1" applyBorder="1" applyProtection="1"/>
    <xf numFmtId="0" fontId="16" fillId="6" borderId="0" xfId="0" applyFont="1" applyFill="1" applyBorder="1" applyAlignment="1" applyProtection="1">
      <alignment horizontal="left"/>
    </xf>
    <xf numFmtId="0" fontId="17" fillId="6" borderId="0" xfId="0" applyFont="1" applyFill="1" applyBorder="1" applyProtection="1"/>
    <xf numFmtId="0" fontId="16" fillId="47" borderId="0" xfId="0" applyFont="1" applyFill="1" applyBorder="1" applyAlignment="1" applyProtection="1">
      <alignment horizontal="left"/>
    </xf>
    <xf numFmtId="0" fontId="17" fillId="47" borderId="0" xfId="0" applyFont="1" applyFill="1" applyBorder="1" applyProtection="1"/>
    <xf numFmtId="169" fontId="17" fillId="47" borderId="0" xfId="7" applyNumberFormat="1" applyFont="1" applyFill="1" applyBorder="1" applyProtection="1"/>
    <xf numFmtId="0" fontId="5" fillId="5" borderId="0" xfId="0" applyFont="1" applyFill="1" applyBorder="1" applyAlignment="1" applyProtection="1">
      <alignment horizontal="left"/>
    </xf>
    <xf numFmtId="0" fontId="71" fillId="0" borderId="0" xfId="0" applyFont="1" applyFill="1" applyBorder="1" applyAlignment="1" applyProtection="1">
      <alignment horizontal="left"/>
    </xf>
    <xf numFmtId="0" fontId="5" fillId="0" borderId="0" xfId="0" applyFont="1" applyFill="1" applyBorder="1" applyProtection="1"/>
    <xf numFmtId="0" fontId="12" fillId="0" borderId="0" xfId="0" applyFont="1" applyFill="1" applyBorder="1" applyAlignment="1" applyProtection="1">
      <alignment horizontal="left"/>
    </xf>
    <xf numFmtId="0" fontId="14" fillId="0" borderId="0" xfId="0" applyFont="1" applyFill="1" applyBorder="1" applyAlignment="1" applyProtection="1">
      <alignment horizontal="right"/>
    </xf>
    <xf numFmtId="0" fontId="5" fillId="9" borderId="12" xfId="0" applyFont="1" applyFill="1" applyBorder="1" applyAlignment="1" applyProtection="1">
      <alignment horizontal="left" vertical="center"/>
    </xf>
    <xf numFmtId="0" fontId="5" fillId="9" borderId="13" xfId="0" applyFont="1" applyFill="1" applyBorder="1" applyAlignment="1" applyProtection="1">
      <alignment horizontal="left" vertical="center"/>
    </xf>
    <xf numFmtId="0" fontId="8" fillId="9" borderId="14" xfId="0" applyFont="1" applyFill="1" applyBorder="1" applyAlignment="1" applyProtection="1">
      <alignment horizontal="center" vertical="center" wrapText="1"/>
    </xf>
    <xf numFmtId="169" fontId="5" fillId="9" borderId="16" xfId="7" applyNumberFormat="1" applyFont="1" applyFill="1" applyBorder="1" applyAlignment="1" applyProtection="1">
      <alignment horizontal="center" vertical="center" wrapText="1"/>
    </xf>
    <xf numFmtId="169" fontId="0" fillId="0" borderId="0" xfId="1" applyNumberFormat="1" applyFont="1" applyFill="1" applyAlignment="1">
      <alignment vertical="center"/>
    </xf>
    <xf numFmtId="169" fontId="8" fillId="0" borderId="0" xfId="7" applyNumberFormat="1" applyFont="1" applyFill="1" applyBorder="1" applyAlignment="1" applyProtection="1">
      <alignment vertical="center"/>
    </xf>
    <xf numFmtId="0" fontId="5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Border="1" applyAlignment="1" applyProtection="1">
      <alignment horizontal="right" vertical="center"/>
    </xf>
    <xf numFmtId="169" fontId="5" fillId="0" borderId="0" xfId="7" applyNumberFormat="1" applyFont="1" applyFill="1" applyBorder="1" applyAlignment="1" applyProtection="1">
      <alignment horizontal="right" vertical="center"/>
    </xf>
    <xf numFmtId="0" fontId="5" fillId="0" borderId="27" xfId="0" applyFont="1" applyFill="1" applyBorder="1" applyAlignment="1" applyProtection="1">
      <alignment horizontal="right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/>
    <xf numFmtId="0" fontId="0" fillId="0" borderId="0" xfId="0" applyFill="1"/>
    <xf numFmtId="169" fontId="0" fillId="0" borderId="0" xfId="1" applyNumberFormat="1" applyFont="1" applyFill="1"/>
    <xf numFmtId="169" fontId="15" fillId="47" borderId="0" xfId="7" applyNumberFormat="1" applyFont="1" applyFill="1" applyBorder="1" applyAlignment="1" applyProtection="1">
      <alignment horizontal="center" vertical="center"/>
    </xf>
    <xf numFmtId="170" fontId="15" fillId="47" borderId="0" xfId="7" applyNumberFormat="1" applyFont="1" applyFill="1" applyBorder="1" applyAlignment="1" applyProtection="1">
      <alignment horizontal="center" vertical="center"/>
    </xf>
    <xf numFmtId="166" fontId="15" fillId="47" borderId="0" xfId="7" applyNumberFormat="1" applyFont="1" applyFill="1" applyBorder="1" applyAlignment="1" applyProtection="1">
      <alignment horizontal="center" vertical="center"/>
    </xf>
    <xf numFmtId="0" fontId="16" fillId="47" borderId="0" xfId="0" applyFont="1" applyFill="1" applyAlignment="1" applyProtection="1">
      <alignment horizontal="left"/>
    </xf>
    <xf numFmtId="0" fontId="17" fillId="47" borderId="0" xfId="0" applyFont="1" applyFill="1" applyProtection="1"/>
    <xf numFmtId="0" fontId="17" fillId="47" borderId="0" xfId="0" applyNumberFormat="1" applyFont="1" applyFill="1" applyProtection="1"/>
    <xf numFmtId="169" fontId="0" fillId="0" borderId="0" xfId="0" applyNumberFormat="1" applyFill="1"/>
    <xf numFmtId="0" fontId="0" fillId="3" borderId="0" xfId="0" applyFill="1"/>
    <xf numFmtId="0" fontId="0" fillId="49" borderId="0" xfId="0" applyFill="1"/>
    <xf numFmtId="0" fontId="0" fillId="5" borderId="0" xfId="0" applyFill="1"/>
    <xf numFmtId="0" fontId="0" fillId="50" borderId="0" xfId="0" applyFill="1"/>
    <xf numFmtId="0" fontId="0" fillId="51" borderId="0" xfId="0" applyFill="1"/>
    <xf numFmtId="0" fontId="5" fillId="9" borderId="15" xfId="7" applyNumberFormat="1" applyFont="1" applyFill="1" applyBorder="1" applyAlignment="1" applyProtection="1">
      <alignment horizontal="center" vertical="center" wrapText="1"/>
    </xf>
    <xf numFmtId="0" fontId="5" fillId="9" borderId="16" xfId="7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vertical="center"/>
    </xf>
    <xf numFmtId="169" fontId="8" fillId="48" borderId="21" xfId="7" applyNumberFormat="1" applyFont="1" applyFill="1" applyBorder="1" applyAlignment="1" applyProtection="1">
      <alignment horizontal="center" vertical="center"/>
    </xf>
    <xf numFmtId="170" fontId="8" fillId="48" borderId="21" xfId="7" applyNumberFormat="1" applyFont="1" applyFill="1" applyBorder="1" applyAlignment="1" applyProtection="1">
      <alignment horizontal="center" vertical="center"/>
    </xf>
    <xf numFmtId="166" fontId="8" fillId="48" borderId="22" xfId="7" applyNumberFormat="1" applyFont="1" applyFill="1" applyBorder="1" applyAlignment="1" applyProtection="1">
      <alignment horizontal="center" vertical="center"/>
    </xf>
    <xf numFmtId="169" fontId="8" fillId="48" borderId="21" xfId="7" applyNumberFormat="1" applyFont="1" applyFill="1" applyBorder="1" applyAlignment="1" applyProtection="1">
      <alignment vertical="center"/>
    </xf>
    <xf numFmtId="169" fontId="4" fillId="48" borderId="21" xfId="7" applyNumberFormat="1" applyFont="1" applyFill="1" applyBorder="1" applyAlignment="1" applyProtection="1">
      <alignment horizontal="center" vertical="center"/>
    </xf>
    <xf numFmtId="170" fontId="4" fillId="48" borderId="21" xfId="7" applyNumberFormat="1" applyFont="1" applyFill="1" applyBorder="1" applyAlignment="1" applyProtection="1">
      <alignment horizontal="center" vertical="center"/>
    </xf>
    <xf numFmtId="166" fontId="4" fillId="48" borderId="22" xfId="7" applyNumberFormat="1" applyFont="1" applyFill="1" applyBorder="1" applyAlignment="1" applyProtection="1">
      <alignment horizontal="center" vertical="center"/>
    </xf>
    <xf numFmtId="0" fontId="5" fillId="0" borderId="13" xfId="7" applyNumberFormat="1" applyFont="1" applyFill="1" applyBorder="1" applyAlignment="1" applyProtection="1">
      <alignment horizontal="right" vertical="center"/>
    </xf>
    <xf numFmtId="0" fontId="5" fillId="0" borderId="0" xfId="7" applyNumberFormat="1" applyFont="1" applyFill="1" applyBorder="1" applyAlignment="1" applyProtection="1">
      <alignment horizontal="right" vertical="center"/>
    </xf>
    <xf numFmtId="169" fontId="5" fillId="9" borderId="24" xfId="7" applyNumberFormat="1" applyFont="1" applyFill="1" applyBorder="1" applyAlignment="1" applyProtection="1">
      <alignment horizontal="center" vertical="center" wrapText="1"/>
    </xf>
    <xf numFmtId="0" fontId="8" fillId="0" borderId="0" xfId="7" applyNumberFormat="1" applyFont="1" applyFill="1" applyBorder="1" applyAlignment="1" applyProtection="1">
      <alignment vertical="center"/>
    </xf>
    <xf numFmtId="169" fontId="8" fillId="0" borderId="27" xfId="7" applyNumberFormat="1" applyFont="1" applyFill="1" applyBorder="1" applyAlignment="1" applyProtection="1">
      <alignment vertical="center"/>
    </xf>
    <xf numFmtId="0" fontId="73" fillId="52" borderId="51" xfId="0" applyNumberFormat="1" applyFont="1" applyFill="1" applyBorder="1"/>
    <xf numFmtId="0" fontId="74" fillId="52" borderId="51" xfId="0" applyNumberFormat="1" applyFont="1" applyFill="1" applyBorder="1"/>
    <xf numFmtId="0" fontId="62" fillId="52" borderId="3" xfId="0" applyNumberFormat="1" applyFont="1" applyFill="1" applyBorder="1" applyAlignment="1">
      <alignment wrapText="1"/>
    </xf>
    <xf numFmtId="0" fontId="58" fillId="52" borderId="3" xfId="0" applyNumberFormat="1" applyFont="1" applyFill="1" applyBorder="1" applyAlignment="1">
      <alignment wrapText="1"/>
    </xf>
    <xf numFmtId="0" fontId="58" fillId="52" borderId="4" xfId="0" applyNumberFormat="1" applyFont="1" applyFill="1" applyBorder="1" applyAlignment="1">
      <alignment wrapText="1"/>
    </xf>
    <xf numFmtId="0" fontId="62" fillId="52" borderId="44" xfId="0" applyNumberFormat="1" applyFont="1" applyFill="1" applyBorder="1" applyAlignment="1"/>
    <xf numFmtId="0" fontId="58" fillId="52" borderId="44" xfId="0" applyNumberFormat="1" applyFont="1" applyFill="1" applyBorder="1" applyAlignment="1"/>
    <xf numFmtId="0" fontId="58" fillId="52" borderId="47" xfId="0" applyNumberFormat="1" applyFont="1" applyFill="1" applyBorder="1" applyAlignment="1"/>
    <xf numFmtId="15" fontId="66" fillId="53" borderId="1" xfId="0" applyNumberFormat="1" applyFont="1" applyFill="1" applyBorder="1" applyAlignment="1"/>
    <xf numFmtId="0" fontId="57" fillId="53" borderId="8" xfId="0" applyNumberFormat="1" applyFont="1" applyFill="1" applyBorder="1" applyAlignment="1">
      <alignment horizontal="center" vertical="center"/>
    </xf>
    <xf numFmtId="0" fontId="57" fillId="53" borderId="6" xfId="0" applyNumberFormat="1" applyFont="1" applyFill="1" applyBorder="1" applyAlignment="1">
      <alignment horizontal="center" vertical="center" wrapText="1"/>
    </xf>
    <xf numFmtId="0" fontId="57" fillId="53" borderId="48" xfId="0" applyNumberFormat="1" applyFont="1" applyFill="1" applyBorder="1" applyAlignment="1">
      <alignment horizontal="center" vertical="center" wrapText="1"/>
    </xf>
    <xf numFmtId="0" fontId="0" fillId="2" borderId="52" xfId="0" applyNumberFormat="1" applyFont="1" applyFill="1" applyBorder="1" applyAlignment="1">
      <alignment horizontal="center"/>
    </xf>
    <xf numFmtId="38" fontId="0" fillId="2" borderId="53" xfId="0" applyNumberFormat="1" applyFont="1" applyFill="1" applyBorder="1" applyAlignment="1">
      <alignment horizontal="center" vertical="center"/>
    </xf>
    <xf numFmtId="38" fontId="0" fillId="2" borderId="53" xfId="0" applyNumberFormat="1" applyFont="1" applyFill="1" applyBorder="1" applyAlignment="1">
      <alignment horizontal="center"/>
    </xf>
    <xf numFmtId="9" fontId="60" fillId="2" borderId="53" xfId="2" applyFont="1" applyFill="1" applyBorder="1" applyAlignment="1">
      <alignment horizontal="center"/>
    </xf>
    <xf numFmtId="9" fontId="59" fillId="2" borderId="53" xfId="2" applyFont="1" applyFill="1" applyBorder="1" applyAlignment="1">
      <alignment horizontal="center"/>
    </xf>
    <xf numFmtId="167" fontId="61" fillId="2" borderId="54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/>
    </xf>
    <xf numFmtId="38" fontId="0" fillId="2" borderId="56" xfId="0" applyNumberFormat="1" applyFont="1" applyFill="1" applyBorder="1" applyAlignment="1">
      <alignment horizontal="center" vertical="center"/>
    </xf>
    <xf numFmtId="38" fontId="0" fillId="2" borderId="56" xfId="0" applyNumberFormat="1" applyFont="1" applyFill="1" applyBorder="1" applyAlignment="1">
      <alignment horizontal="center"/>
    </xf>
    <xf numFmtId="9" fontId="60" fillId="2" borderId="56" xfId="2" applyFont="1" applyFill="1" applyBorder="1" applyAlignment="1">
      <alignment horizontal="center"/>
    </xf>
    <xf numFmtId="9" fontId="59" fillId="2" borderId="56" xfId="2" applyFont="1" applyFill="1" applyBorder="1" applyAlignment="1">
      <alignment horizontal="center"/>
    </xf>
    <xf numFmtId="167" fontId="61" fillId="2" borderId="57" xfId="0" applyNumberFormat="1" applyFont="1" applyFill="1" applyBorder="1" applyAlignment="1">
      <alignment horizontal="center" vertical="center"/>
    </xf>
    <xf numFmtId="0" fontId="72" fillId="52" borderId="2" xfId="0" applyNumberFormat="1" applyFont="1" applyFill="1" applyBorder="1" applyAlignment="1">
      <alignment wrapText="1"/>
    </xf>
    <xf numFmtId="0" fontId="72" fillId="52" borderId="43" xfId="0" applyNumberFormat="1" applyFont="1" applyFill="1" applyBorder="1" applyAlignment="1"/>
    <xf numFmtId="0" fontId="72" fillId="52" borderId="45" xfId="0" applyNumberFormat="1" applyFont="1" applyFill="1" applyBorder="1" applyAlignment="1"/>
    <xf numFmtId="0" fontId="62" fillId="52" borderId="7" xfId="0" applyNumberFormat="1" applyFont="1" applyFill="1" applyBorder="1" applyAlignment="1">
      <alignment horizontal="center"/>
    </xf>
    <xf numFmtId="0" fontId="62" fillId="52" borderId="6" xfId="0" applyNumberFormat="1" applyFont="1" applyFill="1" applyBorder="1" applyAlignment="1"/>
    <xf numFmtId="0" fontId="58" fillId="52" borderId="6" xfId="0" applyNumberFormat="1" applyFont="1" applyFill="1" applyBorder="1" applyAlignment="1"/>
    <xf numFmtId="0" fontId="58" fillId="52" borderId="8" xfId="0" applyNumberFormat="1" applyFont="1" applyFill="1" applyBorder="1" applyAlignment="1"/>
    <xf numFmtId="0" fontId="57" fillId="53" borderId="7" xfId="0" applyNumberFormat="1" applyFont="1" applyFill="1" applyBorder="1" applyAlignment="1">
      <alignment horizontal="center" vertical="center"/>
    </xf>
    <xf numFmtId="0" fontId="57" fillId="53" borderId="45" xfId="0" applyNumberFormat="1" applyFont="1" applyFill="1" applyBorder="1" applyAlignment="1">
      <alignment horizontal="center" vertical="center" wrapText="1"/>
    </xf>
    <xf numFmtId="0" fontId="57" fillId="53" borderId="7" xfId="0" applyNumberFormat="1" applyFont="1" applyFill="1" applyBorder="1" applyAlignment="1">
      <alignment horizontal="center" vertical="center" wrapText="1"/>
    </xf>
    <xf numFmtId="0" fontId="0" fillId="0" borderId="52" xfId="0" applyNumberFormat="1" applyFont="1" applyFill="1" applyBorder="1" applyAlignment="1">
      <alignment horizontal="center"/>
    </xf>
    <xf numFmtId="38" fontId="0" fillId="0" borderId="53" xfId="0" applyNumberFormat="1" applyFont="1" applyFill="1" applyBorder="1" applyAlignment="1">
      <alignment horizontal="center" vertical="center"/>
    </xf>
    <xf numFmtId="38" fontId="0" fillId="0" borderId="53" xfId="0" applyNumberFormat="1" applyFont="1" applyFill="1" applyBorder="1" applyAlignment="1">
      <alignment horizontal="center"/>
    </xf>
    <xf numFmtId="9" fontId="60" fillId="0" borderId="53" xfId="2" applyFont="1" applyFill="1" applyBorder="1" applyAlignment="1">
      <alignment horizontal="center"/>
    </xf>
    <xf numFmtId="9" fontId="59" fillId="0" borderId="53" xfId="2" applyFont="1" applyFill="1" applyBorder="1" applyAlignment="1">
      <alignment horizontal="center"/>
    </xf>
    <xf numFmtId="167" fontId="61" fillId="0" borderId="54" xfId="0" applyNumberFormat="1" applyFont="1" applyFill="1" applyBorder="1" applyAlignment="1">
      <alignment horizontal="center" vertical="center"/>
    </xf>
    <xf numFmtId="0" fontId="72" fillId="52" borderId="2" xfId="0" applyNumberFormat="1" applyFont="1" applyFill="1" applyBorder="1" applyAlignment="1">
      <alignment vertical="center"/>
    </xf>
    <xf numFmtId="0" fontId="72" fillId="52" borderId="3" xfId="0" applyNumberFormat="1" applyFont="1" applyFill="1" applyBorder="1" applyAlignment="1">
      <alignment vertical="center" wrapText="1"/>
    </xf>
    <xf numFmtId="0" fontId="75" fillId="52" borderId="3" xfId="0" applyNumberFormat="1" applyFont="1" applyFill="1" applyBorder="1" applyAlignment="1">
      <alignment vertical="center" wrapText="1"/>
    </xf>
    <xf numFmtId="0" fontId="72" fillId="52" borderId="43" xfId="0" applyNumberFormat="1" applyFont="1" applyFill="1" applyBorder="1" applyAlignment="1">
      <alignment vertical="center"/>
    </xf>
    <xf numFmtId="0" fontId="72" fillId="52" borderId="44" xfId="0" applyNumberFormat="1" applyFont="1" applyFill="1" applyBorder="1" applyAlignment="1">
      <alignment vertical="center"/>
    </xf>
    <xf numFmtId="0" fontId="75" fillId="52" borderId="44" xfId="0" applyNumberFormat="1" applyFont="1" applyFill="1" applyBorder="1" applyAlignment="1">
      <alignment vertical="center"/>
    </xf>
    <xf numFmtId="9" fontId="60" fillId="0" borderId="54" xfId="2" applyFont="1" applyFill="1" applyBorder="1" applyAlignment="1">
      <alignment horizontal="center"/>
    </xf>
    <xf numFmtId="0" fontId="0" fillId="0" borderId="55" xfId="0" applyNumberFormat="1" applyFont="1" applyFill="1" applyBorder="1" applyAlignment="1">
      <alignment horizontal="center"/>
    </xf>
    <xf numFmtId="38" fontId="0" fillId="0" borderId="56" xfId="0" applyNumberFormat="1" applyFont="1" applyFill="1" applyBorder="1" applyAlignment="1">
      <alignment horizontal="center" vertical="center"/>
    </xf>
    <xf numFmtId="38" fontId="0" fillId="0" borderId="56" xfId="0" applyNumberFormat="1" applyFont="1" applyFill="1" applyBorder="1" applyAlignment="1">
      <alignment horizontal="center"/>
    </xf>
    <xf numFmtId="9" fontId="60" fillId="0" borderId="57" xfId="2" applyFont="1" applyFill="1" applyBorder="1" applyAlignment="1">
      <alignment horizontal="center"/>
    </xf>
    <xf numFmtId="38" fontId="0" fillId="0" borderId="58" xfId="0" applyNumberFormat="1" applyFont="1" applyFill="1" applyBorder="1" applyAlignment="1">
      <alignment horizontal="center" vertical="center"/>
    </xf>
    <xf numFmtId="38" fontId="0" fillId="0" borderId="59" xfId="0" applyNumberFormat="1" applyFont="1" applyFill="1" applyBorder="1" applyAlignment="1">
      <alignment horizontal="center" vertical="center"/>
    </xf>
    <xf numFmtId="38" fontId="0" fillId="0" borderId="59" xfId="0" applyNumberFormat="1" applyFont="1" applyFill="1" applyBorder="1" applyAlignment="1">
      <alignment horizontal="center"/>
    </xf>
    <xf numFmtId="9" fontId="60" fillId="0" borderId="59" xfId="2" applyFont="1" applyFill="1" applyBorder="1" applyAlignment="1">
      <alignment horizontal="center"/>
    </xf>
    <xf numFmtId="9" fontId="59" fillId="0" borderId="59" xfId="2" applyFont="1" applyFill="1" applyBorder="1" applyAlignment="1">
      <alignment horizontal="center"/>
    </xf>
    <xf numFmtId="167" fontId="61" fillId="0" borderId="60" xfId="0" applyNumberFormat="1" applyFont="1" applyFill="1" applyBorder="1" applyAlignment="1">
      <alignment horizontal="center" vertical="center"/>
    </xf>
    <xf numFmtId="0" fontId="0" fillId="0" borderId="61" xfId="0" applyNumberFormat="1" applyFont="1" applyFill="1" applyBorder="1" applyAlignment="1">
      <alignment horizontal="center"/>
    </xf>
    <xf numFmtId="9" fontId="60" fillId="0" borderId="60" xfId="2" applyFont="1" applyFill="1" applyBorder="1" applyAlignment="1">
      <alignment horizontal="center"/>
    </xf>
    <xf numFmtId="0" fontId="72" fillId="52" borderId="44" xfId="0" applyNumberFormat="1" applyFont="1" applyFill="1" applyBorder="1" applyAlignment="1">
      <alignment horizontal="center"/>
    </xf>
    <xf numFmtId="0" fontId="72" fillId="52" borderId="44" xfId="0" applyNumberFormat="1" applyFont="1" applyFill="1" applyBorder="1" applyAlignment="1"/>
    <xf numFmtId="38" fontId="72" fillId="52" borderId="44" xfId="0" applyNumberFormat="1" applyFont="1" applyFill="1" applyBorder="1" applyAlignment="1"/>
    <xf numFmtId="0" fontId="75" fillId="52" borderId="44" xfId="0" applyNumberFormat="1" applyFont="1" applyFill="1" applyBorder="1" applyAlignment="1"/>
    <xf numFmtId="0" fontId="37" fillId="6" borderId="0" xfId="0" applyFont="1" applyFill="1" applyAlignment="1" applyProtection="1">
      <alignment horizontal="left"/>
    </xf>
    <xf numFmtId="0" fontId="13" fillId="0" borderId="65" xfId="0" applyFont="1" applyFill="1" applyBorder="1" applyAlignment="1" applyProtection="1">
      <alignment horizontal="left" vertical="center"/>
    </xf>
    <xf numFmtId="0" fontId="13" fillId="0" borderId="66" xfId="0" applyFont="1" applyFill="1" applyBorder="1" applyAlignment="1" applyProtection="1">
      <alignment horizontal="left" vertical="center"/>
    </xf>
    <xf numFmtId="0" fontId="8" fillId="0" borderId="66" xfId="0" applyFont="1" applyFill="1" applyBorder="1" applyAlignment="1" applyProtection="1">
      <alignment vertical="center"/>
    </xf>
    <xf numFmtId="169" fontId="8" fillId="0" borderId="66" xfId="1" applyNumberFormat="1" applyFont="1" applyFill="1" applyBorder="1" applyAlignment="1" applyProtection="1">
      <alignment vertical="center"/>
    </xf>
    <xf numFmtId="169" fontId="8" fillId="0" borderId="67" xfId="1" applyNumberFormat="1" applyFont="1" applyFill="1" applyBorder="1" applyAlignment="1" applyProtection="1">
      <alignment vertical="center"/>
    </xf>
    <xf numFmtId="0" fontId="8" fillId="0" borderId="65" xfId="0" applyFont="1" applyFill="1" applyBorder="1" applyAlignment="1" applyProtection="1">
      <alignment horizontal="left" vertical="center"/>
    </xf>
    <xf numFmtId="0" fontId="8" fillId="0" borderId="66" xfId="0" applyFont="1" applyFill="1" applyBorder="1" applyAlignment="1" applyProtection="1">
      <alignment horizontal="left" vertical="center"/>
    </xf>
    <xf numFmtId="0" fontId="8" fillId="48" borderId="65" xfId="0" applyFont="1" applyFill="1" applyBorder="1" applyAlignment="1" applyProtection="1">
      <alignment horizontal="left" vertical="center"/>
    </xf>
    <xf numFmtId="0" fontId="8" fillId="48" borderId="66" xfId="0" applyFont="1" applyFill="1" applyBorder="1" applyAlignment="1" applyProtection="1">
      <alignment horizontal="left" vertical="center"/>
    </xf>
    <xf numFmtId="0" fontId="8" fillId="48" borderId="66" xfId="0" applyFont="1" applyFill="1" applyBorder="1" applyAlignment="1" applyProtection="1">
      <alignment vertical="center"/>
    </xf>
    <xf numFmtId="169" fontId="8" fillId="48" borderId="66" xfId="1" applyNumberFormat="1" applyFont="1" applyFill="1" applyBorder="1" applyAlignment="1" applyProtection="1">
      <alignment vertical="center"/>
    </xf>
    <xf numFmtId="169" fontId="8" fillId="48" borderId="67" xfId="1" applyNumberFormat="1" applyFont="1" applyFill="1" applyBorder="1" applyAlignment="1" applyProtection="1">
      <alignment vertical="center"/>
    </xf>
    <xf numFmtId="169" fontId="8" fillId="48" borderId="66" xfId="7" applyNumberFormat="1" applyFont="1" applyFill="1" applyBorder="1" applyAlignment="1" applyProtection="1">
      <alignment vertical="center"/>
    </xf>
    <xf numFmtId="0" fontId="8" fillId="48" borderId="66" xfId="7" applyNumberFormat="1" applyFont="1" applyFill="1" applyBorder="1" applyAlignment="1" applyProtection="1">
      <alignment vertical="center"/>
    </xf>
    <xf numFmtId="169" fontId="8" fillId="48" borderId="67" xfId="7" applyNumberFormat="1" applyFont="1" applyFill="1" applyBorder="1" applyAlignment="1" applyProtection="1">
      <alignment vertical="center"/>
    </xf>
    <xf numFmtId="169" fontId="8" fillId="0" borderId="66" xfId="7" applyNumberFormat="1" applyFont="1" applyFill="1" applyBorder="1" applyAlignment="1" applyProtection="1">
      <alignment vertical="center"/>
    </xf>
    <xf numFmtId="0" fontId="19" fillId="48" borderId="66" xfId="0" quotePrefix="1" applyFont="1" applyFill="1" applyBorder="1" applyAlignment="1" applyProtection="1">
      <alignment vertical="center"/>
    </xf>
    <xf numFmtId="0" fontId="4" fillId="0" borderId="65" xfId="0" applyFont="1" applyFill="1" applyBorder="1" applyAlignment="1" applyProtection="1">
      <alignment horizontal="left" vertical="center"/>
    </xf>
    <xf numFmtId="0" fontId="4" fillId="0" borderId="66" xfId="0" applyFont="1" applyFill="1" applyBorder="1" applyAlignment="1" applyProtection="1">
      <alignment horizontal="left" vertical="center"/>
    </xf>
    <xf numFmtId="169" fontId="4" fillId="0" borderId="66" xfId="7" applyNumberFormat="1" applyFont="1" applyFill="1" applyBorder="1" applyAlignment="1" applyProtection="1">
      <alignment vertical="center"/>
    </xf>
    <xf numFmtId="0" fontId="4" fillId="0" borderId="66" xfId="0" applyFont="1" applyFill="1" applyBorder="1" applyAlignment="1" applyProtection="1">
      <alignment vertical="center"/>
    </xf>
    <xf numFmtId="169" fontId="4" fillId="0" borderId="66" xfId="1" applyNumberFormat="1" applyFont="1" applyFill="1" applyBorder="1" applyAlignment="1" applyProtection="1">
      <alignment vertical="center"/>
    </xf>
    <xf numFmtId="169" fontId="4" fillId="0" borderId="67" xfId="1" applyNumberFormat="1" applyFont="1" applyFill="1" applyBorder="1" applyAlignment="1" applyProtection="1">
      <alignment vertical="center"/>
    </xf>
    <xf numFmtId="0" fontId="8" fillId="0" borderId="66" xfId="0" quotePrefix="1" applyFont="1" applyFill="1" applyBorder="1" applyAlignment="1" applyProtection="1">
      <alignment vertical="center"/>
    </xf>
    <xf numFmtId="0" fontId="8" fillId="0" borderId="66" xfId="7" applyNumberFormat="1" applyFont="1" applyFill="1" applyBorder="1" applyAlignment="1" applyProtection="1">
      <alignment vertical="center"/>
    </xf>
    <xf numFmtId="169" fontId="8" fillId="0" borderId="67" xfId="7" applyNumberFormat="1" applyFont="1" applyFill="1" applyBorder="1" applyAlignment="1" applyProtection="1">
      <alignment vertical="center"/>
    </xf>
    <xf numFmtId="0" fontId="20" fillId="0" borderId="65" xfId="0" applyFont="1" applyFill="1" applyBorder="1" applyAlignment="1" applyProtection="1">
      <alignment horizontal="left" vertical="center"/>
    </xf>
    <xf numFmtId="0" fontId="13" fillId="48" borderId="65" xfId="0" applyFont="1" applyFill="1" applyBorder="1" applyAlignment="1" applyProtection="1">
      <alignment horizontal="left" vertical="center"/>
    </xf>
    <xf numFmtId="169" fontId="8" fillId="48" borderId="65" xfId="7" applyNumberFormat="1" applyFont="1" applyFill="1" applyBorder="1" applyAlignment="1" applyProtection="1">
      <alignment vertical="center"/>
    </xf>
    <xf numFmtId="169" fontId="8" fillId="2" borderId="66" xfId="1" applyNumberFormat="1" applyFont="1" applyFill="1" applyBorder="1" applyAlignment="1" applyProtection="1">
      <alignment vertical="center"/>
    </xf>
    <xf numFmtId="0" fontId="5" fillId="7" borderId="65" xfId="0" applyFont="1" applyFill="1" applyBorder="1" applyAlignment="1" applyProtection="1">
      <alignment horizontal="left" vertical="center"/>
    </xf>
    <xf numFmtId="0" fontId="5" fillId="7" borderId="66" xfId="0" applyFont="1" applyFill="1" applyBorder="1" applyAlignment="1" applyProtection="1">
      <alignment horizontal="left" vertical="center"/>
    </xf>
    <xf numFmtId="0" fontId="5" fillId="7" borderId="66" xfId="0" applyFont="1" applyFill="1" applyBorder="1" applyAlignment="1" applyProtection="1">
      <alignment horizontal="right" vertical="center"/>
    </xf>
    <xf numFmtId="169" fontId="5" fillId="7" borderId="66" xfId="1" applyNumberFormat="1" applyFont="1" applyFill="1" applyBorder="1" applyAlignment="1" applyProtection="1">
      <alignment vertical="center"/>
    </xf>
    <xf numFmtId="169" fontId="5" fillId="7" borderId="67" xfId="1" applyNumberFormat="1" applyFont="1" applyFill="1" applyBorder="1" applyAlignment="1" applyProtection="1">
      <alignment vertical="center"/>
    </xf>
    <xf numFmtId="0" fontId="4" fillId="48" borderId="65" xfId="0" applyFont="1" applyFill="1" applyBorder="1" applyAlignment="1" applyProtection="1">
      <alignment horizontal="left" vertical="center"/>
    </xf>
    <xf numFmtId="0" fontId="4" fillId="48" borderId="66" xfId="0" applyFont="1" applyFill="1" applyBorder="1" applyAlignment="1" applyProtection="1">
      <alignment horizontal="left" vertical="center"/>
    </xf>
    <xf numFmtId="0" fontId="4" fillId="48" borderId="66" xfId="0" applyFont="1" applyFill="1" applyBorder="1" applyAlignment="1" applyProtection="1">
      <alignment vertical="center"/>
    </xf>
    <xf numFmtId="169" fontId="4" fillId="48" borderId="66" xfId="1" applyNumberFormat="1" applyFont="1" applyFill="1" applyBorder="1" applyAlignment="1" applyProtection="1">
      <alignment vertical="center"/>
    </xf>
    <xf numFmtId="169" fontId="4" fillId="48" borderId="67" xfId="1" applyNumberFormat="1" applyFont="1" applyFill="1" applyBorder="1" applyAlignment="1" applyProtection="1">
      <alignment vertical="center"/>
    </xf>
    <xf numFmtId="169" fontId="8" fillId="48" borderId="66" xfId="1" applyNumberFormat="1" applyFont="1" applyFill="1" applyBorder="1" applyAlignment="1" applyProtection="1">
      <alignment horizontal="left" vertical="center"/>
    </xf>
    <xf numFmtId="0" fontId="8" fillId="0" borderId="65" xfId="0" applyFont="1" applyFill="1" applyBorder="1" applyAlignment="1" applyProtection="1">
      <alignment vertical="center"/>
    </xf>
    <xf numFmtId="169" fontId="5" fillId="7" borderId="66" xfId="1" applyNumberFormat="1" applyFont="1" applyFill="1" applyBorder="1" applyAlignment="1" applyProtection="1">
      <alignment horizontal="center" vertical="center"/>
    </xf>
    <xf numFmtId="169" fontId="5" fillId="7" borderId="67" xfId="1" applyNumberFormat="1" applyFont="1" applyFill="1" applyBorder="1" applyAlignment="1" applyProtection="1">
      <alignment horizontal="center" vertical="center"/>
    </xf>
    <xf numFmtId="0" fontId="74" fillId="6" borderId="62" xfId="0" applyFont="1" applyFill="1" applyBorder="1" applyAlignment="1" applyProtection="1">
      <alignment horizontal="left" vertical="center"/>
    </xf>
    <xf numFmtId="0" fontId="74" fillId="6" borderId="63" xfId="0" applyFont="1" applyFill="1" applyBorder="1" applyAlignment="1" applyProtection="1">
      <alignment horizontal="left" vertical="center"/>
    </xf>
    <xf numFmtId="0" fontId="76" fillId="6" borderId="63" xfId="0" applyFont="1" applyFill="1" applyBorder="1" applyAlignment="1" applyProtection="1">
      <alignment horizontal="center" vertical="center" wrapText="1"/>
    </xf>
    <xf numFmtId="0" fontId="74" fillId="6" borderId="63" xfId="7" applyNumberFormat="1" applyFont="1" applyFill="1" applyBorder="1" applyAlignment="1" applyProtection="1">
      <alignment horizontal="center" vertical="center" wrapText="1"/>
    </xf>
    <xf numFmtId="169" fontId="74" fillId="6" borderId="63" xfId="7" applyNumberFormat="1" applyFont="1" applyFill="1" applyBorder="1" applyAlignment="1" applyProtection="1">
      <alignment horizontal="center" vertical="center" wrapText="1"/>
    </xf>
    <xf numFmtId="169" fontId="74" fillId="6" borderId="64" xfId="7" applyNumberFormat="1" applyFont="1" applyFill="1" applyBorder="1" applyAlignment="1" applyProtection="1">
      <alignment horizontal="center" vertical="center" wrapText="1"/>
    </xf>
    <xf numFmtId="0" fontId="74" fillId="6" borderId="65" xfId="0" applyFont="1" applyFill="1" applyBorder="1" applyAlignment="1" applyProtection="1">
      <alignment horizontal="left" vertical="center"/>
    </xf>
    <xf numFmtId="0" fontId="74" fillId="6" borderId="66" xfId="0" applyFont="1" applyFill="1" applyBorder="1" applyAlignment="1" applyProtection="1">
      <alignment horizontal="left" vertical="center"/>
    </xf>
    <xf numFmtId="0" fontId="74" fillId="6" borderId="66" xfId="0" applyFont="1" applyFill="1" applyBorder="1" applyAlignment="1" applyProtection="1">
      <alignment horizontal="right" vertical="center"/>
    </xf>
    <xf numFmtId="0" fontId="74" fillId="6" borderId="66" xfId="7" applyNumberFormat="1" applyFont="1" applyFill="1" applyBorder="1" applyAlignment="1" applyProtection="1">
      <alignment horizontal="right" vertical="center"/>
    </xf>
    <xf numFmtId="169" fontId="74" fillId="6" borderId="66" xfId="7" applyNumberFormat="1" applyFont="1" applyFill="1" applyBorder="1" applyAlignment="1" applyProtection="1">
      <alignment horizontal="right" vertical="center"/>
    </xf>
    <xf numFmtId="169" fontId="74" fillId="6" borderId="67" xfId="7" applyNumberFormat="1" applyFont="1" applyFill="1" applyBorder="1" applyAlignment="1" applyProtection="1">
      <alignment horizontal="right" vertical="center"/>
    </xf>
    <xf numFmtId="0" fontId="74" fillId="6" borderId="68" xfId="0" applyFont="1" applyFill="1" applyBorder="1" applyAlignment="1" applyProtection="1">
      <alignment horizontal="left" vertical="center"/>
    </xf>
    <xf numFmtId="0" fontId="74" fillId="6" borderId="69" xfId="0" applyFont="1" applyFill="1" applyBorder="1" applyAlignment="1" applyProtection="1">
      <alignment horizontal="left" vertical="center"/>
    </xf>
    <xf numFmtId="0" fontId="74" fillId="6" borderId="69" xfId="0" applyFont="1" applyFill="1" applyBorder="1" applyAlignment="1" applyProtection="1">
      <alignment horizontal="right" vertical="center"/>
    </xf>
    <xf numFmtId="169" fontId="74" fillId="6" borderId="69" xfId="7" applyNumberFormat="1" applyFont="1" applyFill="1" applyBorder="1" applyAlignment="1" applyProtection="1">
      <alignment horizontal="right" vertical="center"/>
    </xf>
    <xf numFmtId="169" fontId="74" fillId="6" borderId="70" xfId="7" applyNumberFormat="1" applyFont="1" applyFill="1" applyBorder="1" applyAlignment="1" applyProtection="1">
      <alignment horizontal="right" vertical="center"/>
    </xf>
    <xf numFmtId="166" fontId="8" fillId="8" borderId="71" xfId="7" applyNumberFormat="1" applyFont="1" applyFill="1" applyBorder="1" applyAlignment="1" applyProtection="1">
      <alignment horizontal="center" vertical="center"/>
    </xf>
    <xf numFmtId="166" fontId="4" fillId="8" borderId="71" xfId="7" applyNumberFormat="1" applyFont="1" applyFill="1" applyBorder="1" applyAlignment="1" applyProtection="1">
      <alignment horizontal="center" vertical="center"/>
    </xf>
    <xf numFmtId="0" fontId="5" fillId="0" borderId="66" xfId="0" applyFont="1" applyFill="1" applyBorder="1" applyAlignment="1" applyProtection="1">
      <alignment horizontal="left" vertical="center"/>
    </xf>
    <xf numFmtId="169" fontId="8" fillId="0" borderId="66" xfId="7" applyNumberFormat="1" applyFont="1" applyFill="1" applyBorder="1" applyAlignment="1" applyProtection="1">
      <alignment horizontal="left" vertical="center"/>
    </xf>
    <xf numFmtId="169" fontId="8" fillId="0" borderId="66" xfId="1" applyNumberFormat="1" applyFont="1" applyFill="1" applyBorder="1" applyAlignment="1" applyProtection="1">
      <alignment horizontal="left" vertical="center"/>
    </xf>
    <xf numFmtId="169" fontId="8" fillId="0" borderId="67" xfId="1" applyNumberFormat="1" applyFont="1" applyFill="1" applyBorder="1" applyAlignment="1" applyProtection="1">
      <alignment horizontal="left" vertical="center"/>
    </xf>
    <xf numFmtId="0" fontId="21" fillId="0" borderId="65" xfId="0" applyFont="1" applyFill="1" applyBorder="1" applyAlignment="1" applyProtection="1">
      <alignment horizontal="left" vertical="center"/>
    </xf>
    <xf numFmtId="169" fontId="8" fillId="0" borderId="66" xfId="1" quotePrefix="1" applyNumberFormat="1" applyFont="1" applyFill="1" applyBorder="1" applyAlignment="1" applyProtection="1">
      <alignment horizontal="left" vertical="center"/>
    </xf>
    <xf numFmtId="169" fontId="8" fillId="0" borderId="67" xfId="7" applyNumberFormat="1" applyFont="1" applyFill="1" applyBorder="1" applyAlignment="1" applyProtection="1">
      <alignment horizontal="left" vertical="center"/>
    </xf>
    <xf numFmtId="169" fontId="4" fillId="0" borderId="66" xfId="7" applyNumberFormat="1" applyFont="1" applyFill="1" applyBorder="1" applyAlignment="1" applyProtection="1">
      <alignment horizontal="left" vertical="center"/>
    </xf>
    <xf numFmtId="0" fontId="22" fillId="0" borderId="66" xfId="0" applyFont="1" applyFill="1" applyBorder="1" applyAlignment="1" applyProtection="1">
      <alignment horizontal="left" vertical="center"/>
    </xf>
    <xf numFmtId="169" fontId="4" fillId="0" borderId="67" xfId="7" applyNumberFormat="1" applyFont="1" applyFill="1" applyBorder="1" applyAlignment="1" applyProtection="1">
      <alignment vertical="center"/>
    </xf>
    <xf numFmtId="166" fontId="21" fillId="0" borderId="66" xfId="0" applyNumberFormat="1" applyFont="1" applyFill="1" applyBorder="1" applyAlignment="1" applyProtection="1">
      <alignment horizontal="left" vertical="center"/>
    </xf>
    <xf numFmtId="166" fontId="8" fillId="0" borderId="66" xfId="0" applyNumberFormat="1" applyFont="1" applyFill="1" applyBorder="1" applyAlignment="1" applyProtection="1">
      <alignment horizontal="left" vertical="center"/>
    </xf>
    <xf numFmtId="169" fontId="21" fillId="0" borderId="66" xfId="1" applyNumberFormat="1" applyFont="1" applyFill="1" applyBorder="1" applyAlignment="1" applyProtection="1">
      <alignment horizontal="left" vertical="center"/>
    </xf>
    <xf numFmtId="166" fontId="13" fillId="0" borderId="65" xfId="0" applyNumberFormat="1" applyFont="1" applyFill="1" applyBorder="1" applyAlignment="1" applyProtection="1">
      <alignment horizontal="left" vertical="center"/>
    </xf>
    <xf numFmtId="166" fontId="8" fillId="0" borderId="66" xfId="0" applyNumberFormat="1" applyFont="1" applyFill="1" applyBorder="1" applyAlignment="1" applyProtection="1">
      <alignment vertical="center"/>
    </xf>
    <xf numFmtId="166" fontId="8" fillId="0" borderId="66" xfId="7" applyNumberFormat="1" applyFont="1" applyFill="1" applyBorder="1" applyAlignment="1" applyProtection="1">
      <alignment horizontal="left" vertical="center"/>
    </xf>
    <xf numFmtId="166" fontId="22" fillId="0" borderId="65" xfId="0" applyNumberFormat="1" applyFont="1" applyFill="1" applyBorder="1" applyAlignment="1" applyProtection="1">
      <alignment horizontal="left" vertical="center"/>
    </xf>
    <xf numFmtId="166" fontId="4" fillId="0" borderId="66" xfId="0" applyNumberFormat="1" applyFont="1" applyFill="1" applyBorder="1" applyAlignment="1" applyProtection="1">
      <alignment horizontal="left" vertical="center"/>
    </xf>
    <xf numFmtId="166" fontId="4" fillId="0" borderId="66" xfId="0" applyNumberFormat="1" applyFont="1" applyFill="1" applyBorder="1" applyAlignment="1" applyProtection="1">
      <alignment vertical="center"/>
    </xf>
    <xf numFmtId="166" fontId="4" fillId="0" borderId="66" xfId="7" applyNumberFormat="1" applyFont="1" applyFill="1" applyBorder="1" applyAlignment="1" applyProtection="1">
      <alignment horizontal="left" vertical="center"/>
    </xf>
    <xf numFmtId="169" fontId="22" fillId="0" borderId="66" xfId="1" applyNumberFormat="1" applyFont="1" applyFill="1" applyBorder="1" applyAlignment="1" applyProtection="1">
      <alignment horizontal="left" vertical="center"/>
    </xf>
    <xf numFmtId="169" fontId="4" fillId="0" borderId="66" xfId="1" applyNumberFormat="1" applyFont="1" applyFill="1" applyBorder="1" applyAlignment="1" applyProtection="1">
      <alignment horizontal="left" vertical="center"/>
    </xf>
    <xf numFmtId="169" fontId="4" fillId="0" borderId="67" xfId="1" applyNumberFormat="1" applyFont="1" applyFill="1" applyBorder="1" applyAlignment="1" applyProtection="1">
      <alignment horizontal="left" vertical="center"/>
    </xf>
    <xf numFmtId="0" fontId="8" fillId="0" borderId="66" xfId="7" applyNumberFormat="1" applyFont="1" applyFill="1" applyBorder="1" applyAlignment="1" applyProtection="1">
      <alignment horizontal="left" vertical="center"/>
    </xf>
    <xf numFmtId="0" fontId="5" fillId="0" borderId="65" xfId="0" applyFont="1" applyFill="1" applyBorder="1" applyAlignment="1" applyProtection="1">
      <alignment horizontal="left" vertical="center"/>
    </xf>
    <xf numFmtId="0" fontId="5" fillId="0" borderId="66" xfId="0" applyFont="1" applyFill="1" applyBorder="1" applyAlignment="1" applyProtection="1">
      <alignment horizontal="right" vertical="center"/>
    </xf>
    <xf numFmtId="0" fontId="5" fillId="9" borderId="65" xfId="0" applyFont="1" applyFill="1" applyBorder="1" applyAlignment="1" applyProtection="1">
      <alignment horizontal="left" vertical="center"/>
    </xf>
    <xf numFmtId="0" fontId="5" fillId="9" borderId="66" xfId="0" applyFont="1" applyFill="1" applyBorder="1" applyAlignment="1" applyProtection="1">
      <alignment horizontal="left" vertical="center"/>
    </xf>
    <xf numFmtId="0" fontId="8" fillId="9" borderId="66" xfId="0" applyFont="1" applyFill="1" applyBorder="1" applyAlignment="1" applyProtection="1">
      <alignment horizontal="center" vertical="center" wrapText="1"/>
    </xf>
    <xf numFmtId="0" fontId="5" fillId="9" borderId="66" xfId="7" applyNumberFormat="1" applyFont="1" applyFill="1" applyBorder="1" applyAlignment="1" applyProtection="1">
      <alignment horizontal="center" vertical="center" wrapText="1"/>
    </xf>
    <xf numFmtId="169" fontId="5" fillId="9" borderId="66" xfId="7" applyNumberFormat="1" applyFont="1" applyFill="1" applyBorder="1" applyAlignment="1" applyProtection="1">
      <alignment horizontal="center" vertical="center" wrapText="1"/>
    </xf>
    <xf numFmtId="169" fontId="5" fillId="9" borderId="67" xfId="7" applyNumberFormat="1" applyFont="1" applyFill="1" applyBorder="1" applyAlignment="1" applyProtection="1">
      <alignment horizontal="center" vertical="center" wrapText="1"/>
    </xf>
    <xf numFmtId="0" fontId="5" fillId="0" borderId="13" xfId="0" applyFont="1" applyFill="1" applyBorder="1" applyAlignment="1" applyProtection="1">
      <alignment horizontal="right" vertical="center"/>
    </xf>
    <xf numFmtId="169" fontId="65" fillId="0" borderId="0" xfId="1" applyNumberFormat="1" applyFont="1"/>
    <xf numFmtId="169" fontId="77" fillId="6" borderId="0" xfId="1" applyNumberFormat="1" applyFont="1" applyFill="1" applyBorder="1" applyProtection="1"/>
    <xf numFmtId="169" fontId="65" fillId="47" borderId="0" xfId="1" applyNumberFormat="1" applyFont="1" applyFill="1"/>
    <xf numFmtId="169" fontId="73" fillId="52" borderId="0" xfId="1" applyNumberFormat="1" applyFont="1" applyFill="1" applyAlignment="1">
      <alignment horizontal="center" vertical="center"/>
    </xf>
    <xf numFmtId="169" fontId="65" fillId="0" borderId="0" xfId="1" applyNumberFormat="1" applyFont="1" applyAlignment="1">
      <alignment vertical="center"/>
    </xf>
    <xf numFmtId="166" fontId="65" fillId="0" borderId="0" xfId="1" applyNumberFormat="1" applyFont="1" applyAlignment="1">
      <alignment vertical="center"/>
    </xf>
    <xf numFmtId="169" fontId="65" fillId="48" borderId="0" xfId="1" applyNumberFormat="1" applyFont="1" applyFill="1" applyAlignment="1">
      <alignment vertical="center"/>
    </xf>
    <xf numFmtId="169" fontId="65" fillId="0" borderId="0" xfId="1" applyNumberFormat="1" applyFont="1" applyFill="1" applyAlignment="1">
      <alignment vertical="center"/>
    </xf>
    <xf numFmtId="0" fontId="3" fillId="0" borderId="65" xfId="0" applyFont="1" applyFill="1" applyBorder="1" applyAlignment="1" applyProtection="1">
      <alignment horizontal="left" vertical="center"/>
    </xf>
    <xf numFmtId="0" fontId="5" fillId="48" borderId="65" xfId="0" applyFont="1" applyFill="1" applyBorder="1" applyAlignment="1" applyProtection="1">
      <alignment horizontal="left" vertical="center"/>
    </xf>
    <xf numFmtId="0" fontId="5" fillId="7" borderId="62" xfId="0" applyFont="1" applyFill="1" applyBorder="1" applyAlignment="1" applyProtection="1">
      <alignment horizontal="left" vertical="center"/>
    </xf>
    <xf numFmtId="0" fontId="5" fillId="7" borderId="63" xfId="0" applyFont="1" applyFill="1" applyBorder="1" applyAlignment="1" applyProtection="1">
      <alignment horizontal="left" vertical="center"/>
    </xf>
    <xf numFmtId="0" fontId="5" fillId="7" borderId="63" xfId="0" applyFont="1" applyFill="1" applyBorder="1" applyAlignment="1" applyProtection="1">
      <alignment horizontal="right" vertical="center"/>
    </xf>
    <xf numFmtId="169" fontId="5" fillId="7" borderId="63" xfId="1" applyNumberFormat="1" applyFont="1" applyFill="1" applyBorder="1" applyAlignment="1" applyProtection="1">
      <alignment horizontal="center" vertical="center"/>
    </xf>
    <xf numFmtId="169" fontId="5" fillId="7" borderId="64" xfId="1" applyNumberFormat="1" applyFont="1" applyFill="1" applyBorder="1" applyAlignment="1" applyProtection="1">
      <alignment horizontal="center" vertical="center"/>
    </xf>
    <xf numFmtId="169" fontId="65" fillId="0" borderId="0" xfId="1" applyNumberFormat="1" applyFont="1" applyFill="1"/>
    <xf numFmtId="0" fontId="65" fillId="0" borderId="0" xfId="0" applyFont="1" applyFill="1"/>
    <xf numFmtId="169" fontId="65" fillId="0" borderId="0" xfId="0" applyNumberFormat="1" applyFont="1" applyFill="1"/>
    <xf numFmtId="0" fontId="65" fillId="0" borderId="0" xfId="0" applyFont="1" applyFill="1" applyAlignment="1">
      <alignment vertical="center"/>
    </xf>
    <xf numFmtId="169" fontId="8" fillId="0" borderId="0" xfId="7" applyNumberFormat="1" applyFont="1" applyFill="1" applyProtection="1"/>
    <xf numFmtId="188" fontId="5" fillId="0" borderId="0" xfId="7" applyNumberFormat="1" applyFont="1" applyFill="1" applyBorder="1" applyAlignment="1" applyProtection="1">
      <alignment horizontal="center"/>
    </xf>
    <xf numFmtId="169" fontId="5" fillId="0" borderId="0" xfId="7" applyNumberFormat="1" applyFont="1" applyFill="1" applyBorder="1" applyAlignment="1" applyProtection="1">
      <alignment horizontal="center"/>
    </xf>
    <xf numFmtId="0" fontId="5" fillId="0" borderId="0" xfId="7" applyNumberFormat="1" applyFont="1" applyFill="1" applyBorder="1" applyAlignment="1" applyProtection="1">
      <alignment horizontal="center"/>
    </xf>
    <xf numFmtId="15" fontId="78" fillId="0" borderId="0" xfId="7" applyNumberFormat="1" applyFont="1" applyFill="1" applyBorder="1" applyAlignment="1" applyProtection="1">
      <alignment horizontal="center"/>
    </xf>
    <xf numFmtId="0" fontId="57" fillId="0" borderId="0" xfId="0" applyFont="1" applyFill="1"/>
    <xf numFmtId="169" fontId="64" fillId="0" borderId="0" xfId="1" applyNumberFormat="1" applyFont="1"/>
    <xf numFmtId="169" fontId="64" fillId="0" borderId="0" xfId="1" applyNumberFormat="1" applyFont="1" applyFill="1"/>
    <xf numFmtId="0" fontId="64" fillId="0" borderId="0" xfId="0" applyFont="1" applyFill="1"/>
    <xf numFmtId="169" fontId="12" fillId="0" borderId="0" xfId="7" applyNumberFormat="1" applyFont="1" applyFill="1" applyAlignment="1" applyProtection="1">
      <alignment horizontal="center" vertical="center"/>
    </xf>
    <xf numFmtId="170" fontId="12" fillId="0" borderId="0" xfId="7" applyNumberFormat="1" applyFont="1" applyFill="1" applyAlignment="1" applyProtection="1">
      <alignment horizontal="center" vertical="center"/>
    </xf>
    <xf numFmtId="166" fontId="12" fillId="0" borderId="0" xfId="7" applyNumberFormat="1" applyFont="1" applyFill="1" applyAlignment="1" applyProtection="1">
      <alignment horizontal="center" vertical="center"/>
    </xf>
    <xf numFmtId="0" fontId="12" fillId="0" borderId="0" xfId="0" applyFont="1" applyFill="1" applyAlignment="1" applyProtection="1">
      <alignment horizontal="right"/>
    </xf>
    <xf numFmtId="171" fontId="78" fillId="0" borderId="0" xfId="7" applyNumberFormat="1" applyFont="1" applyFill="1" applyBorder="1" applyAlignment="1" applyProtection="1">
      <alignment horizontal="center"/>
    </xf>
    <xf numFmtId="171" fontId="79" fillId="3" borderId="0" xfId="0" applyNumberFormat="1" applyFont="1" applyFill="1" applyAlignment="1">
      <alignment horizontal="center"/>
    </xf>
    <xf numFmtId="0" fontId="57" fillId="3" borderId="0" xfId="0" applyFont="1" applyFill="1"/>
    <xf numFmtId="0" fontId="57" fillId="49" borderId="0" xfId="0" applyFont="1" applyFill="1"/>
    <xf numFmtId="0" fontId="57" fillId="5" borderId="0" xfId="0" applyFont="1" applyFill="1"/>
    <xf numFmtId="0" fontId="57" fillId="50" borderId="0" xfId="0" applyFont="1" applyFill="1"/>
    <xf numFmtId="0" fontId="57" fillId="51" borderId="0" xfId="0" applyFont="1" applyFill="1"/>
    <xf numFmtId="169" fontId="12" fillId="0" borderId="0" xfId="7" applyNumberFormat="1" applyFont="1" applyFill="1" applyProtection="1"/>
    <xf numFmtId="0" fontId="12" fillId="0" borderId="0" xfId="0" applyFont="1" applyFill="1" applyBorder="1" applyAlignment="1" applyProtection="1">
      <alignment horizontal="right"/>
    </xf>
    <xf numFmtId="166" fontId="80" fillId="6" borderId="0" xfId="1" applyFont="1" applyFill="1" applyAlignment="1">
      <alignment horizontal="center" vertical="center"/>
    </xf>
    <xf numFmtId="166" fontId="65" fillId="0" borderId="0" xfId="1" applyFont="1" applyFill="1"/>
    <xf numFmtId="166" fontId="64" fillId="0" borderId="0" xfId="1" applyFont="1" applyFill="1"/>
    <xf numFmtId="166" fontId="65" fillId="0" borderId="0" xfId="1" applyFont="1" applyFill="1" applyAlignment="1">
      <alignment vertical="center"/>
    </xf>
    <xf numFmtId="166" fontId="8" fillId="0" borderId="0" xfId="1" applyFont="1" applyFill="1" applyProtection="1"/>
    <xf numFmtId="0" fontId="74" fillId="6" borderId="72" xfId="0" applyFont="1" applyFill="1" applyBorder="1" applyAlignment="1" applyProtection="1">
      <alignment horizontal="left" vertical="center"/>
    </xf>
    <xf numFmtId="0" fontId="74" fillId="6" borderId="73" xfId="0" applyFont="1" applyFill="1" applyBorder="1" applyAlignment="1" applyProtection="1">
      <alignment horizontal="left" vertical="center"/>
    </xf>
    <xf numFmtId="0" fontId="74" fillId="6" borderId="73" xfId="0" applyFont="1" applyFill="1" applyBorder="1" applyAlignment="1" applyProtection="1">
      <alignment horizontal="right" vertical="center"/>
    </xf>
    <xf numFmtId="169" fontId="76" fillId="6" borderId="73" xfId="1" applyNumberFormat="1" applyFont="1" applyFill="1" applyBorder="1" applyAlignment="1" applyProtection="1">
      <alignment vertical="center"/>
    </xf>
    <xf numFmtId="169" fontId="76" fillId="6" borderId="74" xfId="1" applyNumberFormat="1" applyFont="1" applyFill="1" applyBorder="1" applyAlignment="1" applyProtection="1">
      <alignment vertical="center"/>
    </xf>
    <xf numFmtId="169" fontId="65" fillId="0" borderId="0" xfId="1" applyNumberFormat="1" applyFont="1" applyBorder="1" applyAlignment="1">
      <alignment vertical="center"/>
    </xf>
    <xf numFmtId="169" fontId="0" fillId="0" borderId="0" xfId="1" applyNumberFormat="1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166" fontId="80" fillId="0" borderId="0" xfId="1" applyFont="1" applyFill="1" applyAlignment="1">
      <alignment horizontal="center" vertical="center"/>
    </xf>
    <xf numFmtId="0" fontId="74" fillId="0" borderId="51" xfId="0" applyNumberFormat="1" applyFont="1" applyFill="1" applyBorder="1"/>
    <xf numFmtId="0" fontId="3" fillId="0" borderId="0" xfId="0" applyNumberFormat="1" applyFont="1" applyFill="1"/>
    <xf numFmtId="0" fontId="4" fillId="0" borderId="0" xfId="0" applyNumberFormat="1" applyFont="1" applyFill="1"/>
    <xf numFmtId="0" fontId="64" fillId="0" borderId="0" xfId="0" applyNumberFormat="1" applyFont="1" applyFill="1"/>
    <xf numFmtId="0" fontId="65" fillId="0" borderId="0" xfId="0" applyNumberFormat="1" applyFont="1" applyFill="1"/>
    <xf numFmtId="0" fontId="67" fillId="0" borderId="0" xfId="0" applyNumberFormat="1" applyFont="1" applyFill="1"/>
    <xf numFmtId="0" fontId="63" fillId="0" borderId="0" xfId="0" applyNumberFormat="1" applyFont="1" applyFill="1"/>
    <xf numFmtId="0" fontId="4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left" vertical="center"/>
    </xf>
    <xf numFmtId="0" fontId="59" fillId="0" borderId="0" xfId="0" applyNumberFormat="1" applyFont="1" applyFill="1" applyBorder="1"/>
    <xf numFmtId="0" fontId="0" fillId="0" borderId="0" xfId="0" applyFont="1" applyFill="1"/>
    <xf numFmtId="0" fontId="57" fillId="0" borderId="0" xfId="0" applyNumberFormat="1" applyFont="1" applyFill="1" applyAlignment="1">
      <alignment vertical="center"/>
    </xf>
    <xf numFmtId="0" fontId="59" fillId="0" borderId="0" xfId="0" applyNumberFormat="1" applyFont="1" applyFill="1"/>
    <xf numFmtId="0" fontId="0" fillId="0" borderId="0" xfId="0" applyFont="1" applyFill="1" applyBorder="1"/>
    <xf numFmtId="0" fontId="73" fillId="52" borderId="51" xfId="0" applyNumberFormat="1" applyFont="1" applyFill="1" applyBorder="1" applyAlignment="1">
      <alignment horizontal="left" vertical="center"/>
    </xf>
    <xf numFmtId="0" fontId="58" fillId="0" borderId="3" xfId="0" applyNumberFormat="1" applyFont="1" applyFill="1" applyBorder="1" applyAlignment="1">
      <alignment wrapText="1"/>
    </xf>
    <xf numFmtId="0" fontId="57" fillId="0" borderId="0" xfId="0" applyFont="1" applyFill="1" applyBorder="1"/>
    <xf numFmtId="0" fontId="0" fillId="0" borderId="9" xfId="0" applyFont="1" applyFill="1" applyBorder="1"/>
    <xf numFmtId="0" fontId="57" fillId="0" borderId="9" xfId="0" applyFont="1" applyFill="1" applyBorder="1" applyAlignment="1">
      <alignment vertical="center"/>
    </xf>
    <xf numFmtId="0" fontId="0" fillId="0" borderId="0" xfId="0" applyFont="1" applyFill="1" applyAlignment="1">
      <alignment horizontal="center"/>
    </xf>
    <xf numFmtId="0" fontId="57" fillId="2" borderId="0" xfId="0" applyFont="1" applyFill="1" applyAlignment="1">
      <alignment horizontal="center"/>
    </xf>
    <xf numFmtId="38" fontId="0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Font="1" applyFill="1" applyBorder="1" applyAlignment="1">
      <alignment horizontal="center"/>
    </xf>
    <xf numFmtId="9" fontId="60" fillId="0" borderId="0" xfId="2" applyFont="1" applyFill="1" applyBorder="1" applyAlignment="1">
      <alignment horizontal="center"/>
    </xf>
    <xf numFmtId="9" fontId="59" fillId="0" borderId="0" xfId="2" applyFont="1" applyFill="1" applyBorder="1" applyAlignment="1">
      <alignment horizontal="center"/>
    </xf>
    <xf numFmtId="167" fontId="61" fillId="0" borderId="0" xfId="0" applyNumberFormat="1" applyFont="1" applyFill="1" applyBorder="1" applyAlignment="1">
      <alignment horizontal="center" vertical="center"/>
    </xf>
    <xf numFmtId="10" fontId="0" fillId="2" borderId="0" xfId="2" applyNumberFormat="1" applyFont="1" applyFill="1"/>
    <xf numFmtId="189" fontId="0" fillId="0" borderId="0" xfId="2" applyNumberFormat="1" applyFont="1" applyFill="1"/>
    <xf numFmtId="190" fontId="0" fillId="0" borderId="0" xfId="2" applyNumberFormat="1" applyFont="1" applyFill="1"/>
    <xf numFmtId="15" fontId="66" fillId="53" borderId="41" xfId="0" applyNumberFormat="1" applyFont="1" applyFill="1" applyBorder="1" applyAlignment="1">
      <alignment horizontal="center"/>
    </xf>
    <xf numFmtId="15" fontId="66" fillId="53" borderId="42" xfId="0" applyNumberFormat="1" applyFont="1" applyFill="1" applyBorder="1" applyAlignment="1">
      <alignment horizontal="center"/>
    </xf>
    <xf numFmtId="0" fontId="62" fillId="52" borderId="50" xfId="0" applyNumberFormat="1" applyFont="1" applyFill="1" applyBorder="1" applyAlignment="1">
      <alignment horizontal="center" vertical="center"/>
    </xf>
    <xf numFmtId="0" fontId="62" fillId="52" borderId="7" xfId="0" applyNumberFormat="1" applyFont="1" applyFill="1" applyBorder="1" applyAlignment="1">
      <alignment horizontal="center" vertical="center"/>
    </xf>
    <xf numFmtId="0" fontId="57" fillId="53" borderId="46" xfId="0" applyNumberFormat="1" applyFont="1" applyFill="1" applyBorder="1" applyAlignment="1">
      <alignment horizontal="center" vertical="center" wrapText="1"/>
    </xf>
    <xf numFmtId="0" fontId="57" fillId="53" borderId="49" xfId="0" applyNumberFormat="1" applyFont="1" applyFill="1" applyBorder="1" applyAlignment="1">
      <alignment horizontal="center" vertical="center" wrapText="1"/>
    </xf>
    <xf numFmtId="0" fontId="57" fillId="53" borderId="5" xfId="0" applyNumberFormat="1" applyFont="1" applyFill="1" applyBorder="1" applyAlignment="1">
      <alignment horizontal="center" vertical="center" wrapText="1"/>
    </xf>
    <xf numFmtId="0" fontId="72" fillId="52" borderId="50" xfId="0" applyNumberFormat="1" applyFont="1" applyFill="1" applyBorder="1" applyAlignment="1">
      <alignment horizontal="center" vertical="center"/>
    </xf>
    <xf numFmtId="0" fontId="72" fillId="52" borderId="7" xfId="0" applyNumberFormat="1" applyFont="1" applyFill="1" applyBorder="1" applyAlignment="1">
      <alignment horizontal="center" vertical="center"/>
    </xf>
    <xf numFmtId="38" fontId="81" fillId="0" borderId="75" xfId="0" applyNumberFormat="1" applyFont="1" applyFill="1" applyBorder="1" applyAlignment="1">
      <alignment horizontal="left" vertical="center" wrapText="1"/>
    </xf>
    <xf numFmtId="169" fontId="5" fillId="8" borderId="12" xfId="7" applyNumberFormat="1" applyFont="1" applyFill="1" applyBorder="1" applyAlignment="1" applyProtection="1">
      <alignment horizontal="center" vertical="center"/>
    </xf>
    <xf numFmtId="169" fontId="5" fillId="8" borderId="13" xfId="7" applyNumberFormat="1" applyFont="1" applyFill="1" applyBorder="1" applyAlignment="1" applyProtection="1">
      <alignment horizontal="center" vertical="center"/>
    </xf>
    <xf numFmtId="169" fontId="5" fillId="8" borderId="14" xfId="7" applyNumberFormat="1" applyFont="1" applyFill="1" applyBorder="1" applyAlignment="1" applyProtection="1">
      <alignment horizontal="center" vertical="center"/>
    </xf>
  </cellXfs>
  <cellStyles count="208">
    <cellStyle name="¤@¯Elaroux" xfId="8"/>
    <cellStyle name="¤d¤À¦E0]_laroux" xfId="9"/>
    <cellStyle name="¤d¤À¦Elaroux" xfId="10"/>
    <cellStyle name="=C:\WINNT35\SYSTEM32\COMMAND.COM" xfId="11"/>
    <cellStyle name="•W€_4m stock" xfId="12"/>
    <cellStyle name="0,0_x000d__x000a_NA_x000d__x000a_" xfId="13"/>
    <cellStyle name="20% - Accent1 2" xfId="14"/>
    <cellStyle name="20% - Accent2 2" xfId="15"/>
    <cellStyle name="20% - Accent3 2" xfId="16"/>
    <cellStyle name="20% - Accent4 2" xfId="17"/>
    <cellStyle name="20% - Accent5 2" xfId="18"/>
    <cellStyle name="20% - Accent6 2" xfId="19"/>
    <cellStyle name="³f¹E[0]_laroux" xfId="20"/>
    <cellStyle name="³f¹ô_laroux" xfId="21"/>
    <cellStyle name="40% - Accent1 2" xfId="22"/>
    <cellStyle name="40% - Accent2 2" xfId="23"/>
    <cellStyle name="40% - Accent3 2" xfId="24"/>
    <cellStyle name="40% - Accent4 2" xfId="25"/>
    <cellStyle name="40% - Accent5 2" xfId="26"/>
    <cellStyle name="40% - Accent6 2" xfId="27"/>
    <cellStyle name="60% - Accent1 2" xfId="28"/>
    <cellStyle name="60% - Accent2 2" xfId="29"/>
    <cellStyle name="60% - Accent3 2" xfId="30"/>
    <cellStyle name="60% - Accent4 2" xfId="31"/>
    <cellStyle name="60% - Accent5 2" xfId="32"/>
    <cellStyle name="60% - Accent6 2" xfId="33"/>
    <cellStyle name="Accent1 2" xfId="34"/>
    <cellStyle name="Accent2 2" xfId="35"/>
    <cellStyle name="Accent3 2" xfId="36"/>
    <cellStyle name="Accent4 2" xfId="37"/>
    <cellStyle name="Accent5 2" xfId="38"/>
    <cellStyle name="Accent6 2" xfId="39"/>
    <cellStyle name="args.style" xfId="40"/>
    <cellStyle name="Bad 2" xfId="41"/>
    <cellStyle name="Calculation 2" xfId="42"/>
    <cellStyle name="Check Cell 2" xfId="43"/>
    <cellStyle name="checkExposure" xfId="44"/>
    <cellStyle name="checkLiq" xfId="45"/>
    <cellStyle name="Comma" xfId="1" builtinId="3"/>
    <cellStyle name="Comma  - Style1" xfId="46"/>
    <cellStyle name="Comma  - Style2" xfId="47"/>
    <cellStyle name="Comma  - Style3" xfId="48"/>
    <cellStyle name="Comma  - Style4" xfId="49"/>
    <cellStyle name="Comma  - Style5" xfId="50"/>
    <cellStyle name="Comma  - Style6" xfId="51"/>
    <cellStyle name="Comma  - Style7" xfId="52"/>
    <cellStyle name="Comma  - Style8" xfId="53"/>
    <cellStyle name="Comma 10" xfId="54"/>
    <cellStyle name="Comma 10 2 8" xfId="6"/>
    <cellStyle name="Comma 11" xfId="55"/>
    <cellStyle name="Comma 12" xfId="5"/>
    <cellStyle name="Comma 12 2" xfId="56"/>
    <cellStyle name="Comma 13" xfId="57"/>
    <cellStyle name="Comma 2" xfId="7"/>
    <cellStyle name="Comma 2 2" xfId="58"/>
    <cellStyle name="Comma 2 6" xfId="59"/>
    <cellStyle name="Comma 3" xfId="60"/>
    <cellStyle name="Comma 3 2" xfId="61"/>
    <cellStyle name="Comma 3 3" xfId="62"/>
    <cellStyle name="Comma 4" xfId="63"/>
    <cellStyle name="Comma 4 2" xfId="64"/>
    <cellStyle name="Comma 4 3" xfId="65"/>
    <cellStyle name="Comma 5" xfId="66"/>
    <cellStyle name="Comma 6" xfId="67"/>
    <cellStyle name="Comma 7" xfId="68"/>
    <cellStyle name="Comma 8" xfId="69"/>
    <cellStyle name="Comma 9" xfId="70"/>
    <cellStyle name="Comma0" xfId="71"/>
    <cellStyle name="Comma0 2" xfId="72"/>
    <cellStyle name="Currency0" xfId="73"/>
    <cellStyle name="custom" xfId="74"/>
    <cellStyle name="Custom - Style8" xfId="75"/>
    <cellStyle name="Date" xfId="76"/>
    <cellStyle name="Euro" xfId="77"/>
    <cellStyle name="Explanatory Text 2" xfId="78"/>
    <cellStyle name="Fixed" xfId="79"/>
    <cellStyle name="Good 2" xfId="80"/>
    <cellStyle name="Grey" xfId="81"/>
    <cellStyle name="greyed" xfId="82"/>
    <cellStyle name="greyed 2" xfId="83"/>
    <cellStyle name="Header1" xfId="84"/>
    <cellStyle name="Header2" xfId="85"/>
    <cellStyle name="Heading" xfId="86"/>
    <cellStyle name="Heading 1 2" xfId="87"/>
    <cellStyle name="Heading 2 2" xfId="88"/>
    <cellStyle name="Heading 3 2" xfId="89"/>
    <cellStyle name="Heading 4 2" xfId="90"/>
    <cellStyle name="HeadingTable" xfId="91"/>
    <cellStyle name="highlightExposure" xfId="92"/>
    <cellStyle name="highlightPD" xfId="93"/>
    <cellStyle name="highlightPD 2" xfId="94"/>
    <cellStyle name="highlightPercentage" xfId="95"/>
    <cellStyle name="highlightText" xfId="96"/>
    <cellStyle name="Input [yellow]" xfId="97"/>
    <cellStyle name="Input 2" xfId="98"/>
    <cellStyle name="inputDate" xfId="99"/>
    <cellStyle name="inputExposure" xfId="100"/>
    <cellStyle name="inputExposure 2" xfId="101"/>
    <cellStyle name="inputMaturity" xfId="102"/>
    <cellStyle name="inputNumber" xfId="103"/>
    <cellStyle name="inputParameterE" xfId="104"/>
    <cellStyle name="inputPD" xfId="105"/>
    <cellStyle name="inputPercentage" xfId="106"/>
    <cellStyle name="inputPercentageL" xfId="107"/>
    <cellStyle name="inputPercentageS" xfId="108"/>
    <cellStyle name="inputSelection" xfId="109"/>
    <cellStyle name="inputText" xfId="110"/>
    <cellStyle name="Linked Cell 2" xfId="111"/>
    <cellStyle name="Milliers [0]_!!!GO" xfId="112"/>
    <cellStyle name="Milliers_!!!GO" xfId="113"/>
    <cellStyle name="Monétaire [0]_!!!GO" xfId="114"/>
    <cellStyle name="Monétaire_!!!GO" xfId="115"/>
    <cellStyle name="Neutral 2" xfId="116"/>
    <cellStyle name="no dec" xfId="117"/>
    <cellStyle name="Normal" xfId="0" builtinId="0"/>
    <cellStyle name="Normal - Style1" xfId="118"/>
    <cellStyle name="Normal - Style1 2" xfId="119"/>
    <cellStyle name="Normal - Style1 3" xfId="120"/>
    <cellStyle name="Normal - Style1 4" xfId="121"/>
    <cellStyle name="Normal 10" xfId="122"/>
    <cellStyle name="Normal 11" xfId="123"/>
    <cellStyle name="Normal 11 2" xfId="124"/>
    <cellStyle name="Normal 12" xfId="125"/>
    <cellStyle name="Normal 13" xfId="126"/>
    <cellStyle name="Normal 2" xfId="127"/>
    <cellStyle name="Normal 2 16" xfId="4"/>
    <cellStyle name="Normal 2 2" xfId="128"/>
    <cellStyle name="Normal 2 2 2" xfId="129"/>
    <cellStyle name="Normal 2 2 23" xfId="130"/>
    <cellStyle name="Normal 2 2 3" xfId="131"/>
    <cellStyle name="Normal 2 3" xfId="132"/>
    <cellStyle name="Normal 2 3 4" xfId="133"/>
    <cellStyle name="Normal 2 4" xfId="134"/>
    <cellStyle name="Normal 2 5" xfId="135"/>
    <cellStyle name="Normal 26" xfId="3"/>
    <cellStyle name="Normal 3" xfId="136"/>
    <cellStyle name="Normal 4" xfId="137"/>
    <cellStyle name="Normal 5" xfId="138"/>
    <cellStyle name="Normal 5 3" xfId="139"/>
    <cellStyle name="Normal 6" xfId="140"/>
    <cellStyle name="Normal 7" xfId="141"/>
    <cellStyle name="Normal 8" xfId="142"/>
    <cellStyle name="Normal 9" xfId="143"/>
    <cellStyle name="Note 2" xfId="144"/>
    <cellStyle name="Œ…‹æØ‚è [0.00]_4m stock" xfId="145"/>
    <cellStyle name="Œ…‹æØ‚è_4m stock" xfId="146"/>
    <cellStyle name="optionalExposure" xfId="147"/>
    <cellStyle name="optionalMaturity" xfId="148"/>
    <cellStyle name="optionalPD" xfId="149"/>
    <cellStyle name="optionalPercentage" xfId="150"/>
    <cellStyle name="optionalPercentageL" xfId="151"/>
    <cellStyle name="optionalPercentageS" xfId="152"/>
    <cellStyle name="optionalSelection" xfId="153"/>
    <cellStyle name="optionalText" xfId="154"/>
    <cellStyle name="Output 2" xfId="155"/>
    <cellStyle name="per.style" xfId="156"/>
    <cellStyle name="Percent" xfId="2" builtinId="5"/>
    <cellStyle name="Percent [2]" xfId="157"/>
    <cellStyle name="Percent 2" xfId="158"/>
    <cellStyle name="Percent 2 3" xfId="159"/>
    <cellStyle name="Percent 3" xfId="160"/>
    <cellStyle name="Percent 4" xfId="161"/>
    <cellStyle name="Percent 5" xfId="162"/>
    <cellStyle name="Percent 6" xfId="163"/>
    <cellStyle name="Percent 7" xfId="164"/>
    <cellStyle name="pricing" xfId="165"/>
    <cellStyle name="pricing 2" xfId="166"/>
    <cellStyle name="pricing 3" xfId="167"/>
    <cellStyle name="PSHeading" xfId="168"/>
    <cellStyle name="PSHeading 2" xfId="169"/>
    <cellStyle name="PSHeading 3" xfId="170"/>
    <cellStyle name="reviseExposure" xfId="171"/>
    <cellStyle name="shade" xfId="172"/>
    <cellStyle name="showCheck" xfId="173"/>
    <cellStyle name="showExposure" xfId="174"/>
    <cellStyle name="showParameterE" xfId="175"/>
    <cellStyle name="showParameterS" xfId="176"/>
    <cellStyle name="showPD" xfId="177"/>
    <cellStyle name="showPercentage" xfId="178"/>
    <cellStyle name="showSelection" xfId="179"/>
    <cellStyle name="Style 1" xfId="180"/>
    <cellStyle name="Style 1 2" xfId="181"/>
    <cellStyle name="Sub-Heading" xfId="182"/>
    <cellStyle name="sup2Date" xfId="183"/>
    <cellStyle name="sup2Int" xfId="184"/>
    <cellStyle name="sup2ParameterE" xfId="185"/>
    <cellStyle name="sup2Percentage" xfId="186"/>
    <cellStyle name="sup2PercentageL" xfId="187"/>
    <cellStyle name="sup2PercentageM" xfId="188"/>
    <cellStyle name="sup2Selection" xfId="189"/>
    <cellStyle name="sup2Text" xfId="190"/>
    <cellStyle name="sup3ParameterE" xfId="191"/>
    <cellStyle name="sup3Percentage" xfId="192"/>
    <cellStyle name="supDate" xfId="193"/>
    <cellStyle name="supFloat" xfId="194"/>
    <cellStyle name="supInt" xfId="195"/>
    <cellStyle name="supParameterE" xfId="196"/>
    <cellStyle name="supParameterS" xfId="197"/>
    <cellStyle name="supPD" xfId="198"/>
    <cellStyle name="supPercentage" xfId="199"/>
    <cellStyle name="supPercentageL" xfId="200"/>
    <cellStyle name="supPercentageM" xfId="201"/>
    <cellStyle name="supSelection" xfId="202"/>
    <cellStyle name="supText" xfId="203"/>
    <cellStyle name="Total 2" xfId="204"/>
    <cellStyle name="Warning Text 2" xfId="205"/>
    <cellStyle name="一般_複本 Form47_Dec06" xfId="206"/>
    <cellStyle name="千分位_複本 Form47_Dec06" xfId="207"/>
  </cellStyles>
  <dxfs count="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b/>
        <i val="0"/>
        <color theme="9" tint="-0.24994659260841701"/>
      </font>
    </dxf>
    <dxf>
      <font>
        <b/>
        <i val="0"/>
        <strike val="0"/>
        <condense val="0"/>
        <extend val="0"/>
        <color indexed="17"/>
      </font>
    </dxf>
    <dxf>
      <font>
        <b/>
        <i val="0"/>
        <strike val="0"/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b/>
        <i val="0"/>
        <color theme="9" tint="-0.24994659260841701"/>
      </font>
    </dxf>
    <dxf>
      <font>
        <b/>
        <i val="0"/>
        <strike val="0"/>
        <condense val="0"/>
        <extend val="0"/>
        <color indexed="17"/>
      </font>
    </dxf>
    <dxf>
      <font>
        <b/>
        <i val="0"/>
        <strike val="0"/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509794</xdr:colOff>
      <xdr:row>40</xdr:row>
      <xdr:rowOff>41412</xdr:rowOff>
    </xdr:from>
    <xdr:to>
      <xdr:col>0</xdr:col>
      <xdr:colOff>634486</xdr:colOff>
      <xdr:row>40</xdr:row>
      <xdr:rowOff>190890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>
          <a:off x="509794" y="8494850"/>
          <a:ext cx="124692" cy="1494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490745</xdr:colOff>
      <xdr:row>39</xdr:row>
      <xdr:rowOff>24847</xdr:rowOff>
    </xdr:from>
    <xdr:to>
      <xdr:col>0</xdr:col>
      <xdr:colOff>671720</xdr:colOff>
      <xdr:row>39</xdr:row>
      <xdr:rowOff>191901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 rot="10800000">
          <a:off x="490745" y="8275878"/>
          <a:ext cx="180975" cy="167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NETSOFT\cltbrok\MSUMREB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windows\TEMP\MGT\MGT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DOCUME~1\THKS306\LOCALS~1\Temp\Temporary%20Directory%201%20for%20CIMB%20Liquidity%20Gap%20Report%20-%20Final%20(Updated)%20Behavioural%20v4.zip\CIMB%20Liquidity%20Gap%20Report%20-%20Final%20(Updated)%20Behavioural%20v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4.21.162\FocusReport\Reference\Basel%20III%20LCR%2030112015%20Asma\Basel%20III%20LCR%2030112015%20-%20Ban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~1\THKS306\LOCALS~1\Temp\Temporary%20Directory%201%20for%20CIMB%20Liquidity%20Gap%20Report%20-%20Final%20(Updated)%20Behavioural%20v4.zip\CIMB%20Liquidity%20Gap%20Report%20-%20Final%20(Updated)%20Behavioural%20v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240.45\REPORT\3-MONTHLY%20&amp;%20QUARTERLY\REPORT\ALCO%20Meeting\2012\Nov%202012\C%20DAILY%20CIMB%20Niaga%20Liquidity%20Gap%20Report%2030%20NOV%2012%20IDR%20RUN%2013.12.12%20(P+I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NETSOFT\cltbrok\Clt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"/>
      <sheetName val="MSUMREB"/>
      <sheetName val="IRATE (2)"/>
      <sheetName val="TEAM"/>
      <sheetName val="CLIENBRK (2)"/>
      <sheetName val="PIVOT"/>
      <sheetName val="IRATE"/>
      <sheetName val="SPEC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"/>
      <sheetName val="Keyin"/>
      <sheetName val="BAL SHEET"/>
      <sheetName val="PROFIT &amp; LOSS"/>
      <sheetName val="BSNOTES"/>
      <sheetName val="PLNOTES"/>
      <sheetName val="PL"/>
      <sheetName val="BS"/>
      <sheetName val="Notes(consol)"/>
      <sheetName val="P&amp;L(consol)"/>
      <sheetName val="BS(consol"/>
      <sheetName val="qtrloan"/>
      <sheetName val="CLIENT"/>
      <sheetName val="CAD"/>
      <sheetName val="MLF"/>
      <sheetName val="BNM"/>
      <sheetName val="BAL SHEET (2)"/>
      <sheetName val="PROFIT &amp; LOSS (2)"/>
      <sheetName val="Inv (3)"/>
      <sheetName val="UNDERWRI"/>
      <sheetName val="CONSBAL"/>
      <sheetName val="CONSPL"/>
      <sheetName val="WOSCNTAL"/>
      <sheetName val="Dealer"/>
      <sheetName val="Pdealer"/>
      <sheetName val="Deficit"/>
      <sheetName val="Contra"/>
      <sheetName val="WOSCTR60"/>
      <sheetName val="Pcontra"/>
      <sheetName val="Mlf-acrec"/>
      <sheetName val="MCALL "/>
      <sheetName val="NAME"/>
      <sheetName val="RATIO"/>
      <sheetName val="RATIO board"/>
      <sheetName val="RATIO board (2)"/>
      <sheetName val="SHMKT"/>
      <sheetName val="Adj. Cap."/>
      <sheetName val="Gearing"/>
      <sheetName val="Sheet1"/>
      <sheetName val="Inv (4)"/>
      <sheetName val="pivot"/>
      <sheetName val="Provision for D-Debts"/>
      <sheetName val="MCALL  (2)"/>
      <sheetName val="P&amp;L(SUM)"/>
      <sheetName val="BSHEET(SUM)"/>
      <sheetName val="BSHEETQTR"/>
      <sheetName val="QTRBS"/>
      <sheetName val="QTRP&amp;L"/>
      <sheetName val="QTRBSNOTES"/>
      <sheetName val="QTRPLNOTES"/>
      <sheetName val="Form1"/>
      <sheetName val="Sheet2"/>
      <sheetName val="Inv -WY"/>
      <sheetName val="CAD (2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. Behavioural %"/>
      <sheetName val="A2. Workings"/>
      <sheetName val="A3. Holidays"/>
      <sheetName val="A4. Liquidity Gap (Contractual)"/>
      <sheetName val="A5. Liquidity Gap (Behavioural)"/>
      <sheetName val="Dropdown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All Currencies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LCR_Main"/>
      <sheetName val="LCR_MYR"/>
      <sheetName val="LCR_USD"/>
      <sheetName val="LCR_SGD"/>
      <sheetName val="LCR_FX (1)"/>
      <sheetName val="LCR_FX (2)"/>
      <sheetName val="LCR_UA"/>
      <sheetName val="Checks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4">
          <cell r="E14">
            <v>1</v>
          </cell>
        </row>
        <row r="92">
          <cell r="A92" t="str">
            <v>---Select Reporting Level---</v>
          </cell>
        </row>
        <row r="93">
          <cell r="A93" t="str">
            <v>Entity</v>
          </cell>
        </row>
        <row r="94">
          <cell r="A94" t="str">
            <v>Consolidated</v>
          </cell>
        </row>
        <row r="95">
          <cell r="A95" t="str">
            <v>SPI</v>
          </cell>
        </row>
        <row r="98">
          <cell r="A98" t="str">
            <v>---Select Name of Banking Institution---</v>
          </cell>
        </row>
        <row r="99">
          <cell r="A99" t="str">
            <v> Affin Bank Berhad</v>
          </cell>
        </row>
        <row r="100">
          <cell r="A100" t="str">
            <v> Alliance Bank Malaysia Berhad</v>
          </cell>
        </row>
        <row r="101">
          <cell r="A101" t="str">
            <v> AmBank (M) Berhad</v>
          </cell>
        </row>
        <row r="102">
          <cell r="A102" t="str">
            <v> Bangkok Bank Berhad</v>
          </cell>
        </row>
        <row r="103">
          <cell r="A103" t="str">
            <v> Bank of America Malaysia Berhad</v>
          </cell>
        </row>
        <row r="104">
          <cell r="A104" t="str">
            <v> Bank of China (Malaysia) Berhad</v>
          </cell>
        </row>
        <row r="105">
          <cell r="A105" t="str">
            <v> Bank of Tokyo-Mitsubishi UFJ (Malaysia) Berhad</v>
          </cell>
        </row>
        <row r="106">
          <cell r="A106" t="str">
            <v> CIMB Bank Berhad</v>
          </cell>
        </row>
        <row r="107">
          <cell r="A107" t="str">
            <v> Citibank Berhad</v>
          </cell>
        </row>
        <row r="108">
          <cell r="A108" t="str">
            <v> Deutsche Bank (Malaysia) Berhad</v>
          </cell>
        </row>
        <row r="109">
          <cell r="A109" t="str">
            <v> Hong Leong Bank Berhad</v>
          </cell>
        </row>
        <row r="110">
          <cell r="A110" t="str">
            <v> HSBC Bank Malaysia Berhad</v>
          </cell>
        </row>
        <row r="111">
          <cell r="A111" t="str">
            <v> J.P. Morgan Chase Bank Berhad</v>
          </cell>
        </row>
        <row r="112">
          <cell r="A112" t="str">
            <v> Malayan Banking Berhad</v>
          </cell>
        </row>
        <row r="113">
          <cell r="A113" t="str">
            <v> OCBC Bank (Malaysia) Berhad</v>
          </cell>
        </row>
        <row r="114">
          <cell r="A114" t="str">
            <v> Public Bank Berhad</v>
          </cell>
        </row>
        <row r="115">
          <cell r="A115" t="str">
            <v> RHB Bank Berhad</v>
          </cell>
        </row>
        <row r="116">
          <cell r="A116" t="str">
            <v> Standard Chartered Bank Malaysia Berhad</v>
          </cell>
        </row>
        <row r="117">
          <cell r="A117" t="str">
            <v> The Bank of Nova Scotia Berhad</v>
          </cell>
        </row>
        <row r="118">
          <cell r="A118" t="str">
            <v> The Royal Bank of Scotland Berhad</v>
          </cell>
        </row>
        <row r="119">
          <cell r="A119" t="str">
            <v> United Overseas Bank (Malaysia) Berhad.</v>
          </cell>
        </row>
        <row r="120">
          <cell r="A120" t="str">
            <v> Industrial and Commercial Bank of China (Malaysia) Berhad</v>
          </cell>
        </row>
        <row r="121">
          <cell r="A121" t="str">
            <v xml:space="preserve"> Sumitomo Mitsui Banking Corporation Malaysia Berhad</v>
          </cell>
        </row>
        <row r="122">
          <cell r="A122" t="str">
            <v xml:space="preserve"> BNP Paribas Malaysia Berhad</v>
          </cell>
        </row>
        <row r="123">
          <cell r="A123" t="str">
            <v xml:space="preserve"> Mizuho Corporate Bank (Malaysia) Berhad</v>
          </cell>
        </row>
        <row r="124">
          <cell r="A124" t="str">
            <v xml:space="preserve"> India International Bank (Malaysia) Berhad</v>
          </cell>
        </row>
        <row r="125">
          <cell r="A125" t="str">
            <v xml:space="preserve"> National Bank of Abu Dhabi Malaysia Berhad</v>
          </cell>
        </row>
        <row r="127">
          <cell r="A127" t="str">
            <v xml:space="preserve"> Affin Islamic Bank Berhad</v>
          </cell>
        </row>
        <row r="128">
          <cell r="A128" t="str">
            <v xml:space="preserve"> Al Rajhi Banking &amp; Investment Corporation (M) Bhd</v>
          </cell>
        </row>
        <row r="129">
          <cell r="A129" t="str">
            <v xml:space="preserve"> AmIslamic Bank Berhad</v>
          </cell>
        </row>
        <row r="130">
          <cell r="A130" t="str">
            <v xml:space="preserve"> Asian Finance Bank Berhad</v>
          </cell>
        </row>
        <row r="131">
          <cell r="A131" t="str">
            <v xml:space="preserve"> Bank Islam Malaysia Berhad</v>
          </cell>
        </row>
        <row r="132">
          <cell r="A132" t="str">
            <v xml:space="preserve"> Bank Muamalat Malaysia Berhad</v>
          </cell>
        </row>
        <row r="133">
          <cell r="A133" t="str">
            <v xml:space="preserve"> CIMB Islamic Bank Berhad</v>
          </cell>
        </row>
        <row r="134">
          <cell r="A134" t="str">
            <v xml:space="preserve"> Hong Leong Islamic Bank Berhad</v>
          </cell>
        </row>
        <row r="135">
          <cell r="A135" t="str">
            <v xml:space="preserve"> Kuwait Finance House (Malaysia) Berhad</v>
          </cell>
        </row>
        <row r="136">
          <cell r="A136" t="str">
            <v xml:space="preserve"> RHB Islamic Bank Berhad</v>
          </cell>
        </row>
        <row r="137">
          <cell r="A137" t="str">
            <v xml:space="preserve"> Maybank Islamic Berhad</v>
          </cell>
        </row>
        <row r="138">
          <cell r="A138" t="str">
            <v xml:space="preserve"> Alliance Islamic Bank Berhad</v>
          </cell>
        </row>
        <row r="139">
          <cell r="A139" t="str">
            <v xml:space="preserve"> Public Islamic Bank Berhad</v>
          </cell>
        </row>
        <row r="140">
          <cell r="A140" t="str">
            <v xml:space="preserve"> HSBC Amanah Malaysia Berhad</v>
          </cell>
        </row>
        <row r="141">
          <cell r="A141" t="str">
            <v xml:space="preserve"> OCBC Al-Amin Bank Berhad</v>
          </cell>
        </row>
        <row r="142">
          <cell r="A142" t="str">
            <v xml:space="preserve"> Standard Chartered Saadiq Berhad</v>
          </cell>
        </row>
        <row r="144">
          <cell r="A144" t="str">
            <v> Affin Hwang Investment Bank Berhad</v>
          </cell>
        </row>
        <row r="145">
          <cell r="A145" t="str">
            <v> Alliance Investment Bank Berhad</v>
          </cell>
        </row>
        <row r="146">
          <cell r="A146" t="str">
            <v> AmInvestment Bank Berhad</v>
          </cell>
        </row>
        <row r="147">
          <cell r="A147" t="str">
            <v> CIMB Investment Bank Berhad</v>
          </cell>
        </row>
        <row r="148">
          <cell r="A148" t="str">
            <v> Hong Leong Investment Bank Berhad</v>
          </cell>
        </row>
        <row r="149">
          <cell r="A149" t="str">
            <v> KAF Investment Bank Berhad</v>
          </cell>
        </row>
        <row r="150">
          <cell r="A150" t="str">
            <v> Kenanga Investment Bank Berhad</v>
          </cell>
        </row>
        <row r="151">
          <cell r="A151" t="str">
            <v> Maybank Investment Bank Berhad</v>
          </cell>
        </row>
        <row r="152">
          <cell r="A152" t="str">
            <v> MIDF Amanah Investment Bank Berhad</v>
          </cell>
        </row>
        <row r="153">
          <cell r="A153" t="str">
            <v> Public Investment Bank Berhad</v>
          </cell>
        </row>
        <row r="154">
          <cell r="A154" t="str">
            <v> RHB Investment Bank Berhad</v>
          </cell>
        </row>
        <row r="157">
          <cell r="A157" t="str">
            <v>---Select Reporting Date---</v>
          </cell>
        </row>
        <row r="158">
          <cell r="A158">
            <v>42094</v>
          </cell>
        </row>
        <row r="159">
          <cell r="A159">
            <v>42124</v>
          </cell>
        </row>
        <row r="160">
          <cell r="A160">
            <v>42155</v>
          </cell>
        </row>
        <row r="161">
          <cell r="A161">
            <v>42185</v>
          </cell>
        </row>
        <row r="162">
          <cell r="A162">
            <v>42216</v>
          </cell>
        </row>
        <row r="163">
          <cell r="A163">
            <v>42247</v>
          </cell>
        </row>
        <row r="164">
          <cell r="A164">
            <v>42277</v>
          </cell>
        </row>
        <row r="165">
          <cell r="A165">
            <v>42308</v>
          </cell>
        </row>
        <row r="166">
          <cell r="A166">
            <v>42338</v>
          </cell>
        </row>
        <row r="167">
          <cell r="A167">
            <v>42369</v>
          </cell>
        </row>
        <row r="168">
          <cell r="A168">
            <v>42400</v>
          </cell>
        </row>
        <row r="169">
          <cell r="A169">
            <v>42429</v>
          </cell>
        </row>
        <row r="170">
          <cell r="A170">
            <v>42460</v>
          </cell>
        </row>
        <row r="171">
          <cell r="A171">
            <v>42490</v>
          </cell>
        </row>
        <row r="172">
          <cell r="A172">
            <v>42521</v>
          </cell>
        </row>
        <row r="173">
          <cell r="A173">
            <v>42551</v>
          </cell>
        </row>
        <row r="174">
          <cell r="A174">
            <v>42582</v>
          </cell>
        </row>
        <row r="175">
          <cell r="A175">
            <v>42613</v>
          </cell>
        </row>
        <row r="176">
          <cell r="A176">
            <v>42643</v>
          </cell>
        </row>
        <row r="177">
          <cell r="A177">
            <v>42674</v>
          </cell>
        </row>
        <row r="178">
          <cell r="A178">
            <v>42704</v>
          </cell>
        </row>
        <row r="179">
          <cell r="A179">
            <v>42735</v>
          </cell>
        </row>
        <row r="180">
          <cell r="A180">
            <v>42766</v>
          </cell>
        </row>
        <row r="181">
          <cell r="A181">
            <v>42794</v>
          </cell>
        </row>
        <row r="182">
          <cell r="A182">
            <v>42825</v>
          </cell>
        </row>
        <row r="183">
          <cell r="A183">
            <v>42855</v>
          </cell>
        </row>
        <row r="184">
          <cell r="A184">
            <v>42886</v>
          </cell>
        </row>
        <row r="185">
          <cell r="A185">
            <v>42916</v>
          </cell>
        </row>
        <row r="186">
          <cell r="A186">
            <v>42947</v>
          </cell>
        </row>
        <row r="187">
          <cell r="A187">
            <v>42978</v>
          </cell>
        </row>
        <row r="188">
          <cell r="A188">
            <v>43008</v>
          </cell>
        </row>
        <row r="189">
          <cell r="A189">
            <v>43039</v>
          </cell>
        </row>
        <row r="190">
          <cell r="A190">
            <v>43069</v>
          </cell>
        </row>
        <row r="191">
          <cell r="A191">
            <v>43100</v>
          </cell>
        </row>
        <row r="192">
          <cell r="A192">
            <v>43131</v>
          </cell>
        </row>
        <row r="193">
          <cell r="A193">
            <v>43159</v>
          </cell>
        </row>
        <row r="194">
          <cell r="A194">
            <v>43190</v>
          </cell>
        </row>
        <row r="195">
          <cell r="A195">
            <v>43220</v>
          </cell>
        </row>
        <row r="196">
          <cell r="A196">
            <v>43251</v>
          </cell>
        </row>
        <row r="197">
          <cell r="A197">
            <v>43281</v>
          </cell>
        </row>
        <row r="198">
          <cell r="A198">
            <v>43312</v>
          </cell>
        </row>
        <row r="199">
          <cell r="A199">
            <v>43343</v>
          </cell>
        </row>
        <row r="200">
          <cell r="A200">
            <v>43373</v>
          </cell>
        </row>
        <row r="201">
          <cell r="A201">
            <v>43404</v>
          </cell>
        </row>
        <row r="202">
          <cell r="A202">
            <v>43434</v>
          </cell>
        </row>
        <row r="203">
          <cell r="A203">
            <v>43465</v>
          </cell>
        </row>
        <row r="204">
          <cell r="A204">
            <v>43496</v>
          </cell>
        </row>
        <row r="205">
          <cell r="A205">
            <v>43524</v>
          </cell>
        </row>
        <row r="206">
          <cell r="A206">
            <v>43555</v>
          </cell>
        </row>
        <row r="207">
          <cell r="A207">
            <v>43585</v>
          </cell>
        </row>
        <row r="208">
          <cell r="A208">
            <v>43616</v>
          </cell>
        </row>
        <row r="209">
          <cell r="A209">
            <v>43646</v>
          </cell>
        </row>
        <row r="210">
          <cell r="A210">
            <v>43677</v>
          </cell>
        </row>
        <row r="211">
          <cell r="A211">
            <v>43708</v>
          </cell>
        </row>
        <row r="212">
          <cell r="A212">
            <v>43738</v>
          </cell>
        </row>
        <row r="213">
          <cell r="A213">
            <v>43769</v>
          </cell>
        </row>
        <row r="214">
          <cell r="A214">
            <v>43799</v>
          </cell>
        </row>
        <row r="215">
          <cell r="A215">
            <v>43830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. Behavioural %"/>
      <sheetName val="A2. Workings"/>
      <sheetName val="A3. Holidays"/>
      <sheetName val="A4. Liquidity Gap (Contractual)"/>
      <sheetName val="A5. Liquidity Gap (Behavioural)"/>
      <sheetName val="Dropdown List"/>
    </sheetNames>
    <sheetDataSet>
      <sheetData sheetId="0"/>
      <sheetData sheetId="1"/>
      <sheetData sheetId="2"/>
      <sheetData sheetId="3"/>
      <sheetData sheetId="4"/>
      <sheetData sheetId="5" refreshError="1">
        <row r="1">
          <cell r="A1" t="str">
            <v>All Currencies</v>
          </cell>
        </row>
        <row r="2">
          <cell r="A2" t="str">
            <v>MYR</v>
          </cell>
        </row>
        <row r="3">
          <cell r="A3" t="str">
            <v>USD</v>
          </cell>
        </row>
        <row r="4">
          <cell r="A4" t="str">
            <v>IDR</v>
          </cell>
        </row>
        <row r="5">
          <cell r="A5" t="str">
            <v>THB</v>
          </cell>
        </row>
        <row r="6">
          <cell r="A6" t="str">
            <v>SGD</v>
          </cell>
        </row>
        <row r="7">
          <cell r="A7" t="str">
            <v>HKD</v>
          </cell>
        </row>
        <row r="8">
          <cell r="A8" t="str">
            <v>GBP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lidayList"/>
      <sheetName val="HowToUse"/>
      <sheetName val="A1. LIQ-CON-92D-FRMSQL"/>
      <sheetName val="A2. LIQ-CON-FRMSQL"/>
      <sheetName val="B1. LIQ-CON(WK-NS)"/>
      <sheetName val="B2. LIQ-CON(WK-NS-Hol)"/>
      <sheetName val="B3. LIQ-CON(92Daily)"/>
      <sheetName val="B4. LIQ-CON(Summary)"/>
      <sheetName val="B1. LIQ-CON(WK-NS) Syariah"/>
      <sheetName val="B2. LIQ-CON(WK-NS-Hol) Syariah"/>
      <sheetName val="B3. LIQ-CON(92Daily) Syariah"/>
      <sheetName val="B4. LIQ-CON(Summary) Syariah"/>
      <sheetName val="B2. LIQ-CON(WK-NS-HOL) Total"/>
      <sheetName val="B3. LIQ-CON(92Daily) Total"/>
      <sheetName val="C2. LIQ-BEV-CBB-MYR (WK-Hol)old"/>
      <sheetName val="B4. LIQ-CON(Summary) Total"/>
      <sheetName val="C1. Behavioural %"/>
      <sheetName val="C2. LIQ-BEV(WK-Hol)"/>
      <sheetName val="C3. LIQ-BEV-CBB-MYR (Final)old"/>
      <sheetName val="C3. LIQ-BEV(92Daily)"/>
      <sheetName val="Dropdown List"/>
      <sheetName val="C4. LIQ-BEV(Summary)"/>
      <sheetName val="Recon_LIQ-CON_FRMSQL"/>
      <sheetName val="F01"/>
      <sheetName val="F03"/>
      <sheetName val="F16"/>
      <sheetName val="F04"/>
      <sheetName val="F05"/>
      <sheetName val="F20"/>
      <sheetName val="F17"/>
      <sheetName val="F07"/>
      <sheetName val="F09"/>
      <sheetName val="B3"/>
      <sheetName val="B2"/>
      <sheetName val="B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All Currencies</v>
          </cell>
        </row>
        <row r="2">
          <cell r="A2" t="str">
            <v>MYR</v>
          </cell>
        </row>
        <row r="3">
          <cell r="A3" t="str">
            <v>USD</v>
          </cell>
        </row>
        <row r="4">
          <cell r="A4" t="str">
            <v>IDR</v>
          </cell>
        </row>
        <row r="5">
          <cell r="A5" t="str">
            <v>THB</v>
          </cell>
        </row>
        <row r="6">
          <cell r="A6" t="str">
            <v>SGD</v>
          </cell>
        </row>
        <row r="7">
          <cell r="A7" t="str">
            <v>HKD</v>
          </cell>
        </row>
        <row r="8">
          <cell r="A8" t="str">
            <v>GBP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BRK"/>
      <sheetName val="CLIENBRK (2)"/>
      <sheetName val="TEAM"/>
      <sheetName val="TOGB"/>
      <sheetName val="CTE&amp;F"/>
      <sheetName val="ACC"/>
      <sheetName val="RATE 11"/>
      <sheetName val="PARENT"/>
      <sheetName val="ARB1198 "/>
      <sheetName val="CODE"/>
      <sheetName val="L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C1" t="str">
            <v>PA</v>
          </cell>
          <cell r="D1" t="str">
            <v>CGAL$01</v>
          </cell>
          <cell r="E1" t="str">
            <v>CGRMCD</v>
          </cell>
        </row>
        <row r="2">
          <cell r="C2">
            <v>1898</v>
          </cell>
          <cell r="D2">
            <v>-325902.53000000003</v>
          </cell>
          <cell r="E2" t="str">
            <v>CC4</v>
          </cell>
        </row>
        <row r="3">
          <cell r="C3">
            <v>6736</v>
          </cell>
          <cell r="D3">
            <v>145</v>
          </cell>
          <cell r="E3" t="str">
            <v>CC4</v>
          </cell>
        </row>
        <row r="4">
          <cell r="C4">
            <v>7427</v>
          </cell>
          <cell r="D4">
            <v>60</v>
          </cell>
          <cell r="E4" t="str">
            <v>CRB</v>
          </cell>
        </row>
        <row r="5">
          <cell r="C5">
            <v>7481</v>
          </cell>
          <cell r="D5">
            <v>-5892.35</v>
          </cell>
          <cell r="E5" t="str">
            <v>DS</v>
          </cell>
        </row>
        <row r="6">
          <cell r="C6">
            <v>7553</v>
          </cell>
          <cell r="D6">
            <v>23152.53</v>
          </cell>
          <cell r="E6" t="str">
            <v>C3</v>
          </cell>
        </row>
        <row r="7">
          <cell r="C7">
            <v>7581</v>
          </cell>
          <cell r="D7">
            <v>69.569999999999993</v>
          </cell>
          <cell r="E7" t="str">
            <v>DDG</v>
          </cell>
        </row>
        <row r="8">
          <cell r="C8">
            <v>8403</v>
          </cell>
          <cell r="D8">
            <v>24857.29</v>
          </cell>
          <cell r="E8" t="str">
            <v>DPE</v>
          </cell>
        </row>
        <row r="9">
          <cell r="C9">
            <v>8704</v>
          </cell>
          <cell r="D9">
            <v>90</v>
          </cell>
          <cell r="E9" t="str">
            <v>CRB</v>
          </cell>
        </row>
        <row r="10">
          <cell r="C10">
            <v>8827</v>
          </cell>
          <cell r="D10">
            <v>11</v>
          </cell>
          <cell r="E10" t="str">
            <v>CK1</v>
          </cell>
        </row>
        <row r="11">
          <cell r="C11">
            <v>8850</v>
          </cell>
          <cell r="D11">
            <v>8197.69</v>
          </cell>
          <cell r="E11" t="str">
            <v>C1</v>
          </cell>
        </row>
        <row r="12">
          <cell r="C12">
            <v>9499</v>
          </cell>
          <cell r="D12">
            <v>14.44</v>
          </cell>
          <cell r="E12" t="str">
            <v>DMP</v>
          </cell>
        </row>
        <row r="13">
          <cell r="C13">
            <v>9509</v>
          </cell>
          <cell r="D13">
            <v>96.68</v>
          </cell>
          <cell r="E13" t="str">
            <v>CRB</v>
          </cell>
        </row>
        <row r="14">
          <cell r="C14">
            <v>19444</v>
          </cell>
          <cell r="D14">
            <v>-18259.64</v>
          </cell>
          <cell r="E14" t="str">
            <v>DMP</v>
          </cell>
        </row>
        <row r="15">
          <cell r="C15">
            <v>19478</v>
          </cell>
          <cell r="D15">
            <v>542.11</v>
          </cell>
          <cell r="E15" t="str">
            <v>DQ5</v>
          </cell>
        </row>
        <row r="16">
          <cell r="C16">
            <v>20391</v>
          </cell>
          <cell r="D16">
            <v>-756267.64</v>
          </cell>
          <cell r="E16" t="str">
            <v>C3</v>
          </cell>
        </row>
        <row r="17">
          <cell r="C17">
            <v>20480</v>
          </cell>
          <cell r="D17">
            <v>535.62</v>
          </cell>
          <cell r="E17" t="str">
            <v>DPS</v>
          </cell>
        </row>
        <row r="18">
          <cell r="C18">
            <v>17</v>
          </cell>
          <cell r="D18">
            <v>20</v>
          </cell>
          <cell r="E18" t="str">
            <v>DPE</v>
          </cell>
        </row>
        <row r="19">
          <cell r="C19">
            <v>32</v>
          </cell>
          <cell r="D19">
            <v>-12.89</v>
          </cell>
          <cell r="E19" t="str">
            <v>DPE</v>
          </cell>
        </row>
        <row r="20">
          <cell r="C20">
            <v>60</v>
          </cell>
          <cell r="D20">
            <v>26500.9</v>
          </cell>
          <cell r="E20" t="str">
            <v>DPE</v>
          </cell>
        </row>
        <row r="21">
          <cell r="C21">
            <v>78</v>
          </cell>
          <cell r="D21">
            <v>130</v>
          </cell>
          <cell r="E21" t="str">
            <v>DMP</v>
          </cell>
        </row>
        <row r="22">
          <cell r="C22">
            <v>86</v>
          </cell>
          <cell r="D22">
            <v>-24.1</v>
          </cell>
          <cell r="E22" t="str">
            <v>DPE</v>
          </cell>
        </row>
        <row r="23">
          <cell r="C23">
            <v>93</v>
          </cell>
          <cell r="D23">
            <v>-50.1</v>
          </cell>
          <cell r="E23" t="str">
            <v>DPE</v>
          </cell>
        </row>
        <row r="24">
          <cell r="C24">
            <v>214</v>
          </cell>
          <cell r="D24">
            <v>7.47</v>
          </cell>
          <cell r="E24" t="str">
            <v>DPE</v>
          </cell>
        </row>
        <row r="25">
          <cell r="C25" t="str">
            <v>F004</v>
          </cell>
          <cell r="D25">
            <v>1596.79</v>
          </cell>
          <cell r="E25" t="str">
            <v>C3</v>
          </cell>
        </row>
        <row r="26">
          <cell r="C26" t="str">
            <v>F007</v>
          </cell>
          <cell r="D26">
            <v>118.4</v>
          </cell>
          <cell r="E26" t="str">
            <v>C3</v>
          </cell>
        </row>
        <row r="27">
          <cell r="C27">
            <v>753</v>
          </cell>
          <cell r="D27">
            <v>11756.65</v>
          </cell>
          <cell r="E27" t="str">
            <v>DPE</v>
          </cell>
        </row>
        <row r="28">
          <cell r="C28">
            <v>819</v>
          </cell>
          <cell r="D28">
            <v>-1054.03</v>
          </cell>
          <cell r="E28" t="str">
            <v>DPE</v>
          </cell>
        </row>
        <row r="29">
          <cell r="C29">
            <v>828</v>
          </cell>
          <cell r="D29">
            <v>0</v>
          </cell>
          <cell r="E29" t="str">
            <v>CK1</v>
          </cell>
        </row>
        <row r="30">
          <cell r="C30">
            <v>828</v>
          </cell>
          <cell r="D30">
            <v>200</v>
          </cell>
          <cell r="E30" t="str">
            <v>DPE</v>
          </cell>
        </row>
        <row r="31">
          <cell r="C31">
            <v>831</v>
          </cell>
          <cell r="D31">
            <v>60</v>
          </cell>
          <cell r="E31" t="str">
            <v>DPE</v>
          </cell>
        </row>
        <row r="32">
          <cell r="C32">
            <v>882</v>
          </cell>
          <cell r="D32">
            <v>2.5</v>
          </cell>
          <cell r="E32" t="str">
            <v>DPE</v>
          </cell>
        </row>
        <row r="33">
          <cell r="C33" t="str">
            <v>00914</v>
          </cell>
          <cell r="D33">
            <v>-0.2</v>
          </cell>
          <cell r="E33" t="str">
            <v>CK1</v>
          </cell>
        </row>
        <row r="34">
          <cell r="C34">
            <v>953</v>
          </cell>
          <cell r="D34">
            <v>220.12</v>
          </cell>
          <cell r="E34" t="str">
            <v>DPE</v>
          </cell>
        </row>
        <row r="35">
          <cell r="C35">
            <v>968</v>
          </cell>
          <cell r="D35">
            <v>-361.89</v>
          </cell>
          <cell r="E35" t="str">
            <v>DPE</v>
          </cell>
        </row>
        <row r="36">
          <cell r="C36">
            <v>984</v>
          </cell>
          <cell r="D36">
            <v>8898.2999999999993</v>
          </cell>
          <cell r="E36" t="str">
            <v>DPE</v>
          </cell>
        </row>
        <row r="37">
          <cell r="C37">
            <v>1200</v>
          </cell>
          <cell r="D37">
            <v>190.5</v>
          </cell>
          <cell r="E37" t="str">
            <v>DPE</v>
          </cell>
        </row>
        <row r="38">
          <cell r="C38">
            <v>1424</v>
          </cell>
          <cell r="D38">
            <v>-21.4</v>
          </cell>
          <cell r="E38" t="str">
            <v>DD7</v>
          </cell>
        </row>
        <row r="39">
          <cell r="C39">
            <v>1465</v>
          </cell>
          <cell r="D39">
            <v>25.4</v>
          </cell>
          <cell r="E39" t="str">
            <v>C3</v>
          </cell>
        </row>
        <row r="40">
          <cell r="C40">
            <v>1485</v>
          </cell>
          <cell r="D40">
            <v>-657.8</v>
          </cell>
          <cell r="E40" t="str">
            <v>DPE</v>
          </cell>
        </row>
        <row r="41">
          <cell r="C41" t="str">
            <v>F015</v>
          </cell>
          <cell r="D41">
            <v>25853.99</v>
          </cell>
          <cell r="E41" t="str">
            <v>C3</v>
          </cell>
        </row>
        <row r="42">
          <cell r="C42">
            <v>7581</v>
          </cell>
          <cell r="D42">
            <v>749.64</v>
          </cell>
          <cell r="E42" t="str">
            <v>DD7</v>
          </cell>
        </row>
        <row r="43">
          <cell r="C43">
            <v>1138</v>
          </cell>
          <cell r="D43">
            <v>10</v>
          </cell>
          <cell r="E43" t="str">
            <v>DPE</v>
          </cell>
        </row>
        <row r="44">
          <cell r="C44">
            <v>12281</v>
          </cell>
          <cell r="D44">
            <v>1650</v>
          </cell>
          <cell r="E44" t="str">
            <v>DD7</v>
          </cell>
        </row>
        <row r="45">
          <cell r="C45">
            <v>14228</v>
          </cell>
          <cell r="D45">
            <v>-1005.4</v>
          </cell>
          <cell r="E45" t="str">
            <v>DD7</v>
          </cell>
        </row>
        <row r="46">
          <cell r="C46">
            <v>15191</v>
          </cell>
          <cell r="D46">
            <v>1.4</v>
          </cell>
          <cell r="E46" t="str">
            <v>C3</v>
          </cell>
        </row>
        <row r="47">
          <cell r="C47">
            <v>15191</v>
          </cell>
          <cell r="D47">
            <v>0</v>
          </cell>
          <cell r="E47" t="str">
            <v>DPC</v>
          </cell>
        </row>
        <row r="48">
          <cell r="C48">
            <v>17599</v>
          </cell>
          <cell r="D48">
            <v>-50.5</v>
          </cell>
          <cell r="E48" t="str">
            <v>DD7</v>
          </cell>
        </row>
        <row r="49">
          <cell r="C49">
            <v>18906</v>
          </cell>
          <cell r="D49">
            <v>-26.1</v>
          </cell>
          <cell r="E49" t="str">
            <v>DD7</v>
          </cell>
        </row>
        <row r="50">
          <cell r="C50">
            <v>19289</v>
          </cell>
          <cell r="D50">
            <v>-0.23</v>
          </cell>
          <cell r="E50" t="str">
            <v>DD7</v>
          </cell>
        </row>
        <row r="51">
          <cell r="C51">
            <v>19442</v>
          </cell>
          <cell r="D51">
            <v>2.58</v>
          </cell>
          <cell r="E51" t="str">
            <v>DD7</v>
          </cell>
        </row>
        <row r="52">
          <cell r="C52">
            <v>20241</v>
          </cell>
          <cell r="D52">
            <v>-4.5</v>
          </cell>
          <cell r="E52" t="str">
            <v>DD7</v>
          </cell>
        </row>
        <row r="53">
          <cell r="C53">
            <v>20242</v>
          </cell>
          <cell r="D53">
            <v>2.1</v>
          </cell>
          <cell r="E53" t="str">
            <v>DD7</v>
          </cell>
        </row>
        <row r="54">
          <cell r="C54">
            <v>20244</v>
          </cell>
          <cell r="D54">
            <v>-3.3</v>
          </cell>
          <cell r="E54" t="str">
            <v>DD7</v>
          </cell>
        </row>
        <row r="55">
          <cell r="C55">
            <v>20245</v>
          </cell>
          <cell r="D55">
            <v>-0.4</v>
          </cell>
          <cell r="E55" t="str">
            <v>DD7</v>
          </cell>
        </row>
        <row r="56">
          <cell r="C56">
            <v>20304</v>
          </cell>
          <cell r="D56">
            <v>-59.3</v>
          </cell>
          <cell r="E56" t="str">
            <v>DD7</v>
          </cell>
        </row>
        <row r="57">
          <cell r="C57">
            <v>20602</v>
          </cell>
          <cell r="D57">
            <v>-86.29</v>
          </cell>
          <cell r="E57" t="str">
            <v>DD7</v>
          </cell>
        </row>
        <row r="58">
          <cell r="C58" t="str">
            <v>F234</v>
          </cell>
          <cell r="D58">
            <v>-3483.59</v>
          </cell>
          <cell r="E58" t="str">
            <v>C3</v>
          </cell>
        </row>
        <row r="59">
          <cell r="C59" t="str">
            <v>F328</v>
          </cell>
          <cell r="D59">
            <v>250</v>
          </cell>
          <cell r="E59" t="str">
            <v>C3</v>
          </cell>
        </row>
        <row r="60">
          <cell r="C60" t="str">
            <v>F333</v>
          </cell>
          <cell r="D60">
            <v>-582.66</v>
          </cell>
          <cell r="E60" t="str">
            <v>DPS</v>
          </cell>
        </row>
        <row r="61">
          <cell r="C61" t="str">
            <v>F413</v>
          </cell>
          <cell r="D61">
            <v>10</v>
          </cell>
          <cell r="E61" t="str">
            <v>DDG</v>
          </cell>
        </row>
        <row r="62">
          <cell r="C62" t="str">
            <v>F433</v>
          </cell>
          <cell r="D62">
            <v>28.7</v>
          </cell>
          <cell r="E62" t="str">
            <v>C3</v>
          </cell>
        </row>
        <row r="63">
          <cell r="C63" t="str">
            <v>0A1011</v>
          </cell>
          <cell r="D63">
            <v>-58.96</v>
          </cell>
          <cell r="E63" t="str">
            <v>DPE</v>
          </cell>
        </row>
        <row r="64">
          <cell r="C64" t="str">
            <v>0A1053</v>
          </cell>
          <cell r="D64">
            <v>279.74</v>
          </cell>
          <cell r="E64" t="str">
            <v>DPE</v>
          </cell>
        </row>
        <row r="65">
          <cell r="C65" t="str">
            <v>0A1056</v>
          </cell>
          <cell r="D65">
            <v>32.22</v>
          </cell>
          <cell r="E65" t="str">
            <v>DPE</v>
          </cell>
        </row>
        <row r="66">
          <cell r="C66" t="str">
            <v>0A1075</v>
          </cell>
          <cell r="D66">
            <v>24.42</v>
          </cell>
          <cell r="E66" t="str">
            <v>DPE</v>
          </cell>
        </row>
        <row r="67">
          <cell r="C67" t="str">
            <v>0A1079</v>
          </cell>
          <cell r="D67">
            <v>105.82</v>
          </cell>
          <cell r="E67" t="str">
            <v>DPE</v>
          </cell>
        </row>
        <row r="68">
          <cell r="C68" t="str">
            <v>0A1193</v>
          </cell>
          <cell r="D68">
            <v>46.4</v>
          </cell>
          <cell r="E68" t="str">
            <v>DPE</v>
          </cell>
        </row>
        <row r="69">
          <cell r="C69" t="str">
            <v>0A1214</v>
          </cell>
          <cell r="D69">
            <v>13.6</v>
          </cell>
          <cell r="E69" t="str">
            <v>DPS</v>
          </cell>
        </row>
        <row r="70">
          <cell r="C70" t="str">
            <v>0A1263</v>
          </cell>
          <cell r="D70">
            <v>-161.80000000000001</v>
          </cell>
          <cell r="E70" t="str">
            <v>DDG</v>
          </cell>
        </row>
        <row r="71">
          <cell r="C71" t="str">
            <v>0A1273</v>
          </cell>
          <cell r="D71">
            <v>136.51</v>
          </cell>
          <cell r="E71" t="str">
            <v>DPE</v>
          </cell>
        </row>
        <row r="72">
          <cell r="C72" t="str">
            <v>0A1281</v>
          </cell>
          <cell r="D72">
            <v>3009.48</v>
          </cell>
          <cell r="E72" t="str">
            <v>DPE</v>
          </cell>
        </row>
        <row r="73">
          <cell r="C73" t="str">
            <v>0A1294</v>
          </cell>
          <cell r="D73">
            <v>541.45000000000005</v>
          </cell>
          <cell r="E73" t="str">
            <v>DPE</v>
          </cell>
        </row>
        <row r="74">
          <cell r="C74" t="str">
            <v>0A1446</v>
          </cell>
          <cell r="D74">
            <v>35</v>
          </cell>
          <cell r="E74" t="str">
            <v>DPE</v>
          </cell>
        </row>
        <row r="75">
          <cell r="C75" t="str">
            <v>0A1479</v>
          </cell>
          <cell r="D75">
            <v>28</v>
          </cell>
          <cell r="E75" t="str">
            <v>DPS</v>
          </cell>
        </row>
        <row r="76">
          <cell r="C76" t="str">
            <v>0A1485</v>
          </cell>
          <cell r="D76">
            <v>785.73</v>
          </cell>
          <cell r="E76" t="str">
            <v>DPE</v>
          </cell>
        </row>
        <row r="77">
          <cell r="C77" t="str">
            <v>0A1508</v>
          </cell>
          <cell r="D77">
            <v>48.55</v>
          </cell>
          <cell r="E77" t="str">
            <v>DPE</v>
          </cell>
        </row>
        <row r="78">
          <cell r="C78" t="str">
            <v>0A1514</v>
          </cell>
          <cell r="D78">
            <v>580.87</v>
          </cell>
          <cell r="E78" t="str">
            <v>DPE</v>
          </cell>
        </row>
        <row r="79">
          <cell r="C79" t="str">
            <v>0A1522</v>
          </cell>
          <cell r="D79">
            <v>-79.400000000000006</v>
          </cell>
          <cell r="E79" t="str">
            <v>DPE</v>
          </cell>
        </row>
        <row r="80">
          <cell r="C80" t="str">
            <v>0A1553</v>
          </cell>
          <cell r="D80">
            <v>17</v>
          </cell>
          <cell r="E80" t="str">
            <v>DPE</v>
          </cell>
        </row>
        <row r="81">
          <cell r="C81" t="str">
            <v>0A1568</v>
          </cell>
          <cell r="D81">
            <v>-1</v>
          </cell>
          <cell r="E81" t="str">
            <v>DPE</v>
          </cell>
        </row>
        <row r="82">
          <cell r="C82" t="str">
            <v>0A1646</v>
          </cell>
          <cell r="D82">
            <v>-1</v>
          </cell>
          <cell r="E82" t="str">
            <v>DPE</v>
          </cell>
        </row>
        <row r="83">
          <cell r="C83" t="str">
            <v>0A1692</v>
          </cell>
          <cell r="D83">
            <v>-5.6</v>
          </cell>
          <cell r="E83" t="str">
            <v>DPC</v>
          </cell>
        </row>
        <row r="84">
          <cell r="C84" t="str">
            <v>0A1808</v>
          </cell>
          <cell r="D84">
            <v>5849.18</v>
          </cell>
          <cell r="E84" t="str">
            <v>DPE</v>
          </cell>
        </row>
        <row r="85">
          <cell r="C85" t="str">
            <v>0A1908</v>
          </cell>
          <cell r="D85">
            <v>0.7</v>
          </cell>
          <cell r="E85" t="str">
            <v>DD7</v>
          </cell>
        </row>
        <row r="86">
          <cell r="C86" t="str">
            <v>0A1968</v>
          </cell>
          <cell r="D86">
            <v>188.49</v>
          </cell>
          <cell r="E86" t="str">
            <v>DPE</v>
          </cell>
        </row>
        <row r="87">
          <cell r="C87" t="str">
            <v>0A2042</v>
          </cell>
          <cell r="D87">
            <v>10</v>
          </cell>
          <cell r="E87" t="str">
            <v>DPS</v>
          </cell>
        </row>
        <row r="88">
          <cell r="C88" t="str">
            <v>0A2051</v>
          </cell>
          <cell r="D88">
            <v>346.28</v>
          </cell>
          <cell r="E88" t="str">
            <v>DPE</v>
          </cell>
        </row>
        <row r="89">
          <cell r="C89" t="str">
            <v>0A2078</v>
          </cell>
          <cell r="D89">
            <v>20</v>
          </cell>
          <cell r="E89" t="str">
            <v>DPE</v>
          </cell>
        </row>
        <row r="90">
          <cell r="C90" t="str">
            <v>0A2084</v>
          </cell>
          <cell r="D90">
            <v>10.1</v>
          </cell>
          <cell r="E90" t="str">
            <v>DPS</v>
          </cell>
        </row>
        <row r="91">
          <cell r="C91" t="str">
            <v>0A2163</v>
          </cell>
          <cell r="D91">
            <v>24.5</v>
          </cell>
          <cell r="E91" t="str">
            <v>DD7</v>
          </cell>
        </row>
        <row r="92">
          <cell r="C92" t="str">
            <v>0A2178</v>
          </cell>
          <cell r="D92">
            <v>-53.2</v>
          </cell>
          <cell r="E92" t="str">
            <v>DPS</v>
          </cell>
        </row>
        <row r="93">
          <cell r="C93" t="str">
            <v>0A2202</v>
          </cell>
          <cell r="D93">
            <v>-136.80000000000001</v>
          </cell>
          <cell r="E93" t="str">
            <v>DPE</v>
          </cell>
        </row>
        <row r="94">
          <cell r="C94" t="str">
            <v>0A2207</v>
          </cell>
          <cell r="D94">
            <v>-16.57</v>
          </cell>
          <cell r="E94" t="str">
            <v>DPE</v>
          </cell>
        </row>
        <row r="95">
          <cell r="C95" t="str">
            <v>0A2344</v>
          </cell>
          <cell r="D95">
            <v>4</v>
          </cell>
          <cell r="E95" t="str">
            <v>DPS</v>
          </cell>
        </row>
        <row r="96">
          <cell r="C96" t="str">
            <v>0A2400</v>
          </cell>
          <cell r="D96">
            <v>-608.73</v>
          </cell>
          <cell r="E96" t="str">
            <v>DPE</v>
          </cell>
        </row>
        <row r="97">
          <cell r="C97" t="str">
            <v>0A2527</v>
          </cell>
          <cell r="D97">
            <v>-928.1</v>
          </cell>
          <cell r="E97" t="str">
            <v>DPE</v>
          </cell>
        </row>
        <row r="98">
          <cell r="C98" t="str">
            <v>0A2528</v>
          </cell>
          <cell r="D98">
            <v>2170.09</v>
          </cell>
          <cell r="E98" t="str">
            <v>DPE</v>
          </cell>
        </row>
        <row r="99">
          <cell r="C99" t="str">
            <v>0A2531</v>
          </cell>
          <cell r="D99">
            <v>65.3</v>
          </cell>
          <cell r="E99" t="str">
            <v>DPE</v>
          </cell>
        </row>
        <row r="100">
          <cell r="C100" t="str">
            <v>0A2593</v>
          </cell>
          <cell r="D100">
            <v>-1749.97</v>
          </cell>
          <cell r="E100" t="str">
            <v>DPE</v>
          </cell>
        </row>
        <row r="101">
          <cell r="C101" t="str">
            <v>0A2594</v>
          </cell>
          <cell r="D101">
            <v>-649.20000000000005</v>
          </cell>
          <cell r="E101" t="str">
            <v>DPE</v>
          </cell>
        </row>
        <row r="102">
          <cell r="C102" t="str">
            <v>0A2595</v>
          </cell>
          <cell r="D102">
            <v>2314.98</v>
          </cell>
          <cell r="E102" t="str">
            <v>DPE</v>
          </cell>
        </row>
        <row r="103">
          <cell r="C103" t="str">
            <v>0A2598</v>
          </cell>
          <cell r="D103">
            <v>-2074.6</v>
          </cell>
          <cell r="E103" t="str">
            <v>DPS</v>
          </cell>
        </row>
        <row r="104">
          <cell r="C104" t="str">
            <v>0A2732</v>
          </cell>
          <cell r="D104">
            <v>7886.37</v>
          </cell>
          <cell r="E104" t="str">
            <v>DPE</v>
          </cell>
        </row>
        <row r="105">
          <cell r="C105" t="str">
            <v>0A2749</v>
          </cell>
          <cell r="D105">
            <v>737.79</v>
          </cell>
          <cell r="E105" t="str">
            <v>DPE</v>
          </cell>
        </row>
        <row r="106">
          <cell r="C106" t="str">
            <v>0A2749</v>
          </cell>
          <cell r="D106">
            <v>480</v>
          </cell>
          <cell r="E106" t="str">
            <v>DT2</v>
          </cell>
        </row>
        <row r="107">
          <cell r="C107" t="str">
            <v>0A2755</v>
          </cell>
          <cell r="D107">
            <v>-1.2</v>
          </cell>
          <cell r="E107" t="str">
            <v>DPS</v>
          </cell>
        </row>
        <row r="108">
          <cell r="C108" t="str">
            <v>0A2756</v>
          </cell>
          <cell r="D108">
            <v>842.4</v>
          </cell>
          <cell r="E108" t="str">
            <v>DPS</v>
          </cell>
        </row>
        <row r="109">
          <cell r="C109" t="str">
            <v>0A2790</v>
          </cell>
          <cell r="D109">
            <v>10</v>
          </cell>
          <cell r="E109" t="str">
            <v>DPE</v>
          </cell>
        </row>
        <row r="110">
          <cell r="C110" t="str">
            <v>0A2791</v>
          </cell>
          <cell r="D110">
            <v>8</v>
          </cell>
          <cell r="E110" t="str">
            <v>DPE</v>
          </cell>
        </row>
        <row r="111">
          <cell r="C111" t="str">
            <v>0A2845</v>
          </cell>
          <cell r="D111">
            <v>-3.9</v>
          </cell>
          <cell r="E111" t="str">
            <v>DPE</v>
          </cell>
        </row>
        <row r="112">
          <cell r="C112" t="str">
            <v>0A2867</v>
          </cell>
          <cell r="D112">
            <v>5</v>
          </cell>
          <cell r="E112" t="str">
            <v>DPE</v>
          </cell>
        </row>
        <row r="113">
          <cell r="C113" t="str">
            <v>0A2876</v>
          </cell>
          <cell r="D113">
            <v>10</v>
          </cell>
          <cell r="E113" t="str">
            <v>DPE</v>
          </cell>
        </row>
        <row r="114">
          <cell r="C114" t="str">
            <v>0A2886</v>
          </cell>
          <cell r="D114">
            <v>50</v>
          </cell>
          <cell r="E114" t="str">
            <v>DPE</v>
          </cell>
        </row>
        <row r="115">
          <cell r="C115" t="str">
            <v>0A2899</v>
          </cell>
          <cell r="D115">
            <v>85</v>
          </cell>
          <cell r="E115" t="str">
            <v>DPE</v>
          </cell>
        </row>
        <row r="116">
          <cell r="C116" t="str">
            <v>0A2939</v>
          </cell>
          <cell r="D116">
            <v>-23.79</v>
          </cell>
          <cell r="E116" t="str">
            <v>DPE</v>
          </cell>
        </row>
        <row r="117">
          <cell r="C117" t="str">
            <v>0A2941</v>
          </cell>
          <cell r="D117">
            <v>146.97</v>
          </cell>
          <cell r="E117" t="str">
            <v>DPE</v>
          </cell>
        </row>
        <row r="118">
          <cell r="C118" t="str">
            <v>0A2942</v>
          </cell>
          <cell r="D118">
            <v>15.81</v>
          </cell>
          <cell r="E118" t="str">
            <v>DPE</v>
          </cell>
        </row>
        <row r="119">
          <cell r="C119" t="str">
            <v>0A2944</v>
          </cell>
          <cell r="D119">
            <v>18.309999999999999</v>
          </cell>
          <cell r="E119" t="str">
            <v>DPE</v>
          </cell>
        </row>
        <row r="120">
          <cell r="C120" t="str">
            <v>0A2945</v>
          </cell>
          <cell r="D120">
            <v>-281.67</v>
          </cell>
          <cell r="E120" t="str">
            <v>DPE</v>
          </cell>
        </row>
        <row r="121">
          <cell r="C121" t="str">
            <v>0A2946</v>
          </cell>
          <cell r="D121">
            <v>150.57</v>
          </cell>
          <cell r="E121" t="str">
            <v>DPE</v>
          </cell>
        </row>
        <row r="122">
          <cell r="C122" t="str">
            <v>0A2947</v>
          </cell>
          <cell r="D122">
            <v>35.25</v>
          </cell>
          <cell r="E122" t="str">
            <v>DPE</v>
          </cell>
        </row>
        <row r="123">
          <cell r="C123" t="str">
            <v>0A2948</v>
          </cell>
          <cell r="D123">
            <v>-0.69</v>
          </cell>
          <cell r="E123" t="str">
            <v>DMP</v>
          </cell>
        </row>
        <row r="124">
          <cell r="C124" t="str">
            <v>0A2951</v>
          </cell>
          <cell r="D124">
            <v>-140.59</v>
          </cell>
          <cell r="E124" t="str">
            <v>DPE</v>
          </cell>
        </row>
        <row r="125">
          <cell r="C125" t="str">
            <v>0A2964</v>
          </cell>
          <cell r="D125">
            <v>-393.18</v>
          </cell>
          <cell r="E125" t="str">
            <v>DPE</v>
          </cell>
        </row>
        <row r="126">
          <cell r="C126" t="str">
            <v>0A2969</v>
          </cell>
          <cell r="D126">
            <v>10</v>
          </cell>
          <cell r="E126" t="str">
            <v>DPS</v>
          </cell>
        </row>
        <row r="127">
          <cell r="C127" t="str">
            <v>0A3569</v>
          </cell>
          <cell r="D127">
            <v>-10.5</v>
          </cell>
          <cell r="E127" t="str">
            <v>DQ5</v>
          </cell>
        </row>
        <row r="128">
          <cell r="C128" t="str">
            <v>0A3583</v>
          </cell>
          <cell r="D128">
            <v>2040</v>
          </cell>
          <cell r="E128" t="str">
            <v>DG</v>
          </cell>
        </row>
        <row r="129">
          <cell r="C129" t="str">
            <v>0A413</v>
          </cell>
          <cell r="D129">
            <v>140</v>
          </cell>
          <cell r="E129" t="str">
            <v>DPE</v>
          </cell>
        </row>
        <row r="130">
          <cell r="C130" t="str">
            <v>0A551</v>
          </cell>
          <cell r="D130">
            <v>47.08</v>
          </cell>
          <cell r="E130" t="str">
            <v>DPE</v>
          </cell>
        </row>
        <row r="131">
          <cell r="C131" t="str">
            <v>0A618</v>
          </cell>
          <cell r="D131">
            <v>6589.38</v>
          </cell>
          <cell r="E131" t="str">
            <v>DPE</v>
          </cell>
        </row>
        <row r="132">
          <cell r="C132" t="str">
            <v>0A703</v>
          </cell>
          <cell r="D132">
            <v>0.2</v>
          </cell>
          <cell r="E132" t="str">
            <v>CK1</v>
          </cell>
        </row>
        <row r="133">
          <cell r="C133" t="str">
            <v>0A761</v>
          </cell>
          <cell r="D133">
            <v>930</v>
          </cell>
          <cell r="E133" t="str">
            <v>C3</v>
          </cell>
        </row>
        <row r="134">
          <cell r="C134" t="str">
            <v>0A763</v>
          </cell>
          <cell r="D134">
            <v>2124.12</v>
          </cell>
          <cell r="E134" t="str">
            <v>DPE</v>
          </cell>
        </row>
        <row r="135">
          <cell r="C135" t="str">
            <v>0A772</v>
          </cell>
          <cell r="D135">
            <v>220.9</v>
          </cell>
          <cell r="E135" t="str">
            <v>DPE</v>
          </cell>
        </row>
        <row r="136">
          <cell r="C136" t="str">
            <v>0A825</v>
          </cell>
          <cell r="D136">
            <v>-2</v>
          </cell>
          <cell r="E136" t="str">
            <v>DPE</v>
          </cell>
        </row>
        <row r="137">
          <cell r="C137" t="str">
            <v>0A840</v>
          </cell>
          <cell r="D137">
            <v>794.69</v>
          </cell>
          <cell r="E137" t="str">
            <v>DPE</v>
          </cell>
        </row>
        <row r="138">
          <cell r="C138" t="str">
            <v>0A842</v>
          </cell>
          <cell r="D138">
            <v>927.21</v>
          </cell>
          <cell r="E138" t="str">
            <v>DPE</v>
          </cell>
        </row>
        <row r="139">
          <cell r="C139" t="str">
            <v>0A848</v>
          </cell>
          <cell r="D139">
            <v>271.76</v>
          </cell>
          <cell r="E139" t="str">
            <v>DPE</v>
          </cell>
        </row>
        <row r="140">
          <cell r="C140" t="str">
            <v>0A865</v>
          </cell>
          <cell r="D140">
            <v>30</v>
          </cell>
          <cell r="E140" t="str">
            <v>DPS</v>
          </cell>
        </row>
        <row r="141">
          <cell r="C141" t="str">
            <v>0A960</v>
          </cell>
          <cell r="D141">
            <v>956.56</v>
          </cell>
          <cell r="E141" t="str">
            <v>DPE</v>
          </cell>
        </row>
        <row r="142">
          <cell r="C142" t="str">
            <v>0A974</v>
          </cell>
          <cell r="D142">
            <v>-50.59</v>
          </cell>
          <cell r="E142" t="str">
            <v>DPE</v>
          </cell>
        </row>
        <row r="143">
          <cell r="C143" t="str">
            <v>0A976</v>
          </cell>
          <cell r="D143">
            <v>-338.27</v>
          </cell>
          <cell r="E143" t="str">
            <v>DPE</v>
          </cell>
        </row>
        <row r="144">
          <cell r="C144" t="str">
            <v>CL0001</v>
          </cell>
          <cell r="D144">
            <v>2289.1</v>
          </cell>
          <cell r="E144" t="str">
            <v>C3</v>
          </cell>
        </row>
        <row r="145">
          <cell r="C145" t="str">
            <v>CL0010</v>
          </cell>
          <cell r="D145">
            <v>-840.5</v>
          </cell>
          <cell r="E145" t="str">
            <v>C3</v>
          </cell>
        </row>
        <row r="146">
          <cell r="C146" t="str">
            <v>CL0016</v>
          </cell>
          <cell r="D146">
            <v>-20.2</v>
          </cell>
          <cell r="E146" t="str">
            <v>C3</v>
          </cell>
        </row>
        <row r="147">
          <cell r="C147" t="str">
            <v>CL0060</v>
          </cell>
          <cell r="D147">
            <v>-2</v>
          </cell>
          <cell r="E147" t="str">
            <v>C3</v>
          </cell>
        </row>
        <row r="148">
          <cell r="C148" t="str">
            <v>CL0088</v>
          </cell>
          <cell r="D148">
            <v>100.4</v>
          </cell>
          <cell r="E148" t="str">
            <v>C3</v>
          </cell>
        </row>
        <row r="149">
          <cell r="C149" t="str">
            <v>CL0091</v>
          </cell>
          <cell r="D149">
            <v>-3827.8</v>
          </cell>
          <cell r="E149" t="str">
            <v>C3</v>
          </cell>
        </row>
        <row r="150">
          <cell r="C150" t="str">
            <v>CL0166</v>
          </cell>
          <cell r="D150">
            <v>330.81</v>
          </cell>
          <cell r="E150" t="str">
            <v>C3</v>
          </cell>
        </row>
        <row r="151">
          <cell r="C151" t="str">
            <v>CL0188</v>
          </cell>
          <cell r="D151">
            <v>-100.4</v>
          </cell>
          <cell r="E151" t="str">
            <v>C3</v>
          </cell>
        </row>
        <row r="152">
          <cell r="C152" t="str">
            <v>CL0250</v>
          </cell>
          <cell r="D152">
            <v>-93.5</v>
          </cell>
          <cell r="E152" t="str">
            <v>C3</v>
          </cell>
        </row>
        <row r="153">
          <cell r="C153" t="str">
            <v>CL0258</v>
          </cell>
          <cell r="D153">
            <v>-1257</v>
          </cell>
          <cell r="E153" t="str">
            <v>C3</v>
          </cell>
        </row>
        <row r="154">
          <cell r="C154" t="str">
            <v>CL0261</v>
          </cell>
          <cell r="D154">
            <v>-308.8</v>
          </cell>
          <cell r="E154" t="str">
            <v>C3</v>
          </cell>
        </row>
        <row r="155">
          <cell r="C155" t="str">
            <v>CL0262</v>
          </cell>
          <cell r="D155">
            <v>2.1</v>
          </cell>
          <cell r="E155" t="str">
            <v>C3</v>
          </cell>
        </row>
        <row r="156">
          <cell r="C156" t="str">
            <v>CL0263</v>
          </cell>
          <cell r="D156">
            <v>-17.8</v>
          </cell>
          <cell r="E156" t="str">
            <v>C3</v>
          </cell>
        </row>
        <row r="157">
          <cell r="C157" t="str">
            <v>CL0267</v>
          </cell>
          <cell r="D157">
            <v>-358.1</v>
          </cell>
          <cell r="E157" t="str">
            <v>C3</v>
          </cell>
        </row>
        <row r="158">
          <cell r="C158" t="str">
            <v>CL0268</v>
          </cell>
          <cell r="D158">
            <v>0.8</v>
          </cell>
          <cell r="E158" t="str">
            <v>C3</v>
          </cell>
        </row>
        <row r="159">
          <cell r="C159" t="str">
            <v>CL0269</v>
          </cell>
          <cell r="D159">
            <v>269.3</v>
          </cell>
          <cell r="E159" t="str">
            <v>C3</v>
          </cell>
        </row>
        <row r="160">
          <cell r="C160" t="str">
            <v>CL0270</v>
          </cell>
          <cell r="D160">
            <v>-108</v>
          </cell>
          <cell r="E160" t="str">
            <v>C3</v>
          </cell>
        </row>
        <row r="161">
          <cell r="C161" t="str">
            <v>CL0271</v>
          </cell>
          <cell r="D161">
            <v>-3057.4</v>
          </cell>
          <cell r="E161" t="str">
            <v>C3</v>
          </cell>
        </row>
        <row r="162">
          <cell r="C162" t="str">
            <v>CL0284</v>
          </cell>
          <cell r="D162">
            <v>-5.8</v>
          </cell>
          <cell r="E162" t="str">
            <v>C3</v>
          </cell>
        </row>
        <row r="163">
          <cell r="C163" t="str">
            <v>CL0285</v>
          </cell>
          <cell r="D163">
            <v>-3.3</v>
          </cell>
          <cell r="E163" t="str">
            <v>C3</v>
          </cell>
        </row>
        <row r="164">
          <cell r="C164" t="str">
            <v>CL0286</v>
          </cell>
          <cell r="D164">
            <v>-1.9</v>
          </cell>
          <cell r="E164" t="str">
            <v>C3</v>
          </cell>
        </row>
        <row r="165">
          <cell r="C165" t="str">
            <v>CL0287</v>
          </cell>
          <cell r="D165">
            <v>-6.5</v>
          </cell>
          <cell r="E165" t="str">
            <v>C3</v>
          </cell>
        </row>
        <row r="166">
          <cell r="C166" t="str">
            <v>CL0288</v>
          </cell>
          <cell r="D166">
            <v>1406.5</v>
          </cell>
          <cell r="E166" t="str">
            <v>C3</v>
          </cell>
        </row>
        <row r="167">
          <cell r="C167" t="str">
            <v>CL0297</v>
          </cell>
          <cell r="D167">
            <v>13.9</v>
          </cell>
          <cell r="E167" t="str">
            <v>C3</v>
          </cell>
        </row>
        <row r="168">
          <cell r="C168" t="str">
            <v>CL0448</v>
          </cell>
          <cell r="D168">
            <v>-6523</v>
          </cell>
          <cell r="E168" t="str">
            <v>C3</v>
          </cell>
        </row>
        <row r="169">
          <cell r="C169" t="str">
            <v>CL0449</v>
          </cell>
          <cell r="D169">
            <v>2238.9</v>
          </cell>
          <cell r="E169" t="str">
            <v>C3</v>
          </cell>
        </row>
        <row r="170">
          <cell r="C170" t="str">
            <v>CL0456</v>
          </cell>
          <cell r="D170">
            <v>10.6</v>
          </cell>
          <cell r="E170" t="str">
            <v>C3</v>
          </cell>
        </row>
        <row r="171">
          <cell r="C171" t="str">
            <v>CL0457</v>
          </cell>
          <cell r="D171">
            <v>88.8</v>
          </cell>
          <cell r="E171" t="str">
            <v>C3</v>
          </cell>
        </row>
        <row r="172">
          <cell r="C172" t="str">
            <v>CL0458</v>
          </cell>
          <cell r="D172">
            <v>-61.2</v>
          </cell>
          <cell r="E172" t="str">
            <v>C3</v>
          </cell>
        </row>
        <row r="173">
          <cell r="C173" t="str">
            <v>CL0466</v>
          </cell>
          <cell r="D173">
            <v>-449.7</v>
          </cell>
          <cell r="E173" t="str">
            <v>C3</v>
          </cell>
        </row>
        <row r="174">
          <cell r="C174" t="str">
            <v>CL0473</v>
          </cell>
          <cell r="D174">
            <v>-7</v>
          </cell>
          <cell r="E174" t="str">
            <v>C3</v>
          </cell>
        </row>
        <row r="175">
          <cell r="C175" t="str">
            <v>CL0474</v>
          </cell>
          <cell r="D175">
            <v>-644.79999999999995</v>
          </cell>
          <cell r="E175" t="str">
            <v>C3</v>
          </cell>
        </row>
        <row r="176">
          <cell r="C176" t="str">
            <v>CL0475</v>
          </cell>
          <cell r="D176">
            <v>-100</v>
          </cell>
          <cell r="E176" t="str">
            <v>C3</v>
          </cell>
        </row>
        <row r="177">
          <cell r="C177" t="str">
            <v>CL0477</v>
          </cell>
          <cell r="D177">
            <v>18.5</v>
          </cell>
          <cell r="E177" t="str">
            <v>C3</v>
          </cell>
        </row>
        <row r="178">
          <cell r="C178" t="str">
            <v>CL0479</v>
          </cell>
          <cell r="D178">
            <v>2512.3000000000002</v>
          </cell>
          <cell r="E178" t="str">
            <v>C3</v>
          </cell>
        </row>
        <row r="179">
          <cell r="C179" t="str">
            <v>CL0480</v>
          </cell>
          <cell r="D179">
            <v>4.8</v>
          </cell>
          <cell r="E179" t="str">
            <v>C3</v>
          </cell>
        </row>
        <row r="180">
          <cell r="C180" t="str">
            <v>CL0483</v>
          </cell>
          <cell r="D180">
            <v>276.55</v>
          </cell>
          <cell r="E180" t="str">
            <v>C3</v>
          </cell>
        </row>
        <row r="181">
          <cell r="C181" t="str">
            <v>CL0484</v>
          </cell>
          <cell r="D181">
            <v>-4.5999999999999996</v>
          </cell>
          <cell r="E181" t="str">
            <v>C3</v>
          </cell>
        </row>
        <row r="182">
          <cell r="C182" t="str">
            <v>CL0488</v>
          </cell>
          <cell r="D182">
            <v>-506.8</v>
          </cell>
          <cell r="E182" t="str">
            <v>C3</v>
          </cell>
        </row>
        <row r="183">
          <cell r="C183" t="str">
            <v>CL0519</v>
          </cell>
          <cell r="D183">
            <v>545.6</v>
          </cell>
          <cell r="E183" t="str">
            <v>C3</v>
          </cell>
        </row>
        <row r="184">
          <cell r="C184" t="str">
            <v>CL0520</v>
          </cell>
          <cell r="D184">
            <v>-543</v>
          </cell>
          <cell r="E184" t="str">
            <v>C3</v>
          </cell>
        </row>
        <row r="185">
          <cell r="C185" t="str">
            <v>CL0566</v>
          </cell>
          <cell r="D185">
            <v>-28.6</v>
          </cell>
          <cell r="E185" t="str">
            <v>C3</v>
          </cell>
        </row>
        <row r="186">
          <cell r="C186" t="str">
            <v>CL0584</v>
          </cell>
          <cell r="D186">
            <v>1098.0999999999999</v>
          </cell>
          <cell r="E186" t="str">
            <v>C3</v>
          </cell>
        </row>
        <row r="187">
          <cell r="C187" t="str">
            <v>CL0612</v>
          </cell>
          <cell r="D187">
            <v>123.4</v>
          </cell>
          <cell r="E187" t="str">
            <v>C3</v>
          </cell>
        </row>
        <row r="188">
          <cell r="C188" t="str">
            <v>CS0007</v>
          </cell>
          <cell r="D188">
            <v>7.67</v>
          </cell>
          <cell r="E188" t="str">
            <v>C3</v>
          </cell>
        </row>
        <row r="189">
          <cell r="C189" t="str">
            <v>IB0071</v>
          </cell>
          <cell r="D189">
            <v>-74.099999999999994</v>
          </cell>
          <cell r="E189" t="str">
            <v>C3</v>
          </cell>
        </row>
        <row r="190">
          <cell r="C190" t="str">
            <v>LE0003</v>
          </cell>
          <cell r="D190">
            <v>20</v>
          </cell>
          <cell r="E190" t="str">
            <v>C3</v>
          </cell>
        </row>
        <row r="191">
          <cell r="C191" t="str">
            <v>MM0571</v>
          </cell>
          <cell r="D191">
            <v>5.88</v>
          </cell>
          <cell r="E191" t="str">
            <v>DMP</v>
          </cell>
        </row>
        <row r="192">
          <cell r="C192" t="str">
            <v>SG0002</v>
          </cell>
          <cell r="D192">
            <v>29.4</v>
          </cell>
          <cell r="E192" t="str">
            <v>C3</v>
          </cell>
        </row>
        <row r="193">
          <cell r="C193" t="str">
            <v>SG0003</v>
          </cell>
          <cell r="D193">
            <v>20.399999999999999</v>
          </cell>
          <cell r="E193" t="str">
            <v>C3</v>
          </cell>
        </row>
        <row r="194">
          <cell r="C194" t="str">
            <v>SG0009</v>
          </cell>
          <cell r="D194">
            <v>289.5</v>
          </cell>
          <cell r="E194" t="str">
            <v>C3</v>
          </cell>
        </row>
        <row r="195">
          <cell r="C195" t="str">
            <v>SG0037</v>
          </cell>
          <cell r="D195">
            <v>-1649.4</v>
          </cell>
          <cell r="E195" t="str">
            <v>C3</v>
          </cell>
        </row>
        <row r="196">
          <cell r="C196" t="str">
            <v>SG0054</v>
          </cell>
          <cell r="D196">
            <v>10072.9</v>
          </cell>
          <cell r="E196" t="str">
            <v>C3</v>
          </cell>
        </row>
        <row r="197">
          <cell r="C197" t="str">
            <v>SG0055</v>
          </cell>
          <cell r="D197">
            <v>18058.099999999999</v>
          </cell>
          <cell r="E197" t="str">
            <v>C3</v>
          </cell>
        </row>
        <row r="198">
          <cell r="C198" t="str">
            <v>SG0056</v>
          </cell>
          <cell r="D198">
            <v>14779</v>
          </cell>
          <cell r="E198" t="str">
            <v>C3</v>
          </cell>
        </row>
        <row r="199">
          <cell r="C199" t="str">
            <v>SG0123</v>
          </cell>
          <cell r="D199">
            <v>6.9</v>
          </cell>
          <cell r="E199" t="str">
            <v>C3</v>
          </cell>
        </row>
        <row r="200">
          <cell r="C200" t="str">
            <v>SG0124</v>
          </cell>
          <cell r="D200">
            <v>2390</v>
          </cell>
          <cell r="E200" t="str">
            <v>C3</v>
          </cell>
        </row>
        <row r="201">
          <cell r="C201" t="str">
            <v>SG0130</v>
          </cell>
          <cell r="D201">
            <v>672.75</v>
          </cell>
          <cell r="E201" t="str">
            <v>C3</v>
          </cell>
        </row>
        <row r="202">
          <cell r="C202" t="str">
            <v>SG0160</v>
          </cell>
          <cell r="D202">
            <v>19530</v>
          </cell>
          <cell r="E202" t="str">
            <v>C3</v>
          </cell>
        </row>
        <row r="203">
          <cell r="C203" t="str">
            <v>SG0161</v>
          </cell>
          <cell r="D203">
            <v>-406.4</v>
          </cell>
          <cell r="E203" t="str">
            <v>C3</v>
          </cell>
        </row>
        <row r="204">
          <cell r="C204" t="str">
            <v>SG0166</v>
          </cell>
          <cell r="D204">
            <v>410.5</v>
          </cell>
          <cell r="E204" t="str">
            <v>C3</v>
          </cell>
        </row>
        <row r="205">
          <cell r="C205" t="str">
            <v>SG0177</v>
          </cell>
          <cell r="D205">
            <v>170.1</v>
          </cell>
          <cell r="E205" t="str">
            <v>C3</v>
          </cell>
        </row>
        <row r="206">
          <cell r="C206" t="str">
            <v>SG0178</v>
          </cell>
          <cell r="D206">
            <v>320.60000000000002</v>
          </cell>
          <cell r="E206" t="str">
            <v>C3</v>
          </cell>
        </row>
        <row r="207">
          <cell r="C207" t="str">
            <v>SG0188</v>
          </cell>
          <cell r="D207">
            <v>-100</v>
          </cell>
          <cell r="E207" t="str">
            <v>C3</v>
          </cell>
        </row>
        <row r="208">
          <cell r="C208" t="str">
            <v>SG0208</v>
          </cell>
          <cell r="D208">
            <v>0.1</v>
          </cell>
          <cell r="E208" t="str">
            <v>C3</v>
          </cell>
        </row>
        <row r="209">
          <cell r="C209" t="str">
            <v>SG0220</v>
          </cell>
          <cell r="D209">
            <v>-1462</v>
          </cell>
          <cell r="E209" t="str">
            <v>C3</v>
          </cell>
        </row>
        <row r="210">
          <cell r="C210" t="str">
            <v>SG0221</v>
          </cell>
          <cell r="D210">
            <v>-450</v>
          </cell>
          <cell r="E210" t="str">
            <v>C3</v>
          </cell>
        </row>
        <row r="211">
          <cell r="C211" t="str">
            <v>SG0308</v>
          </cell>
          <cell r="D211">
            <v>-1.6</v>
          </cell>
          <cell r="E211" t="str">
            <v>C3</v>
          </cell>
        </row>
        <row r="212">
          <cell r="C212" t="str">
            <v>SG0311</v>
          </cell>
          <cell r="D212">
            <v>280</v>
          </cell>
          <cell r="E212" t="str">
            <v>C3</v>
          </cell>
        </row>
        <row r="213">
          <cell r="C213" t="str">
            <v>SG0312</v>
          </cell>
          <cell r="D213">
            <v>5.8</v>
          </cell>
          <cell r="E213" t="str">
            <v>C3</v>
          </cell>
        </row>
        <row r="214">
          <cell r="C214" t="str">
            <v>SG0313</v>
          </cell>
          <cell r="D214">
            <v>10</v>
          </cell>
          <cell r="E214" t="str">
            <v>C3</v>
          </cell>
        </row>
        <row r="215">
          <cell r="C215" t="str">
            <v>SG0315</v>
          </cell>
          <cell r="D215">
            <v>5.6</v>
          </cell>
          <cell r="E215" t="str">
            <v>C3</v>
          </cell>
        </row>
        <row r="216">
          <cell r="C216" t="str">
            <v>F277</v>
          </cell>
          <cell r="D216">
            <v>305.31</v>
          </cell>
          <cell r="E216" t="str">
            <v>C3</v>
          </cell>
        </row>
        <row r="217">
          <cell r="C217" t="str">
            <v>0A2061</v>
          </cell>
          <cell r="D217">
            <v>10</v>
          </cell>
          <cell r="E217" t="str">
            <v>DPE</v>
          </cell>
        </row>
        <row r="218">
          <cell r="C218" t="str">
            <v>0A865</v>
          </cell>
          <cell r="D218">
            <v>0.2</v>
          </cell>
          <cell r="E218" t="str">
            <v>DPS</v>
          </cell>
        </row>
        <row r="219">
          <cell r="C219" t="str">
            <v>DMP</v>
          </cell>
          <cell r="D219">
            <v>400</v>
          </cell>
          <cell r="E219" t="str">
            <v>DMP</v>
          </cell>
        </row>
        <row r="220">
          <cell r="C220" t="str">
            <v>DPC</v>
          </cell>
          <cell r="D220">
            <v>50</v>
          </cell>
          <cell r="E220" t="str">
            <v>DQ5</v>
          </cell>
        </row>
        <row r="221">
          <cell r="C221" t="str">
            <v>DS</v>
          </cell>
          <cell r="D221">
            <v>-173039.28</v>
          </cell>
          <cell r="E221" t="str">
            <v>DS</v>
          </cell>
        </row>
        <row r="222">
          <cell r="C222" t="str">
            <v>F082</v>
          </cell>
          <cell r="D222">
            <v>-181994.08</v>
          </cell>
          <cell r="E222" t="str">
            <v>C3</v>
          </cell>
        </row>
        <row r="223">
          <cell r="C223" t="str">
            <v>P0013</v>
          </cell>
          <cell r="D223">
            <v>70</v>
          </cell>
          <cell r="E223" t="str">
            <v>DDG</v>
          </cell>
        </row>
        <row r="224">
          <cell r="C224" t="str">
            <v>P0015</v>
          </cell>
          <cell r="D224">
            <v>280</v>
          </cell>
          <cell r="E224" t="str">
            <v>CM1</v>
          </cell>
        </row>
        <row r="225">
          <cell r="C225" t="str">
            <v>P0017</v>
          </cell>
          <cell r="D225">
            <v>35</v>
          </cell>
          <cell r="E225" t="str">
            <v>DS</v>
          </cell>
        </row>
        <row r="226">
          <cell r="C226" t="str">
            <v>P05</v>
          </cell>
          <cell r="D226">
            <v>-2145.0700000000002</v>
          </cell>
          <cell r="E226" t="str">
            <v>DPS</v>
          </cell>
        </row>
        <row r="227">
          <cell r="C227" t="str">
            <v>H8027</v>
          </cell>
          <cell r="D227">
            <v>100</v>
          </cell>
          <cell r="E227" t="str">
            <v>DMP</v>
          </cell>
        </row>
        <row r="228">
          <cell r="C228" t="str">
            <v>H8035</v>
          </cell>
          <cell r="D228">
            <v>39</v>
          </cell>
          <cell r="E228" t="str">
            <v>C3</v>
          </cell>
        </row>
        <row r="229">
          <cell r="D229">
            <v>-1243763.46</v>
          </cell>
        </row>
      </sheetData>
      <sheetData sheetId="9" refreshError="1">
        <row r="3">
          <cell r="A3" t="str">
            <v>PA A/C</v>
          </cell>
          <cell r="B3" t="str">
            <v>CLIENT</v>
          </cell>
        </row>
        <row r="4">
          <cell r="A4" t="str">
            <v>A00001</v>
          </cell>
          <cell r="B4">
            <v>1</v>
          </cell>
        </row>
        <row r="5">
          <cell r="A5" t="str">
            <v>A00002</v>
          </cell>
          <cell r="B5">
            <v>2</v>
          </cell>
        </row>
        <row r="6">
          <cell r="A6" t="str">
            <v>A00017</v>
          </cell>
          <cell r="B6">
            <v>17</v>
          </cell>
        </row>
        <row r="7">
          <cell r="A7" t="str">
            <v>A00060</v>
          </cell>
          <cell r="B7">
            <v>60</v>
          </cell>
        </row>
        <row r="8">
          <cell r="A8" t="str">
            <v>A00093</v>
          </cell>
          <cell r="B8">
            <v>93</v>
          </cell>
        </row>
        <row r="9">
          <cell r="A9" t="str">
            <v>A002</v>
          </cell>
          <cell r="B9" t="str">
            <v>F002</v>
          </cell>
        </row>
        <row r="10">
          <cell r="A10" t="str">
            <v>A00206</v>
          </cell>
          <cell r="B10">
            <v>206</v>
          </cell>
        </row>
        <row r="11">
          <cell r="A11" t="str">
            <v>A00214</v>
          </cell>
          <cell r="B11">
            <v>214</v>
          </cell>
        </row>
        <row r="12">
          <cell r="A12" t="str">
            <v>A003</v>
          </cell>
          <cell r="B12" t="str">
            <v>F003</v>
          </cell>
        </row>
        <row r="13">
          <cell r="A13" t="str">
            <v>A00304</v>
          </cell>
          <cell r="B13">
            <v>304</v>
          </cell>
        </row>
        <row r="14">
          <cell r="A14" t="str">
            <v>A004</v>
          </cell>
          <cell r="B14" t="str">
            <v>F004</v>
          </cell>
        </row>
        <row r="15">
          <cell r="A15" t="str">
            <v>A00504</v>
          </cell>
          <cell r="B15">
            <v>504</v>
          </cell>
        </row>
        <row r="16">
          <cell r="A16" t="str">
            <v>A006</v>
          </cell>
          <cell r="B16" t="str">
            <v>F006</v>
          </cell>
        </row>
        <row r="17">
          <cell r="A17" t="str">
            <v>A007</v>
          </cell>
          <cell r="B17" t="str">
            <v>F007</v>
          </cell>
        </row>
        <row r="18">
          <cell r="A18" t="str">
            <v>A008</v>
          </cell>
          <cell r="B18" t="str">
            <v>F008</v>
          </cell>
        </row>
        <row r="19">
          <cell r="A19" t="str">
            <v>A00828</v>
          </cell>
          <cell r="B19">
            <v>828</v>
          </cell>
        </row>
        <row r="20">
          <cell r="A20" t="str">
            <v>A00859</v>
          </cell>
          <cell r="B20">
            <v>859</v>
          </cell>
        </row>
        <row r="21">
          <cell r="A21" t="str">
            <v>A00882</v>
          </cell>
          <cell r="B21">
            <v>882</v>
          </cell>
        </row>
        <row r="22">
          <cell r="A22" t="str">
            <v>A00984</v>
          </cell>
          <cell r="B22">
            <v>984</v>
          </cell>
        </row>
        <row r="23">
          <cell r="A23" t="str">
            <v>A010</v>
          </cell>
          <cell r="B23" t="str">
            <v>F010</v>
          </cell>
        </row>
        <row r="24">
          <cell r="A24" t="str">
            <v>A01152</v>
          </cell>
          <cell r="B24">
            <v>1152</v>
          </cell>
        </row>
        <row r="25">
          <cell r="A25" t="str">
            <v>A01200</v>
          </cell>
          <cell r="B25">
            <v>1200</v>
          </cell>
        </row>
        <row r="26">
          <cell r="A26" t="str">
            <v>A013</v>
          </cell>
          <cell r="B26" t="str">
            <v>F013</v>
          </cell>
        </row>
        <row r="27">
          <cell r="A27" t="str">
            <v>A01301</v>
          </cell>
          <cell r="B27">
            <v>1301</v>
          </cell>
        </row>
        <row r="28">
          <cell r="A28" t="str">
            <v>A01324</v>
          </cell>
          <cell r="B28">
            <v>1324</v>
          </cell>
        </row>
        <row r="29">
          <cell r="A29" t="str">
            <v>A015</v>
          </cell>
          <cell r="B29" t="str">
            <v>F015</v>
          </cell>
        </row>
        <row r="30">
          <cell r="A30" t="str">
            <v>A0186</v>
          </cell>
          <cell r="B30">
            <v>186</v>
          </cell>
        </row>
        <row r="31">
          <cell r="A31" t="str">
            <v>A022</v>
          </cell>
          <cell r="B31" t="str">
            <v>F022</v>
          </cell>
        </row>
        <row r="32">
          <cell r="A32" t="str">
            <v>A023</v>
          </cell>
          <cell r="B32" t="str">
            <v>F023</v>
          </cell>
        </row>
        <row r="33">
          <cell r="A33" t="str">
            <v>A031</v>
          </cell>
          <cell r="B33" t="str">
            <v>F031</v>
          </cell>
        </row>
        <row r="34">
          <cell r="A34" t="str">
            <v>A033</v>
          </cell>
          <cell r="B34" t="str">
            <v>F033</v>
          </cell>
        </row>
        <row r="35">
          <cell r="A35" t="str">
            <v>A034</v>
          </cell>
          <cell r="B35" t="str">
            <v>F034</v>
          </cell>
        </row>
        <row r="36">
          <cell r="A36" t="str">
            <v>A036</v>
          </cell>
          <cell r="B36" t="str">
            <v>F036</v>
          </cell>
        </row>
        <row r="37">
          <cell r="A37" t="str">
            <v>A037</v>
          </cell>
          <cell r="B37" t="str">
            <v>F037</v>
          </cell>
        </row>
        <row r="38">
          <cell r="A38" t="str">
            <v>A040</v>
          </cell>
          <cell r="B38" t="str">
            <v>F040</v>
          </cell>
        </row>
        <row r="39">
          <cell r="A39" t="str">
            <v>A048</v>
          </cell>
          <cell r="B39" t="str">
            <v>F048</v>
          </cell>
        </row>
        <row r="40">
          <cell r="A40" t="str">
            <v>A057</v>
          </cell>
          <cell r="B40" t="str">
            <v>F057</v>
          </cell>
        </row>
        <row r="41">
          <cell r="A41" t="str">
            <v>A063</v>
          </cell>
          <cell r="B41" t="str">
            <v>F063</v>
          </cell>
        </row>
        <row r="42">
          <cell r="A42" t="str">
            <v>A067</v>
          </cell>
          <cell r="B42" t="str">
            <v>F067</v>
          </cell>
        </row>
        <row r="43">
          <cell r="A43" t="str">
            <v>A070</v>
          </cell>
          <cell r="B43" t="str">
            <v>F070</v>
          </cell>
        </row>
        <row r="44">
          <cell r="A44" t="str">
            <v>A082</v>
          </cell>
          <cell r="B44" t="str">
            <v>F082</v>
          </cell>
        </row>
        <row r="45">
          <cell r="A45" t="str">
            <v>A08855</v>
          </cell>
          <cell r="B45">
            <v>8855</v>
          </cell>
        </row>
        <row r="46">
          <cell r="A46" t="str">
            <v>A090</v>
          </cell>
          <cell r="B46" t="str">
            <v>F090</v>
          </cell>
        </row>
        <row r="47">
          <cell r="A47" t="str">
            <v>A094</v>
          </cell>
          <cell r="B47" t="str">
            <v>F094</v>
          </cell>
        </row>
        <row r="48">
          <cell r="A48" t="str">
            <v>A098</v>
          </cell>
          <cell r="B48" t="str">
            <v>F098</v>
          </cell>
        </row>
        <row r="49">
          <cell r="A49" t="str">
            <v>A104</v>
          </cell>
          <cell r="B49" t="str">
            <v>F104</v>
          </cell>
        </row>
        <row r="50">
          <cell r="A50" t="str">
            <v>A11319</v>
          </cell>
          <cell r="B50">
            <v>11319</v>
          </cell>
        </row>
        <row r="51">
          <cell r="A51" t="str">
            <v>A1138</v>
          </cell>
          <cell r="B51">
            <v>1138</v>
          </cell>
        </row>
        <row r="52">
          <cell r="A52" t="str">
            <v>A121</v>
          </cell>
          <cell r="B52" t="str">
            <v>F121</v>
          </cell>
        </row>
        <row r="53">
          <cell r="A53" t="str">
            <v>A1217</v>
          </cell>
          <cell r="B53" t="str">
            <v>F1217</v>
          </cell>
        </row>
        <row r="54">
          <cell r="A54" t="str">
            <v>A12236</v>
          </cell>
          <cell r="B54">
            <v>12236</v>
          </cell>
        </row>
        <row r="55">
          <cell r="A55" t="str">
            <v>A123</v>
          </cell>
          <cell r="B55" t="str">
            <v>F123</v>
          </cell>
        </row>
        <row r="56">
          <cell r="A56" t="str">
            <v>A124</v>
          </cell>
          <cell r="B56" t="str">
            <v>F124</v>
          </cell>
        </row>
        <row r="57">
          <cell r="A57" t="str">
            <v>A125</v>
          </cell>
          <cell r="B57" t="str">
            <v>F125</v>
          </cell>
        </row>
        <row r="58">
          <cell r="A58" t="str">
            <v>A126</v>
          </cell>
          <cell r="B58" t="str">
            <v>F126</v>
          </cell>
        </row>
        <row r="59">
          <cell r="A59" t="str">
            <v>A132</v>
          </cell>
          <cell r="B59" t="str">
            <v>F132</v>
          </cell>
        </row>
        <row r="60">
          <cell r="A60" t="str">
            <v>A134</v>
          </cell>
          <cell r="B60" t="str">
            <v>F134</v>
          </cell>
        </row>
        <row r="61">
          <cell r="A61" t="str">
            <v>A135</v>
          </cell>
          <cell r="B61" t="str">
            <v>F135</v>
          </cell>
        </row>
        <row r="62">
          <cell r="A62" t="str">
            <v>A141</v>
          </cell>
          <cell r="B62" t="str">
            <v>F141</v>
          </cell>
        </row>
        <row r="63">
          <cell r="A63" t="str">
            <v>A14777</v>
          </cell>
          <cell r="B63">
            <v>14777</v>
          </cell>
        </row>
        <row r="64">
          <cell r="A64" t="str">
            <v>A152</v>
          </cell>
          <cell r="B64" t="str">
            <v>F152</v>
          </cell>
        </row>
        <row r="65">
          <cell r="A65" t="str">
            <v>A16768</v>
          </cell>
          <cell r="B65">
            <v>16768</v>
          </cell>
        </row>
        <row r="66">
          <cell r="A66" t="str">
            <v>A16775</v>
          </cell>
          <cell r="B66">
            <v>16775</v>
          </cell>
        </row>
        <row r="67">
          <cell r="A67" t="str">
            <v>A170</v>
          </cell>
          <cell r="B67" t="str">
            <v>F170</v>
          </cell>
        </row>
        <row r="68">
          <cell r="A68" t="str">
            <v>A175</v>
          </cell>
          <cell r="B68" t="str">
            <v>F175</v>
          </cell>
        </row>
        <row r="69">
          <cell r="A69" t="str">
            <v>A176</v>
          </cell>
          <cell r="B69" t="str">
            <v>F176</v>
          </cell>
        </row>
        <row r="70">
          <cell r="A70" t="str">
            <v>A17948</v>
          </cell>
          <cell r="B70">
            <v>17948</v>
          </cell>
        </row>
        <row r="71">
          <cell r="A71" t="str">
            <v>A182</v>
          </cell>
          <cell r="B71" t="str">
            <v>F182</v>
          </cell>
        </row>
        <row r="72">
          <cell r="A72" t="str">
            <v>A184</v>
          </cell>
          <cell r="B72" t="str">
            <v>F184</v>
          </cell>
        </row>
        <row r="73">
          <cell r="A73" t="str">
            <v>A185</v>
          </cell>
          <cell r="B73" t="str">
            <v>F185</v>
          </cell>
        </row>
        <row r="74">
          <cell r="A74" t="str">
            <v>A188</v>
          </cell>
          <cell r="B74" t="str">
            <v>F188</v>
          </cell>
        </row>
        <row r="75">
          <cell r="A75" t="str">
            <v>A198</v>
          </cell>
          <cell r="B75" t="str">
            <v>F198</v>
          </cell>
        </row>
        <row r="76">
          <cell r="A76" t="str">
            <v>A199</v>
          </cell>
          <cell r="B76" t="str">
            <v>F199</v>
          </cell>
        </row>
        <row r="77">
          <cell r="A77" t="str">
            <v>A203</v>
          </cell>
          <cell r="B77" t="str">
            <v>F203</v>
          </cell>
        </row>
        <row r="78">
          <cell r="A78" t="str">
            <v>A208</v>
          </cell>
          <cell r="B78" t="str">
            <v>F208</v>
          </cell>
        </row>
        <row r="79">
          <cell r="A79" t="str">
            <v>A213</v>
          </cell>
          <cell r="B79" t="str">
            <v>F213</v>
          </cell>
        </row>
        <row r="80">
          <cell r="A80" t="str">
            <v>A218</v>
          </cell>
          <cell r="B80" t="str">
            <v>F218</v>
          </cell>
        </row>
        <row r="81">
          <cell r="A81" t="str">
            <v>A220</v>
          </cell>
          <cell r="B81" t="str">
            <v>F220</v>
          </cell>
        </row>
        <row r="82">
          <cell r="A82" t="str">
            <v>A229</v>
          </cell>
          <cell r="B82" t="str">
            <v>F229</v>
          </cell>
        </row>
        <row r="83">
          <cell r="A83" t="str">
            <v>A234</v>
          </cell>
          <cell r="B83" t="str">
            <v>F234</v>
          </cell>
        </row>
        <row r="84">
          <cell r="A84" t="str">
            <v>A246</v>
          </cell>
          <cell r="B84" t="str">
            <v>F246</v>
          </cell>
        </row>
        <row r="85">
          <cell r="A85" t="str">
            <v>A247</v>
          </cell>
          <cell r="B85" t="str">
            <v>F247</v>
          </cell>
        </row>
        <row r="86">
          <cell r="A86" t="str">
            <v>A250</v>
          </cell>
          <cell r="B86" t="str">
            <v>F250</v>
          </cell>
        </row>
        <row r="87">
          <cell r="A87" t="str">
            <v>A253</v>
          </cell>
          <cell r="B87" t="str">
            <v>F253</v>
          </cell>
        </row>
        <row r="88">
          <cell r="A88" t="str">
            <v>A256</v>
          </cell>
          <cell r="B88" t="str">
            <v>F256</v>
          </cell>
        </row>
        <row r="89">
          <cell r="A89" t="str">
            <v>A264</v>
          </cell>
          <cell r="B89" t="str">
            <v>F264</v>
          </cell>
        </row>
        <row r="90">
          <cell r="A90" t="str">
            <v>A265</v>
          </cell>
          <cell r="B90" t="str">
            <v>F265</v>
          </cell>
        </row>
        <row r="91">
          <cell r="A91" t="str">
            <v>A267</v>
          </cell>
          <cell r="B91" t="str">
            <v>F267</v>
          </cell>
        </row>
        <row r="92">
          <cell r="A92" t="str">
            <v>A268</v>
          </cell>
          <cell r="B92" t="str">
            <v>F268</v>
          </cell>
        </row>
        <row r="93">
          <cell r="A93" t="str">
            <v>A275</v>
          </cell>
          <cell r="B93" t="str">
            <v>F275</v>
          </cell>
        </row>
        <row r="94">
          <cell r="A94" t="str">
            <v>A285</v>
          </cell>
          <cell r="B94" t="str">
            <v>F285</v>
          </cell>
        </row>
        <row r="95">
          <cell r="A95" t="str">
            <v>A287</v>
          </cell>
          <cell r="B95" t="str">
            <v>F287</v>
          </cell>
        </row>
        <row r="96">
          <cell r="A96" t="str">
            <v>A289</v>
          </cell>
          <cell r="B96" t="str">
            <v>F289</v>
          </cell>
        </row>
        <row r="97">
          <cell r="A97" t="str">
            <v>A291</v>
          </cell>
          <cell r="B97" t="str">
            <v>F291</v>
          </cell>
        </row>
        <row r="98">
          <cell r="A98" t="str">
            <v>A292</v>
          </cell>
          <cell r="B98" t="str">
            <v>F292</v>
          </cell>
        </row>
        <row r="99">
          <cell r="A99" t="str">
            <v>A293</v>
          </cell>
          <cell r="B99" t="str">
            <v>F293</v>
          </cell>
        </row>
        <row r="100">
          <cell r="A100" t="str">
            <v>A300</v>
          </cell>
          <cell r="B100" t="str">
            <v>F300</v>
          </cell>
        </row>
        <row r="101">
          <cell r="A101" t="str">
            <v>A303</v>
          </cell>
          <cell r="B101" t="str">
            <v>F303</v>
          </cell>
        </row>
        <row r="102">
          <cell r="A102" t="str">
            <v>A311</v>
          </cell>
          <cell r="B102" t="str">
            <v>F311</v>
          </cell>
        </row>
        <row r="103">
          <cell r="A103" t="str">
            <v>A315</v>
          </cell>
          <cell r="B103" t="str">
            <v>F315</v>
          </cell>
        </row>
        <row r="104">
          <cell r="A104" t="str">
            <v>A318</v>
          </cell>
          <cell r="B104" t="str">
            <v>F318</v>
          </cell>
        </row>
        <row r="105">
          <cell r="A105" t="str">
            <v>A320</v>
          </cell>
          <cell r="B105" t="str">
            <v>F320</v>
          </cell>
        </row>
        <row r="106">
          <cell r="A106" t="str">
            <v>A321</v>
          </cell>
          <cell r="B106" t="str">
            <v>F321</v>
          </cell>
        </row>
        <row r="107">
          <cell r="A107" t="str">
            <v>A322</v>
          </cell>
          <cell r="B107" t="str">
            <v>F322</v>
          </cell>
        </row>
        <row r="108">
          <cell r="A108" t="str">
            <v>A323</v>
          </cell>
          <cell r="B108" t="str">
            <v>F323</v>
          </cell>
        </row>
        <row r="109">
          <cell r="A109" t="str">
            <v>A324</v>
          </cell>
          <cell r="B109" t="str">
            <v>F324</v>
          </cell>
        </row>
        <row r="110">
          <cell r="A110" t="str">
            <v>A325</v>
          </cell>
          <cell r="B110" t="str">
            <v>F325</v>
          </cell>
        </row>
        <row r="111">
          <cell r="A111" t="str">
            <v>A328</v>
          </cell>
          <cell r="B111" t="str">
            <v>F328</v>
          </cell>
        </row>
        <row r="112">
          <cell r="A112" t="str">
            <v>A330</v>
          </cell>
          <cell r="B112" t="str">
            <v>F330</v>
          </cell>
        </row>
        <row r="113">
          <cell r="A113" t="str">
            <v>A333</v>
          </cell>
          <cell r="B113" t="str">
            <v>F333</v>
          </cell>
        </row>
        <row r="114">
          <cell r="A114" t="str">
            <v>A343</v>
          </cell>
          <cell r="B114" t="str">
            <v>F343</v>
          </cell>
        </row>
        <row r="115">
          <cell r="A115" t="str">
            <v>A346</v>
          </cell>
          <cell r="B115" t="str">
            <v>F346</v>
          </cell>
        </row>
        <row r="116">
          <cell r="A116" t="str">
            <v>A348</v>
          </cell>
          <cell r="B116" t="str">
            <v>F348</v>
          </cell>
        </row>
        <row r="117">
          <cell r="A117" t="str">
            <v>A354</v>
          </cell>
          <cell r="B117" t="str">
            <v>F354</v>
          </cell>
        </row>
        <row r="118">
          <cell r="A118" t="str">
            <v>A362</v>
          </cell>
          <cell r="B118" t="str">
            <v>F362</v>
          </cell>
        </row>
        <row r="119">
          <cell r="A119" t="str">
            <v>A369</v>
          </cell>
          <cell r="B119" t="str">
            <v>F369</v>
          </cell>
        </row>
        <row r="120">
          <cell r="A120" t="str">
            <v>A370</v>
          </cell>
          <cell r="B120" t="str">
            <v>F370</v>
          </cell>
        </row>
        <row r="121">
          <cell r="A121" t="str">
            <v>A373</v>
          </cell>
          <cell r="B121" t="str">
            <v>F373</v>
          </cell>
        </row>
        <row r="122">
          <cell r="A122" t="str">
            <v>A377</v>
          </cell>
          <cell r="B122" t="str">
            <v>F377</v>
          </cell>
        </row>
        <row r="123">
          <cell r="A123" t="str">
            <v>A89</v>
          </cell>
          <cell r="B123" t="str">
            <v>F89</v>
          </cell>
        </row>
        <row r="124">
          <cell r="A124" t="str">
            <v>A999</v>
          </cell>
          <cell r="B124" t="str">
            <v>F999</v>
          </cell>
        </row>
        <row r="125">
          <cell r="A125" t="str">
            <v>AA1016</v>
          </cell>
          <cell r="B125" t="str">
            <v>0A1016</v>
          </cell>
        </row>
        <row r="126">
          <cell r="A126" t="str">
            <v>AA1057</v>
          </cell>
          <cell r="B126" t="str">
            <v>0A1057</v>
          </cell>
        </row>
        <row r="127">
          <cell r="A127" t="str">
            <v>AA1062</v>
          </cell>
          <cell r="B127" t="str">
            <v>0A1062</v>
          </cell>
        </row>
        <row r="128">
          <cell r="A128" t="str">
            <v>AA1075</v>
          </cell>
          <cell r="B128" t="str">
            <v>0A1075</v>
          </cell>
        </row>
        <row r="129">
          <cell r="A129" t="str">
            <v>AA1080</v>
          </cell>
          <cell r="B129" t="str">
            <v>0A1080</v>
          </cell>
        </row>
        <row r="130">
          <cell r="A130" t="str">
            <v>AA1214</v>
          </cell>
          <cell r="B130" t="str">
            <v>0A1214</v>
          </cell>
        </row>
        <row r="131">
          <cell r="A131" t="str">
            <v>AA1253</v>
          </cell>
          <cell r="B131" t="str">
            <v>0A1253</v>
          </cell>
        </row>
        <row r="132">
          <cell r="A132" t="str">
            <v>AA1256</v>
          </cell>
          <cell r="B132" t="str">
            <v>0A1256</v>
          </cell>
        </row>
        <row r="133">
          <cell r="A133" t="str">
            <v>AA1263</v>
          </cell>
          <cell r="B133" t="str">
            <v>0A1263</v>
          </cell>
        </row>
        <row r="134">
          <cell r="A134" t="str">
            <v>AA1268</v>
          </cell>
          <cell r="B134" t="str">
            <v>0A1268</v>
          </cell>
        </row>
        <row r="135">
          <cell r="A135" t="str">
            <v>AA1269</v>
          </cell>
          <cell r="B135" t="str">
            <v>0A1269</v>
          </cell>
        </row>
        <row r="136">
          <cell r="A136" t="str">
            <v>AA1281</v>
          </cell>
          <cell r="B136" t="str">
            <v>0A1281</v>
          </cell>
        </row>
        <row r="137">
          <cell r="A137" t="str">
            <v>AA1294</v>
          </cell>
          <cell r="B137" t="str">
            <v>0A1294</v>
          </cell>
        </row>
        <row r="138">
          <cell r="A138" t="str">
            <v>AA1310</v>
          </cell>
          <cell r="B138" t="str">
            <v>0A1310</v>
          </cell>
        </row>
        <row r="139">
          <cell r="A139" t="str">
            <v>AA1311</v>
          </cell>
          <cell r="B139" t="str">
            <v>0A1311</v>
          </cell>
        </row>
        <row r="140">
          <cell r="A140" t="str">
            <v>AA1413</v>
          </cell>
          <cell r="B140" t="str">
            <v>0A1413</v>
          </cell>
        </row>
        <row r="141">
          <cell r="A141" t="str">
            <v>AA1439</v>
          </cell>
          <cell r="B141" t="str">
            <v>0A1439</v>
          </cell>
        </row>
        <row r="142">
          <cell r="A142" t="str">
            <v>AA1444</v>
          </cell>
          <cell r="B142" t="str">
            <v>0A1444</v>
          </cell>
        </row>
        <row r="143">
          <cell r="A143" t="str">
            <v>AA1445</v>
          </cell>
          <cell r="B143" t="str">
            <v>0A1445</v>
          </cell>
        </row>
        <row r="144">
          <cell r="A144" t="str">
            <v>AA1446</v>
          </cell>
          <cell r="B144" t="str">
            <v>0A1446</v>
          </cell>
        </row>
        <row r="145">
          <cell r="A145" t="str">
            <v>AA1447</v>
          </cell>
          <cell r="B145" t="str">
            <v>0A1447</v>
          </cell>
        </row>
        <row r="146">
          <cell r="A146" t="str">
            <v>AA1477</v>
          </cell>
          <cell r="B146" t="str">
            <v>0A1477</v>
          </cell>
        </row>
        <row r="147">
          <cell r="A147" t="str">
            <v>AA1485</v>
          </cell>
          <cell r="B147" t="str">
            <v>0A1485</v>
          </cell>
        </row>
        <row r="148">
          <cell r="A148" t="str">
            <v>AA1487</v>
          </cell>
          <cell r="B148" t="str">
            <v>0A1487</v>
          </cell>
        </row>
        <row r="149">
          <cell r="A149" t="str">
            <v>AA1490</v>
          </cell>
          <cell r="B149" t="str">
            <v>0A1490</v>
          </cell>
        </row>
        <row r="150">
          <cell r="A150" t="str">
            <v>AA1505</v>
          </cell>
          <cell r="B150" t="str">
            <v>0A1505</v>
          </cell>
        </row>
        <row r="151">
          <cell r="A151" t="str">
            <v>AA1507</v>
          </cell>
          <cell r="B151" t="str">
            <v>0A1507</v>
          </cell>
        </row>
        <row r="152">
          <cell r="A152" t="str">
            <v>AA1508</v>
          </cell>
          <cell r="B152" t="str">
            <v>0A1508</v>
          </cell>
        </row>
        <row r="153">
          <cell r="A153" t="str">
            <v>AA1509</v>
          </cell>
          <cell r="B153" t="str">
            <v>0A1509</v>
          </cell>
        </row>
        <row r="154">
          <cell r="A154" t="str">
            <v>AA1514</v>
          </cell>
          <cell r="B154" t="str">
            <v>0A1514</v>
          </cell>
        </row>
        <row r="155">
          <cell r="A155" t="str">
            <v>AA1520</v>
          </cell>
          <cell r="B155" t="str">
            <v>0A1520</v>
          </cell>
        </row>
        <row r="156">
          <cell r="A156" t="str">
            <v>AA1527</v>
          </cell>
          <cell r="B156" t="str">
            <v>0A1527</v>
          </cell>
        </row>
        <row r="157">
          <cell r="A157" t="str">
            <v>AA1549</v>
          </cell>
          <cell r="B157" t="str">
            <v>0A1549</v>
          </cell>
        </row>
        <row r="158">
          <cell r="A158" t="str">
            <v>AA1557</v>
          </cell>
          <cell r="B158" t="str">
            <v>0A1557</v>
          </cell>
        </row>
        <row r="159">
          <cell r="A159" t="str">
            <v>AA1568</v>
          </cell>
          <cell r="B159" t="str">
            <v>0A1568</v>
          </cell>
        </row>
        <row r="160">
          <cell r="A160" t="str">
            <v>AA1603</v>
          </cell>
          <cell r="B160" t="str">
            <v>0A1603</v>
          </cell>
        </row>
        <row r="161">
          <cell r="A161" t="str">
            <v>AA1611</v>
          </cell>
          <cell r="B161" t="str">
            <v>0A1611</v>
          </cell>
        </row>
        <row r="162">
          <cell r="A162" t="str">
            <v>AA1637</v>
          </cell>
          <cell r="B162" t="str">
            <v>0A1637</v>
          </cell>
        </row>
        <row r="163">
          <cell r="A163" t="str">
            <v>AA1640</v>
          </cell>
          <cell r="B163" t="str">
            <v>0A1640</v>
          </cell>
        </row>
        <row r="164">
          <cell r="A164" t="str">
            <v>AA1641</v>
          </cell>
          <cell r="B164" t="str">
            <v>0A1641</v>
          </cell>
        </row>
        <row r="165">
          <cell r="A165" t="str">
            <v>AA1716</v>
          </cell>
          <cell r="B165" t="str">
            <v>0A1716</v>
          </cell>
        </row>
        <row r="166">
          <cell r="A166" t="str">
            <v>AA1733</v>
          </cell>
          <cell r="B166" t="str">
            <v>0A1733</v>
          </cell>
        </row>
        <row r="167">
          <cell r="A167" t="str">
            <v>AA1759</v>
          </cell>
          <cell r="B167" t="str">
            <v>0A1759</v>
          </cell>
        </row>
        <row r="168">
          <cell r="A168" t="str">
            <v>AA1779</v>
          </cell>
          <cell r="B168" t="str">
            <v>0A1779</v>
          </cell>
        </row>
        <row r="169">
          <cell r="A169" t="str">
            <v>AA1786</v>
          </cell>
          <cell r="B169" t="str">
            <v>0A1786</v>
          </cell>
        </row>
        <row r="170">
          <cell r="A170" t="str">
            <v>AA1808</v>
          </cell>
          <cell r="B170" t="str">
            <v>0A1808</v>
          </cell>
        </row>
        <row r="171">
          <cell r="A171" t="str">
            <v>AA1888</v>
          </cell>
          <cell r="B171" t="str">
            <v>0A1888</v>
          </cell>
        </row>
        <row r="172">
          <cell r="A172" t="str">
            <v>AA1908</v>
          </cell>
          <cell r="B172" t="str">
            <v>0A1908</v>
          </cell>
        </row>
        <row r="173">
          <cell r="A173" t="str">
            <v>AA1928</v>
          </cell>
          <cell r="B173" t="str">
            <v>0A1928</v>
          </cell>
        </row>
        <row r="174">
          <cell r="A174" t="str">
            <v>AA1959</v>
          </cell>
          <cell r="B174" t="str">
            <v>0A1959</v>
          </cell>
        </row>
        <row r="175">
          <cell r="A175" t="str">
            <v>AA1968</v>
          </cell>
          <cell r="B175" t="str">
            <v>0A1968</v>
          </cell>
        </row>
        <row r="176">
          <cell r="A176" t="str">
            <v>AA1983</v>
          </cell>
          <cell r="B176" t="str">
            <v>0A1983</v>
          </cell>
        </row>
        <row r="177">
          <cell r="A177" t="str">
            <v>AA1987</v>
          </cell>
          <cell r="B177" t="str">
            <v>0A1987</v>
          </cell>
        </row>
        <row r="178">
          <cell r="A178" t="str">
            <v>AA2041</v>
          </cell>
          <cell r="B178" t="str">
            <v>0A2041</v>
          </cell>
        </row>
        <row r="179">
          <cell r="A179" t="str">
            <v>AA2046</v>
          </cell>
          <cell r="B179" t="str">
            <v>0A2046</v>
          </cell>
        </row>
        <row r="180">
          <cell r="A180" t="str">
            <v>AA2051</v>
          </cell>
          <cell r="B180" t="str">
            <v>0A2051</v>
          </cell>
        </row>
        <row r="181">
          <cell r="A181" t="str">
            <v>AA2058</v>
          </cell>
          <cell r="B181" t="str">
            <v>0A2058</v>
          </cell>
        </row>
        <row r="182">
          <cell r="A182" t="str">
            <v>AA2080</v>
          </cell>
          <cell r="B182" t="str">
            <v>0A2080</v>
          </cell>
        </row>
        <row r="183">
          <cell r="A183" t="str">
            <v>AA2087</v>
          </cell>
          <cell r="B183" t="str">
            <v>0A2087</v>
          </cell>
        </row>
        <row r="184">
          <cell r="A184" t="str">
            <v>AA2125</v>
          </cell>
          <cell r="B184" t="str">
            <v>0A2125</v>
          </cell>
        </row>
        <row r="185">
          <cell r="A185" t="str">
            <v>AA2128</v>
          </cell>
          <cell r="B185" t="str">
            <v>0A2128</v>
          </cell>
        </row>
        <row r="186">
          <cell r="A186" t="str">
            <v>AA2172</v>
          </cell>
          <cell r="B186" t="str">
            <v>0A2172</v>
          </cell>
        </row>
        <row r="187">
          <cell r="A187" t="str">
            <v>AA2203</v>
          </cell>
          <cell r="B187" t="str">
            <v>0A2203</v>
          </cell>
        </row>
        <row r="188">
          <cell r="A188" t="str">
            <v>AA2205</v>
          </cell>
          <cell r="B188" t="str">
            <v>0A2205</v>
          </cell>
        </row>
        <row r="189">
          <cell r="A189" t="str">
            <v>AA2227</v>
          </cell>
          <cell r="B189" t="str">
            <v>0A2227</v>
          </cell>
        </row>
        <row r="190">
          <cell r="A190" t="str">
            <v>AA2229</v>
          </cell>
          <cell r="B190" t="str">
            <v>0A2229</v>
          </cell>
        </row>
        <row r="191">
          <cell r="A191" t="str">
            <v>AA2242</v>
          </cell>
          <cell r="B191" t="str">
            <v>0A2242</v>
          </cell>
        </row>
        <row r="192">
          <cell r="A192" t="str">
            <v>AA2266</v>
          </cell>
          <cell r="B192" t="str">
            <v>0A2266</v>
          </cell>
        </row>
        <row r="193">
          <cell r="A193" t="str">
            <v>AA2294</v>
          </cell>
          <cell r="B193" t="str">
            <v>0A2294</v>
          </cell>
        </row>
        <row r="194">
          <cell r="A194" t="str">
            <v>AA2308</v>
          </cell>
          <cell r="B194" t="str">
            <v>0A2308</v>
          </cell>
        </row>
        <row r="195">
          <cell r="A195" t="str">
            <v>AA2350</v>
          </cell>
          <cell r="B195" t="str">
            <v>0A2350</v>
          </cell>
        </row>
        <row r="196">
          <cell r="A196" t="str">
            <v>AA2354</v>
          </cell>
          <cell r="B196" t="str">
            <v>0A2354</v>
          </cell>
        </row>
        <row r="197">
          <cell r="A197" t="str">
            <v>AA2397</v>
          </cell>
          <cell r="B197" t="str">
            <v>0A2397</v>
          </cell>
        </row>
        <row r="198">
          <cell r="A198" t="str">
            <v>AA2465</v>
          </cell>
          <cell r="B198" t="str">
            <v>0A2465</v>
          </cell>
        </row>
        <row r="199">
          <cell r="A199" t="str">
            <v>AA413</v>
          </cell>
          <cell r="B199" t="str">
            <v>0A413</v>
          </cell>
        </row>
        <row r="200">
          <cell r="A200" t="str">
            <v>AA551</v>
          </cell>
          <cell r="B200" t="str">
            <v>0A551</v>
          </cell>
        </row>
        <row r="201">
          <cell r="A201" t="str">
            <v>AA618</v>
          </cell>
          <cell r="B201" t="str">
            <v>0A618</v>
          </cell>
        </row>
        <row r="202">
          <cell r="A202" t="str">
            <v>AA703</v>
          </cell>
          <cell r="B202" t="str">
            <v>0A703</v>
          </cell>
        </row>
        <row r="203">
          <cell r="A203" t="str">
            <v>AA750</v>
          </cell>
          <cell r="B203" t="str">
            <v>0A750</v>
          </cell>
        </row>
        <row r="204">
          <cell r="A204" t="str">
            <v>AA761</v>
          </cell>
          <cell r="B204" t="str">
            <v>0A761</v>
          </cell>
        </row>
        <row r="205">
          <cell r="A205" t="str">
            <v>AA763</v>
          </cell>
          <cell r="B205" t="str">
            <v>0A763</v>
          </cell>
        </row>
        <row r="206">
          <cell r="A206" t="str">
            <v>AA772</v>
          </cell>
          <cell r="B206" t="str">
            <v>0A772</v>
          </cell>
        </row>
        <row r="207">
          <cell r="A207" t="str">
            <v>AA773</v>
          </cell>
          <cell r="B207" t="str">
            <v>0A773</v>
          </cell>
        </row>
        <row r="208">
          <cell r="A208" t="str">
            <v>AA793</v>
          </cell>
          <cell r="B208" t="str">
            <v>0A793</v>
          </cell>
        </row>
        <row r="209">
          <cell r="A209" t="str">
            <v>AA825</v>
          </cell>
          <cell r="B209" t="str">
            <v>0A825</v>
          </cell>
        </row>
        <row r="210">
          <cell r="A210" t="str">
            <v>AA842</v>
          </cell>
          <cell r="B210" t="str">
            <v>0A842</v>
          </cell>
        </row>
        <row r="211">
          <cell r="A211" t="str">
            <v>AA848</v>
          </cell>
          <cell r="B211" t="str">
            <v>0A848</v>
          </cell>
        </row>
        <row r="212">
          <cell r="A212" t="str">
            <v>AA855</v>
          </cell>
          <cell r="B212" t="str">
            <v>0A855</v>
          </cell>
        </row>
        <row r="213">
          <cell r="A213" t="str">
            <v>AA858</v>
          </cell>
          <cell r="B213" t="str">
            <v>0A858</v>
          </cell>
        </row>
        <row r="214">
          <cell r="A214" t="str">
            <v>AA859</v>
          </cell>
          <cell r="B214" t="str">
            <v>0A859</v>
          </cell>
        </row>
        <row r="215">
          <cell r="A215" t="str">
            <v>AA861</v>
          </cell>
          <cell r="B215" t="str">
            <v>0A861</v>
          </cell>
        </row>
        <row r="216">
          <cell r="A216" t="str">
            <v>AA865</v>
          </cell>
          <cell r="B216" t="str">
            <v>0A865</v>
          </cell>
        </row>
        <row r="217">
          <cell r="A217" t="str">
            <v>AA932</v>
          </cell>
          <cell r="B217" t="str">
            <v>0A932</v>
          </cell>
        </row>
        <row r="218">
          <cell r="A218" t="str">
            <v>AA939</v>
          </cell>
          <cell r="B218" t="str">
            <v>0A939</v>
          </cell>
        </row>
        <row r="219">
          <cell r="A219" t="str">
            <v>AA960</v>
          </cell>
          <cell r="B219" t="str">
            <v>0A960</v>
          </cell>
        </row>
        <row r="220">
          <cell r="A220" t="str">
            <v>AA975</v>
          </cell>
          <cell r="B220" t="str">
            <v>0A975</v>
          </cell>
        </row>
        <row r="221">
          <cell r="A221" t="str">
            <v>AA991</v>
          </cell>
          <cell r="B221" t="str">
            <v>0A991</v>
          </cell>
        </row>
        <row r="222">
          <cell r="A222" t="str">
            <v>AH0110</v>
          </cell>
          <cell r="B222" t="str">
            <v>H0110</v>
          </cell>
        </row>
        <row r="223">
          <cell r="A223" t="str">
            <v>AH124</v>
          </cell>
          <cell r="B223" t="str">
            <v>H124</v>
          </cell>
        </row>
        <row r="224">
          <cell r="A224" t="str">
            <v>AH1269</v>
          </cell>
          <cell r="B224" t="str">
            <v>H1269</v>
          </cell>
        </row>
        <row r="225">
          <cell r="A225" t="str">
            <v>AH134</v>
          </cell>
          <cell r="B225" t="str">
            <v>H134</v>
          </cell>
        </row>
        <row r="226">
          <cell r="A226" t="str">
            <v>AH199</v>
          </cell>
          <cell r="B226" t="str">
            <v>F199</v>
          </cell>
        </row>
        <row r="227">
          <cell r="A227" t="str">
            <v>AH2039</v>
          </cell>
          <cell r="B227" t="str">
            <v>F2039</v>
          </cell>
        </row>
        <row r="228">
          <cell r="A228" t="str">
            <v>AH2048</v>
          </cell>
          <cell r="B228" t="str">
            <v>H2048</v>
          </cell>
        </row>
        <row r="229">
          <cell r="A229" t="str">
            <v>AH218</v>
          </cell>
          <cell r="B229" t="str">
            <v>H218</v>
          </cell>
        </row>
        <row r="230">
          <cell r="A230" t="str">
            <v>AH264</v>
          </cell>
          <cell r="B230" t="str">
            <v>H264</v>
          </cell>
        </row>
        <row r="231">
          <cell r="A231" t="str">
            <v>AH299</v>
          </cell>
          <cell r="B231" t="str">
            <v>H299</v>
          </cell>
        </row>
        <row r="232">
          <cell r="A232" t="str">
            <v>AH340</v>
          </cell>
          <cell r="B232" t="str">
            <v>H340</v>
          </cell>
        </row>
        <row r="233">
          <cell r="A233" t="str">
            <v>AH345</v>
          </cell>
          <cell r="B233" t="str">
            <v>H345</v>
          </cell>
        </row>
        <row r="234">
          <cell r="A234" t="str">
            <v>AH8006</v>
          </cell>
          <cell r="B234" t="str">
            <v>H8006</v>
          </cell>
        </row>
        <row r="235">
          <cell r="A235" t="str">
            <v>AH8017</v>
          </cell>
          <cell r="B235" t="str">
            <v>H8017</v>
          </cell>
        </row>
        <row r="236">
          <cell r="A236" t="str">
            <v>AM0379</v>
          </cell>
          <cell r="B236" t="str">
            <v>MM0379</v>
          </cell>
        </row>
        <row r="237">
          <cell r="A237" t="str">
            <v>AM0509</v>
          </cell>
          <cell r="B237" t="str">
            <v>MM0509</v>
          </cell>
        </row>
        <row r="238">
          <cell r="A238" t="str">
            <v>B002</v>
          </cell>
          <cell r="B238" t="str">
            <v>F277</v>
          </cell>
        </row>
        <row r="239">
          <cell r="A239" t="str">
            <v>B003</v>
          </cell>
          <cell r="B239" t="str">
            <v>F003</v>
          </cell>
        </row>
        <row r="240">
          <cell r="A240" t="str">
            <v>B264</v>
          </cell>
          <cell r="B240" t="str">
            <v>A264</v>
          </cell>
        </row>
        <row r="241">
          <cell r="A241" t="str">
            <v>B300</v>
          </cell>
          <cell r="B241" t="str">
            <v>F300</v>
          </cell>
        </row>
        <row r="242">
          <cell r="A242" t="str">
            <v>BA1487</v>
          </cell>
          <cell r="B242" t="str">
            <v>0A1487</v>
          </cell>
        </row>
        <row r="243">
          <cell r="A243" t="str">
            <v>BA1488</v>
          </cell>
          <cell r="B243" t="str">
            <v>0A1488</v>
          </cell>
        </row>
        <row r="244">
          <cell r="A244" t="str">
            <v>BA2061</v>
          </cell>
          <cell r="B244" t="str">
            <v>0A2061</v>
          </cell>
        </row>
        <row r="245">
          <cell r="A245" t="str">
            <v>BH264</v>
          </cell>
          <cell r="B245" t="str">
            <v>AH264</v>
          </cell>
        </row>
        <row r="246">
          <cell r="A246" t="str">
            <v>G082</v>
          </cell>
          <cell r="B246" t="str">
            <v>F082</v>
          </cell>
        </row>
        <row r="247">
          <cell r="A247" t="str">
            <v>A00831</v>
          </cell>
          <cell r="B247">
            <v>831</v>
          </cell>
        </row>
        <row r="248">
          <cell r="A248" t="str">
            <v>A113</v>
          </cell>
          <cell r="B248" t="str">
            <v>F113</v>
          </cell>
        </row>
        <row r="249">
          <cell r="A249" t="str">
            <v>A205</v>
          </cell>
          <cell r="B249" t="str">
            <v>F205</v>
          </cell>
        </row>
        <row r="250">
          <cell r="A250" t="str">
            <v>A329</v>
          </cell>
          <cell r="B250" t="str">
            <v>F329</v>
          </cell>
        </row>
        <row r="251">
          <cell r="A251" t="str">
            <v>A358</v>
          </cell>
          <cell r="B251" t="str">
            <v>F358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72"/>
  <sheetViews>
    <sheetView showGridLines="0" tabSelected="1" zoomScale="85" zoomScaleNormal="85" workbookViewId="0">
      <selection activeCell="J6" sqref="J6"/>
    </sheetView>
  </sheetViews>
  <sheetFormatPr defaultRowHeight="14.5" x14ac:dyDescent="0.35"/>
  <cols>
    <col min="1" max="1" width="16.81640625" style="73" customWidth="1"/>
    <col min="2" max="5" width="11.453125" style="60" customWidth="1"/>
    <col min="6" max="6" width="3.81640625" bestFit="1" customWidth="1"/>
    <col min="7" max="7" width="9.54296875" bestFit="1" customWidth="1"/>
    <col min="8" max="8" width="7.1796875" customWidth="1"/>
    <col min="9" max="9" width="6" style="110" bestFit="1" customWidth="1"/>
    <col min="10" max="10" width="10.453125" style="110" bestFit="1" customWidth="1"/>
    <col min="11" max="11" width="9.54296875" style="110" bestFit="1" customWidth="1"/>
    <col min="12" max="12" width="12.26953125" style="110" bestFit="1" customWidth="1"/>
    <col min="13" max="13" width="3.453125" style="110" bestFit="1" customWidth="1"/>
    <col min="14" max="14" width="3.453125" style="4" bestFit="1" customWidth="1"/>
    <col min="15" max="15" width="9.1796875" style="4"/>
    <col min="16" max="16" width="9.453125" style="4" bestFit="1" customWidth="1"/>
    <col min="17" max="17" width="12.453125" style="4" customWidth="1"/>
    <col min="18" max="18" width="3.54296875" style="4" bestFit="1" customWidth="1"/>
    <col min="19" max="20" width="9.1796875" style="4"/>
  </cols>
  <sheetData>
    <row r="1" spans="1:20" ht="15" thickBot="1" x14ac:dyDescent="0.4"/>
    <row r="2" spans="1:20" ht="23.25" customHeight="1" thickBot="1" x14ac:dyDescent="0.4">
      <c r="A2" s="369" t="s">
        <v>489</v>
      </c>
      <c r="B2" s="139"/>
      <c r="C2" s="139"/>
      <c r="D2" s="139"/>
      <c r="E2" s="139"/>
      <c r="F2" s="140"/>
      <c r="G2" s="140"/>
      <c r="H2" s="140"/>
      <c r="I2" s="355"/>
      <c r="J2" s="355"/>
      <c r="K2" s="355"/>
      <c r="L2" s="355"/>
      <c r="M2" s="355"/>
      <c r="N2" s="58"/>
      <c r="O2" s="58"/>
      <c r="P2" s="58"/>
      <c r="Q2" s="58"/>
      <c r="R2" s="58"/>
    </row>
    <row r="3" spans="1:20" ht="15.5" x14ac:dyDescent="0.35">
      <c r="A3" s="74"/>
      <c r="B3" s="62"/>
      <c r="C3" s="62"/>
      <c r="D3" s="62"/>
      <c r="E3" s="62"/>
      <c r="F3" s="1"/>
      <c r="G3" s="1"/>
      <c r="H3" s="1"/>
      <c r="I3" s="356"/>
      <c r="J3" s="356"/>
      <c r="K3" s="356"/>
      <c r="L3" s="357"/>
      <c r="M3" s="357"/>
      <c r="N3" s="58"/>
      <c r="O3" s="58"/>
      <c r="P3" s="58"/>
      <c r="Q3" s="58"/>
      <c r="R3" s="58"/>
    </row>
    <row r="4" spans="1:20" s="66" customFormat="1" ht="16" thickBot="1" x14ac:dyDescent="0.4">
      <c r="A4" s="83" t="s">
        <v>0</v>
      </c>
      <c r="B4" s="62"/>
      <c r="C4" s="147">
        <f>+'Master Temp-P+I BAU-IDR'!$I$5</f>
        <v>45533</v>
      </c>
      <c r="D4" s="67"/>
      <c r="E4" s="62"/>
      <c r="F4" s="67"/>
      <c r="G4" s="67"/>
      <c r="H4" s="67"/>
      <c r="I4" s="358"/>
      <c r="J4" s="358"/>
      <c r="K4" s="356"/>
      <c r="L4" s="359"/>
      <c r="M4" s="359"/>
      <c r="N4" s="63"/>
      <c r="O4" s="63"/>
      <c r="P4" s="63"/>
      <c r="Q4" s="63"/>
      <c r="R4" s="67"/>
      <c r="S4" s="67"/>
    </row>
    <row r="5" spans="1:20" s="66" customFormat="1" ht="15.5" x14ac:dyDescent="0.35">
      <c r="A5" s="83"/>
      <c r="B5" s="62"/>
      <c r="C5" s="62"/>
      <c r="D5" s="67"/>
      <c r="E5" s="62"/>
      <c r="F5" s="67"/>
      <c r="G5" s="67"/>
      <c r="H5" s="67"/>
      <c r="I5" s="358"/>
      <c r="J5" s="358"/>
      <c r="K5" s="359"/>
      <c r="L5" s="359"/>
      <c r="M5" s="359"/>
      <c r="N5" s="63"/>
      <c r="O5" s="63"/>
      <c r="P5" s="63"/>
      <c r="Q5" s="63"/>
      <c r="R5" s="67"/>
      <c r="S5" s="67"/>
    </row>
    <row r="6" spans="1:20" s="66" customFormat="1" ht="16" thickBot="1" x14ac:dyDescent="0.4">
      <c r="A6" s="83" t="s">
        <v>1</v>
      </c>
      <c r="B6" s="62"/>
      <c r="C6" s="147">
        <f ca="1">TODAY()</f>
        <v>45534</v>
      </c>
      <c r="D6" s="67"/>
      <c r="E6" s="62" t="s">
        <v>19</v>
      </c>
      <c r="F6" s="62"/>
      <c r="G6" s="384">
        <v>45532</v>
      </c>
      <c r="H6" s="385"/>
      <c r="I6" s="358"/>
      <c r="J6" s="359"/>
      <c r="K6" s="359"/>
      <c r="L6" s="359"/>
      <c r="M6" s="359"/>
      <c r="N6" s="63"/>
      <c r="O6" s="63"/>
      <c r="P6" s="63"/>
      <c r="Q6" s="67"/>
      <c r="R6" s="67"/>
    </row>
    <row r="7" spans="1:20" s="69" customFormat="1" ht="13" x14ac:dyDescent="0.3">
      <c r="A7" s="75"/>
      <c r="B7" s="64"/>
      <c r="C7" s="64"/>
      <c r="D7" s="64"/>
      <c r="E7" s="68"/>
      <c r="F7" s="64"/>
      <c r="G7" s="64"/>
      <c r="H7" s="64"/>
      <c r="I7" s="360"/>
      <c r="J7" s="360"/>
      <c r="K7" s="360"/>
      <c r="L7" s="361"/>
      <c r="M7" s="361"/>
      <c r="N7" s="61"/>
      <c r="O7" s="61"/>
      <c r="P7" s="61"/>
      <c r="Q7" s="61"/>
      <c r="R7" s="61"/>
      <c r="S7" s="68"/>
      <c r="T7" s="68"/>
    </row>
    <row r="8" spans="1:20" ht="15.5" x14ac:dyDescent="0.35">
      <c r="A8" s="84" t="s">
        <v>2</v>
      </c>
      <c r="B8" s="65"/>
      <c r="C8" s="65"/>
      <c r="D8" s="65"/>
      <c r="E8" s="65"/>
      <c r="F8" s="3"/>
      <c r="G8" s="3"/>
      <c r="H8" s="3"/>
      <c r="I8" s="362"/>
      <c r="J8" s="362"/>
      <c r="K8" s="363"/>
      <c r="L8" s="362"/>
      <c r="M8" s="362"/>
      <c r="N8" s="57"/>
      <c r="O8" s="58"/>
      <c r="P8" s="58"/>
      <c r="Q8" s="58"/>
      <c r="R8" s="58"/>
    </row>
    <row r="9" spans="1:20" s="60" customFormat="1" ht="15.75" customHeight="1" x14ac:dyDescent="0.35">
      <c r="A9" s="386"/>
      <c r="B9" s="163" t="s">
        <v>20</v>
      </c>
      <c r="C9" s="141"/>
      <c r="D9" s="141"/>
      <c r="E9" s="141"/>
      <c r="F9" s="142"/>
      <c r="G9" s="142"/>
      <c r="H9" s="143"/>
      <c r="I9" s="370"/>
      <c r="J9" s="364"/>
      <c r="K9" s="365"/>
      <c r="L9" s="374"/>
      <c r="M9" s="365"/>
      <c r="N9" s="59"/>
      <c r="O9" s="59"/>
      <c r="P9" s="59"/>
      <c r="Q9" s="59"/>
      <c r="R9" s="59"/>
      <c r="S9" s="59"/>
      <c r="T9" s="59"/>
    </row>
    <row r="10" spans="1:20" s="60" customFormat="1" x14ac:dyDescent="0.35">
      <c r="A10" s="387"/>
      <c r="B10" s="164" t="s">
        <v>3</v>
      </c>
      <c r="C10" s="144"/>
      <c r="D10" s="144"/>
      <c r="E10" s="144"/>
      <c r="F10" s="145"/>
      <c r="G10" s="145"/>
      <c r="H10" s="146"/>
      <c r="I10" s="368"/>
      <c r="J10" s="364"/>
      <c r="K10" s="365"/>
      <c r="L10" s="365"/>
      <c r="M10" s="365"/>
      <c r="N10" s="59"/>
      <c r="O10" s="59"/>
      <c r="P10" s="59"/>
      <c r="Q10" s="59"/>
      <c r="R10" s="59"/>
      <c r="S10" s="59"/>
      <c r="T10" s="59"/>
    </row>
    <row r="11" spans="1:20" s="71" customFormat="1" ht="29" x14ac:dyDescent="0.35">
      <c r="A11" s="170" t="s">
        <v>5</v>
      </c>
      <c r="B11" s="148" t="s">
        <v>6</v>
      </c>
      <c r="C11" s="149" t="s">
        <v>8</v>
      </c>
      <c r="D11" s="150" t="s">
        <v>7</v>
      </c>
      <c r="E11" s="149" t="s">
        <v>407</v>
      </c>
      <c r="F11" s="150"/>
      <c r="G11" s="388" t="s">
        <v>9</v>
      </c>
      <c r="H11" s="389"/>
      <c r="I11" s="371"/>
      <c r="J11" s="366"/>
      <c r="K11" s="323"/>
      <c r="L11" s="323"/>
      <c r="M11" s="323"/>
      <c r="N11" s="70"/>
      <c r="O11" s="70"/>
      <c r="P11" s="70"/>
      <c r="Q11" s="70"/>
      <c r="R11" s="375"/>
      <c r="S11" s="70"/>
      <c r="T11" s="70"/>
    </row>
    <row r="12" spans="1:20" s="60" customFormat="1" x14ac:dyDescent="0.35">
      <c r="A12" s="151" t="s">
        <v>404</v>
      </c>
      <c r="B12" s="152">
        <v>-12000</v>
      </c>
      <c r="C12" s="153">
        <f>'Master Temp-P+I BAU-IDR'!$O$372/10^6</f>
        <v>-8939.7165580576529</v>
      </c>
      <c r="D12" s="153">
        <v>-6930.085798669109</v>
      </c>
      <c r="E12" s="153">
        <f>+C12-D12</f>
        <v>-2009.630759388544</v>
      </c>
      <c r="F12" s="154" t="str">
        <f>IF(C12&gt;D12,"Ç",IF(C12=D12,"Æ","È"))</f>
        <v>È</v>
      </c>
      <c r="G12" s="155">
        <f>IF(C12&gt;=0,"-",C12/B12)</f>
        <v>0.74497637983813769</v>
      </c>
      <c r="H12" s="156" t="str">
        <f>IF(AND(C12&gt;=B12,OR(G12&lt;0.8,G12="-")),"P",IF(AND(C12&gt;=B12,G12&gt;=0.8),"^","Ï"))</f>
        <v>P</v>
      </c>
      <c r="I12" s="368"/>
      <c r="J12" s="367"/>
      <c r="K12" s="382"/>
      <c r="L12" s="365"/>
      <c r="M12" s="365"/>
      <c r="N12" s="59"/>
      <c r="O12" s="59"/>
      <c r="P12" s="59"/>
      <c r="Q12" s="59"/>
      <c r="R12" s="59"/>
      <c r="S12" s="59"/>
      <c r="T12" s="59"/>
    </row>
    <row r="13" spans="1:20" s="60" customFormat="1" x14ac:dyDescent="0.35">
      <c r="A13" s="157" t="s">
        <v>409</v>
      </c>
      <c r="B13" s="158">
        <v>-9000</v>
      </c>
      <c r="C13" s="159">
        <f>'Master Temp-P+I BAU-IDR'!$AL$372/10^6</f>
        <v>-4429.4170569276812</v>
      </c>
      <c r="D13" s="159">
        <v>-4596.4206716385679</v>
      </c>
      <c r="E13" s="159">
        <f>+C13-D13</f>
        <v>167.00361471088672</v>
      </c>
      <c r="F13" s="160" t="str">
        <f>IF(C13&gt;D13,"Ç",IF(C13=D13,"Æ","È"))</f>
        <v>Ç</v>
      </c>
      <c r="G13" s="161">
        <f>IF(C13&gt;0,"-",C13/B13)</f>
        <v>0.49215745076974238</v>
      </c>
      <c r="H13" s="162" t="str">
        <f>IF(AND(C13&gt;=B13,OR(G13&lt;0.8,G13="-")),"P",IF(AND(C13&gt;=B13,G13&gt;=0.8),"^","Ï"))</f>
        <v>P</v>
      </c>
      <c r="I13" s="368"/>
      <c r="J13" s="367"/>
      <c r="K13" s="382"/>
      <c r="L13" s="365"/>
      <c r="M13" s="365"/>
      <c r="N13" s="59"/>
      <c r="O13" s="59"/>
      <c r="P13" s="59"/>
      <c r="Q13" s="59"/>
      <c r="R13" s="59"/>
      <c r="S13" s="59"/>
      <c r="T13" s="59"/>
    </row>
    <row r="14" spans="1:20" s="60" customFormat="1" x14ac:dyDescent="0.35">
      <c r="A14" s="166"/>
      <c r="B14" s="165" t="s">
        <v>4</v>
      </c>
      <c r="C14" s="167"/>
      <c r="D14" s="167"/>
      <c r="E14" s="167"/>
      <c r="F14" s="168"/>
      <c r="G14" s="168"/>
      <c r="H14" s="169"/>
      <c r="I14" s="372"/>
      <c r="J14" s="365"/>
      <c r="K14" s="365"/>
      <c r="L14" s="365"/>
      <c r="M14" s="365"/>
      <c r="N14" s="59"/>
      <c r="O14" s="59"/>
      <c r="P14" s="59"/>
      <c r="Q14" s="59"/>
      <c r="R14" s="59"/>
      <c r="S14" s="59"/>
      <c r="T14" s="59"/>
    </row>
    <row r="15" spans="1:20" s="71" customFormat="1" ht="29" x14ac:dyDescent="0.35">
      <c r="A15" s="170" t="s">
        <v>5</v>
      </c>
      <c r="B15" s="148" t="s">
        <v>6</v>
      </c>
      <c r="C15" s="171" t="s">
        <v>8</v>
      </c>
      <c r="D15" s="172" t="s">
        <v>7</v>
      </c>
      <c r="E15" s="149" t="s">
        <v>407</v>
      </c>
      <c r="F15" s="172"/>
      <c r="G15" s="390" t="s">
        <v>9</v>
      </c>
      <c r="H15" s="389"/>
      <c r="I15" s="373"/>
      <c r="J15" s="323"/>
      <c r="K15" s="323"/>
      <c r="L15" s="323"/>
      <c r="M15" s="323"/>
      <c r="N15" s="70"/>
      <c r="O15" s="70"/>
      <c r="P15" s="70"/>
      <c r="Q15" s="70"/>
      <c r="R15" s="70"/>
      <c r="S15" s="70"/>
      <c r="T15" s="70"/>
    </row>
    <row r="16" spans="1:20" s="60" customFormat="1" x14ac:dyDescent="0.35">
      <c r="A16" s="173" t="s">
        <v>404</v>
      </c>
      <c r="B16" s="174">
        <v>-25</v>
      </c>
      <c r="C16" s="175">
        <f>'Master Temp-P+I BAU-FCY'!$O$372/10^3</f>
        <v>367.30319283552421</v>
      </c>
      <c r="D16" s="175">
        <v>324.74009414219967</v>
      </c>
      <c r="E16" s="175">
        <f>+C16-D16</f>
        <v>42.563098693324548</v>
      </c>
      <c r="F16" s="176" t="str">
        <f>IF(C16&gt;D16,"Ç",IF(C16=D16,"Æ","È"))</f>
        <v>Ç</v>
      </c>
      <c r="G16" s="177" t="str">
        <f>IF(C16&gt;=0,"-",C16/B16)</f>
        <v>-</v>
      </c>
      <c r="H16" s="178" t="str">
        <f>IF(AND(C16&gt;=B16,OR(G16&lt;0.8,G16="-")),"P",IF(AND(C16&gt;=B16,G16&gt;=0.8),"^","Ï"))</f>
        <v>P</v>
      </c>
      <c r="I16" s="372"/>
      <c r="J16" s="365"/>
      <c r="K16" s="382"/>
      <c r="L16" s="365"/>
      <c r="M16" s="365"/>
      <c r="N16" s="59"/>
      <c r="O16" s="59"/>
      <c r="P16" s="59"/>
      <c r="Q16" s="59"/>
      <c r="R16" s="59"/>
      <c r="S16" s="59"/>
      <c r="T16" s="59"/>
    </row>
    <row r="17" spans="1:20" s="60" customFormat="1" x14ac:dyDescent="0.35">
      <c r="A17" s="190" t="s">
        <v>409</v>
      </c>
      <c r="B17" s="191">
        <v>-25</v>
      </c>
      <c r="C17" s="192">
        <f>'Master Temp-P+I BAU-FCY'!$AL$372/10^3</f>
        <v>498.47192108713051</v>
      </c>
      <c r="D17" s="192">
        <v>487.07918338363856</v>
      </c>
      <c r="E17" s="192">
        <f>+C17-D17</f>
        <v>11.392737703491946</v>
      </c>
      <c r="F17" s="193" t="str">
        <f>IF(C17&gt;D17,"Ç",IF(C17=D17,"Æ","È"))</f>
        <v>Ç</v>
      </c>
      <c r="G17" s="194" t="str">
        <f>IF(C17&gt;=0,"-",C17/B17)</f>
        <v>-</v>
      </c>
      <c r="H17" s="195" t="str">
        <f>IF(AND(C17&gt;=B17,OR(G17&lt;0.8,G17="-")),"P",IF(AND(C17&gt;=B17,G17&gt;=0.8),"^","Ï"))</f>
        <v>P</v>
      </c>
      <c r="I17" s="365"/>
      <c r="J17" s="365"/>
      <c r="K17" s="382"/>
      <c r="L17" s="383"/>
      <c r="M17" s="365"/>
      <c r="N17" s="59"/>
      <c r="O17" s="59"/>
      <c r="P17" s="59"/>
      <c r="Q17" s="59"/>
      <c r="R17" s="59"/>
      <c r="S17" s="59"/>
      <c r="T17" s="59"/>
    </row>
    <row r="18" spans="1:20" s="60" customFormat="1" hidden="1" x14ac:dyDescent="0.35">
      <c r="A18" s="376"/>
      <c r="B18" s="376"/>
      <c r="C18" s="377"/>
      <c r="D18" s="377"/>
      <c r="E18" s="377"/>
      <c r="F18" s="378"/>
      <c r="G18" s="379"/>
      <c r="H18" s="380"/>
      <c r="I18" s="365"/>
      <c r="J18" s="365"/>
      <c r="K18" s="365"/>
      <c r="L18" s="365"/>
      <c r="M18" s="365"/>
      <c r="N18" s="59"/>
      <c r="O18" s="59"/>
      <c r="P18" s="59"/>
      <c r="Q18" s="59"/>
      <c r="R18" s="59"/>
      <c r="S18" s="59"/>
      <c r="T18" s="59"/>
    </row>
    <row r="19" spans="1:20" s="60" customFormat="1" ht="31" customHeight="1" x14ac:dyDescent="0.35">
      <c r="A19" s="393" t="s">
        <v>490</v>
      </c>
      <c r="B19" s="393"/>
      <c r="C19" s="393"/>
      <c r="D19" s="393"/>
      <c r="E19" s="393"/>
      <c r="F19" s="393"/>
      <c r="G19" s="393"/>
      <c r="H19" s="393"/>
      <c r="I19" s="365"/>
      <c r="J19" s="365"/>
      <c r="K19" s="365"/>
      <c r="L19" s="365"/>
      <c r="M19" s="365"/>
      <c r="N19" s="59"/>
      <c r="O19" s="59"/>
      <c r="P19" s="59"/>
      <c r="Q19" s="59"/>
      <c r="R19" s="59"/>
      <c r="S19" s="59"/>
      <c r="T19" s="59"/>
    </row>
    <row r="20" spans="1:20" s="59" customFormat="1" x14ac:dyDescent="0.35">
      <c r="A20" s="76"/>
      <c r="I20" s="365"/>
      <c r="J20" s="365"/>
      <c r="K20" s="365"/>
      <c r="L20" s="365"/>
      <c r="M20" s="365"/>
    </row>
    <row r="21" spans="1:20" s="4" customFormat="1" ht="15.5" x14ac:dyDescent="0.35">
      <c r="A21" s="84" t="s">
        <v>408</v>
      </c>
      <c r="B21" s="65"/>
      <c r="C21" s="65"/>
      <c r="D21" s="65"/>
      <c r="E21" s="65"/>
      <c r="F21" s="3"/>
      <c r="G21" s="3"/>
      <c r="H21" s="3"/>
      <c r="I21" s="110"/>
      <c r="J21" s="110"/>
      <c r="K21" s="110"/>
      <c r="L21" s="110"/>
      <c r="M21" s="110"/>
    </row>
    <row r="22" spans="1:20" s="4" customFormat="1" x14ac:dyDescent="0.35">
      <c r="A22" s="391" t="s">
        <v>21</v>
      </c>
      <c r="B22" s="179" t="s">
        <v>20</v>
      </c>
      <c r="C22" s="180"/>
      <c r="D22" s="180"/>
      <c r="E22" s="180"/>
      <c r="F22" s="181"/>
      <c r="I22" s="110"/>
      <c r="J22" s="110"/>
      <c r="K22" s="110"/>
      <c r="L22" s="110"/>
      <c r="M22" s="110"/>
    </row>
    <row r="23" spans="1:20" s="4" customFormat="1" x14ac:dyDescent="0.35">
      <c r="A23" s="392"/>
      <c r="B23" s="182" t="s">
        <v>3</v>
      </c>
      <c r="C23" s="183"/>
      <c r="D23" s="183"/>
      <c r="E23" s="183"/>
      <c r="F23" s="184"/>
      <c r="I23" s="110"/>
      <c r="J23" s="110"/>
      <c r="K23" s="110"/>
      <c r="L23" s="110"/>
      <c r="M23" s="110"/>
    </row>
    <row r="24" spans="1:20" s="4" customFormat="1" ht="30" customHeight="1" x14ac:dyDescent="0.35">
      <c r="A24" s="170" t="s">
        <v>5</v>
      </c>
      <c r="B24" s="148" t="s">
        <v>6</v>
      </c>
      <c r="C24" s="149" t="s">
        <v>8</v>
      </c>
      <c r="D24" s="150" t="s">
        <v>7</v>
      </c>
      <c r="E24" s="149" t="s">
        <v>407</v>
      </c>
      <c r="F24" s="150"/>
      <c r="I24" s="110"/>
      <c r="J24" s="110"/>
      <c r="K24" s="110"/>
      <c r="L24" s="110"/>
      <c r="M24" s="110"/>
    </row>
    <row r="25" spans="1:20" s="4" customFormat="1" x14ac:dyDescent="0.35">
      <c r="A25" s="173" t="s">
        <v>404</v>
      </c>
      <c r="B25" s="174">
        <v>0</v>
      </c>
      <c r="C25" s="175">
        <f>'Master Temp-P+I CC-IDR'!$O$372/10^6</f>
        <v>65935.810514041019</v>
      </c>
      <c r="D25" s="175">
        <v>65245.911907924186</v>
      </c>
      <c r="E25" s="175">
        <f>+C25-D25</f>
        <v>689.89860611683253</v>
      </c>
      <c r="F25" s="185" t="str">
        <f>IF(C25&gt;D25,"Ç",IF(C25=D25,"Æ","È"))</f>
        <v>Ç</v>
      </c>
      <c r="H25" s="381"/>
      <c r="I25" s="110"/>
      <c r="J25" s="110"/>
      <c r="K25" s="382"/>
      <c r="L25" s="110"/>
      <c r="M25" s="110"/>
    </row>
    <row r="26" spans="1:20" s="4" customFormat="1" x14ac:dyDescent="0.35">
      <c r="A26" s="186" t="s">
        <v>409</v>
      </c>
      <c r="B26" s="187">
        <v>0</v>
      </c>
      <c r="C26" s="188">
        <f>'Master Temp-P+I CC-IDR'!$AL$372/10^6</f>
        <v>49860.48602067538</v>
      </c>
      <c r="D26" s="188">
        <v>48846.74850487904</v>
      </c>
      <c r="E26" s="188">
        <f>+C26-D26</f>
        <v>1013.7375157963397</v>
      </c>
      <c r="F26" s="189" t="str">
        <f>IF(C26&gt;D26,"Ç",IF(C26=D26,"Æ","È"))</f>
        <v>Ç</v>
      </c>
      <c r="I26" s="110"/>
      <c r="J26" s="110"/>
      <c r="K26" s="382"/>
      <c r="L26" s="110"/>
      <c r="M26" s="110"/>
    </row>
    <row r="27" spans="1:20" s="4" customFormat="1" x14ac:dyDescent="0.35">
      <c r="A27" s="198" t="s">
        <v>26</v>
      </c>
      <c r="B27" s="164" t="s">
        <v>4</v>
      </c>
      <c r="C27" s="199"/>
      <c r="D27" s="200"/>
      <c r="E27" s="199"/>
      <c r="F27" s="201"/>
      <c r="I27" s="110"/>
      <c r="J27" s="110"/>
      <c r="K27" s="110"/>
      <c r="L27" s="110"/>
      <c r="M27" s="110"/>
    </row>
    <row r="28" spans="1:20" s="4" customFormat="1" ht="29" x14ac:dyDescent="0.35">
      <c r="A28" s="170" t="s">
        <v>5</v>
      </c>
      <c r="B28" s="148" t="s">
        <v>6</v>
      </c>
      <c r="C28" s="149" t="s">
        <v>8</v>
      </c>
      <c r="D28" s="150" t="s">
        <v>7</v>
      </c>
      <c r="E28" s="149" t="s">
        <v>407</v>
      </c>
      <c r="F28" s="150"/>
      <c r="I28" s="110"/>
      <c r="J28" s="110"/>
      <c r="K28" s="110"/>
      <c r="L28" s="110"/>
      <c r="M28" s="110"/>
    </row>
    <row r="29" spans="1:20" s="4" customFormat="1" x14ac:dyDescent="0.35">
      <c r="A29" s="173" t="s">
        <v>404</v>
      </c>
      <c r="B29" s="174">
        <v>0</v>
      </c>
      <c r="C29" s="175">
        <f>'Master Temp-P+I CC-FCY'!$O$372/10^3</f>
        <v>898.6926907611703</v>
      </c>
      <c r="D29" s="175">
        <v>853.84737764279544</v>
      </c>
      <c r="E29" s="175">
        <f>+C29-D29</f>
        <v>44.845313118374861</v>
      </c>
      <c r="F29" s="185" t="str">
        <f>IF(C29&gt;D29,"Ç",IF(C29=D29,"Æ","È"))</f>
        <v>Ç</v>
      </c>
      <c r="I29" s="110"/>
      <c r="J29" s="110"/>
      <c r="K29" s="382"/>
      <c r="L29" s="110"/>
      <c r="M29" s="110"/>
    </row>
    <row r="30" spans="1:20" s="4" customFormat="1" x14ac:dyDescent="0.35">
      <c r="A30" s="186" t="s">
        <v>409</v>
      </c>
      <c r="B30" s="187">
        <v>0</v>
      </c>
      <c r="C30" s="188">
        <f>'Master Temp-P+I CC-FCY'!$AL$372/10^3</f>
        <v>461.71647785715749</v>
      </c>
      <c r="D30" s="188">
        <v>445.28060443361323</v>
      </c>
      <c r="E30" s="188">
        <f>+C30-D30</f>
        <v>16.435873423544251</v>
      </c>
      <c r="F30" s="189" t="str">
        <f>IF(C30&gt;D30,"Ç",IF(C30=D30,"Æ","È"))</f>
        <v>Ç</v>
      </c>
      <c r="I30" s="110"/>
      <c r="J30" s="110"/>
      <c r="K30" s="382"/>
      <c r="L30" s="110"/>
      <c r="M30" s="110"/>
    </row>
    <row r="31" spans="1:20" s="4" customFormat="1" x14ac:dyDescent="0.35">
      <c r="A31" s="198" t="s">
        <v>410</v>
      </c>
      <c r="B31" s="164" t="s">
        <v>3</v>
      </c>
      <c r="C31" s="199"/>
      <c r="D31" s="200"/>
      <c r="E31" s="199"/>
      <c r="F31" s="201"/>
      <c r="I31" s="110"/>
      <c r="J31" s="110"/>
      <c r="K31" s="110"/>
      <c r="L31" s="110"/>
      <c r="M31" s="110"/>
    </row>
    <row r="32" spans="1:20" s="4" customFormat="1" ht="29" x14ac:dyDescent="0.35">
      <c r="A32" s="170" t="s">
        <v>5</v>
      </c>
      <c r="B32" s="148" t="s">
        <v>6</v>
      </c>
      <c r="C32" s="149" t="s">
        <v>8</v>
      </c>
      <c r="D32" s="150" t="s">
        <v>7</v>
      </c>
      <c r="E32" s="149" t="s">
        <v>407</v>
      </c>
      <c r="F32" s="150"/>
      <c r="I32" s="110"/>
      <c r="J32" s="110"/>
      <c r="K32" s="110"/>
      <c r="L32" s="110"/>
      <c r="M32" s="110"/>
    </row>
    <row r="33" spans="1:20" s="4" customFormat="1" x14ac:dyDescent="0.35">
      <c r="A33" s="173" t="s">
        <v>404</v>
      </c>
      <c r="B33" s="174">
        <v>0</v>
      </c>
      <c r="C33" s="175">
        <f>'Master Temp-P+I CC-ALLCCY'!$O$372/1000000</f>
        <v>79789.158342124487</v>
      </c>
      <c r="D33" s="175">
        <v>78416.507708064324</v>
      </c>
      <c r="E33" s="175">
        <f>+C33-D33</f>
        <v>1372.6506340601627</v>
      </c>
      <c r="F33" s="185" t="str">
        <f>IF(C33&gt;D33,"Ç",IF(C33=D33,"Æ","È"))</f>
        <v>Ç</v>
      </c>
      <c r="I33" s="110"/>
      <c r="J33" s="110"/>
      <c r="K33" s="382"/>
      <c r="L33" s="110"/>
      <c r="M33" s="110"/>
    </row>
    <row r="34" spans="1:20" s="4" customFormat="1" x14ac:dyDescent="0.35">
      <c r="A34" s="196" t="s">
        <v>409</v>
      </c>
      <c r="B34" s="191">
        <v>0</v>
      </c>
      <c r="C34" s="192">
        <f>'Master Temp-P+I CC-ALLCCY'!$AL$372/1000000</f>
        <v>56977.845526843477</v>
      </c>
      <c r="D34" s="192">
        <v>55715.201828267571</v>
      </c>
      <c r="E34" s="192">
        <f>+C34-D34</f>
        <v>1262.6436985759065</v>
      </c>
      <c r="F34" s="197" t="str">
        <f>IF(C34&gt;D34,"Ç",IF(C34=D34,"Æ","È"))</f>
        <v>Ç</v>
      </c>
      <c r="I34" s="110"/>
      <c r="J34" s="110"/>
      <c r="K34" s="382"/>
      <c r="L34" s="110"/>
      <c r="M34" s="110"/>
    </row>
    <row r="35" spans="1:20" x14ac:dyDescent="0.35">
      <c r="T35"/>
    </row>
    <row r="36" spans="1:20" s="4" customFormat="1" ht="15.5" x14ac:dyDescent="0.35">
      <c r="A36" s="77" t="s">
        <v>10</v>
      </c>
      <c r="B36" s="63"/>
      <c r="C36" s="59"/>
      <c r="D36" s="63"/>
      <c r="E36" s="63"/>
      <c r="I36" s="110"/>
      <c r="J36" s="110"/>
      <c r="K36" s="110"/>
      <c r="L36" s="110"/>
      <c r="M36" s="110"/>
    </row>
    <row r="37" spans="1:20" s="4" customFormat="1" ht="15.5" x14ac:dyDescent="0.35">
      <c r="A37" s="78" t="s">
        <v>11</v>
      </c>
      <c r="B37" s="72" t="s">
        <v>12</v>
      </c>
      <c r="C37" s="2"/>
      <c r="D37" s="59"/>
      <c r="E37" s="59"/>
      <c r="I37" s="110"/>
      <c r="J37" s="110"/>
      <c r="K37" s="110"/>
      <c r="L37" s="110"/>
      <c r="M37" s="110"/>
    </row>
    <row r="38" spans="1:20" s="4" customFormat="1" ht="15.5" x14ac:dyDescent="0.35">
      <c r="A38" s="79" t="s">
        <v>13</v>
      </c>
      <c r="B38" s="72" t="s">
        <v>14</v>
      </c>
      <c r="C38" s="2"/>
      <c r="D38" s="59"/>
      <c r="E38" s="59"/>
      <c r="I38" s="110"/>
      <c r="J38" s="110"/>
      <c r="K38" s="110"/>
      <c r="L38" s="110"/>
      <c r="M38" s="110"/>
    </row>
    <row r="39" spans="1:20" s="4" customFormat="1" ht="15.5" x14ac:dyDescent="0.35">
      <c r="A39" s="80" t="s">
        <v>15</v>
      </c>
      <c r="B39" s="72" t="s">
        <v>16</v>
      </c>
      <c r="C39" s="2"/>
      <c r="D39" s="59"/>
      <c r="E39" s="59"/>
      <c r="I39" s="110"/>
      <c r="J39" s="110"/>
      <c r="K39" s="110"/>
      <c r="L39" s="110"/>
      <c r="M39" s="110"/>
    </row>
    <row r="40" spans="1:20" s="4" customFormat="1" ht="15.5" x14ac:dyDescent="0.35">
      <c r="A40" s="81"/>
      <c r="B40" s="61" t="s">
        <v>17</v>
      </c>
      <c r="C40" s="2"/>
      <c r="D40" s="59"/>
      <c r="E40" s="59"/>
      <c r="I40" s="110"/>
      <c r="J40" s="110"/>
      <c r="K40" s="110"/>
      <c r="L40" s="110"/>
      <c r="M40" s="110"/>
    </row>
    <row r="41" spans="1:20" s="4" customFormat="1" ht="15.5" x14ac:dyDescent="0.35">
      <c r="A41" s="82"/>
      <c r="B41" s="61" t="s">
        <v>18</v>
      </c>
      <c r="C41" s="2"/>
      <c r="D41" s="59"/>
      <c r="E41" s="59"/>
      <c r="I41" s="110"/>
      <c r="J41" s="110"/>
      <c r="K41" s="110"/>
      <c r="L41" s="110"/>
      <c r="M41" s="110"/>
    </row>
    <row r="42" spans="1:20" s="4" customFormat="1" x14ac:dyDescent="0.35">
      <c r="A42" s="76"/>
      <c r="B42" s="59"/>
      <c r="C42" s="59"/>
      <c r="D42" s="59"/>
      <c r="E42" s="59"/>
      <c r="I42" s="110"/>
      <c r="J42" s="110"/>
      <c r="K42" s="110"/>
      <c r="L42" s="110"/>
      <c r="M42" s="110"/>
    </row>
    <row r="345" spans="137:137" x14ac:dyDescent="0.35">
      <c r="EG345">
        <v>240.16276875000005</v>
      </c>
    </row>
    <row r="346" spans="137:137" x14ac:dyDescent="0.35">
      <c r="EG346">
        <v>0</v>
      </c>
    </row>
    <row r="347" spans="137:137" x14ac:dyDescent="0.35">
      <c r="EG347">
        <v>0</v>
      </c>
    </row>
    <row r="348" spans="137:137" x14ac:dyDescent="0.35">
      <c r="EG348">
        <v>0</v>
      </c>
    </row>
    <row r="349" spans="137:137" x14ac:dyDescent="0.35">
      <c r="EG349">
        <v>0</v>
      </c>
    </row>
    <row r="350" spans="137:137" x14ac:dyDescent="0.35">
      <c r="EG350">
        <v>0</v>
      </c>
    </row>
    <row r="351" spans="137:137" x14ac:dyDescent="0.35">
      <c r="EG351">
        <v>0</v>
      </c>
    </row>
    <row r="352" spans="137:137" x14ac:dyDescent="0.35">
      <c r="EG352">
        <v>0</v>
      </c>
    </row>
    <row r="353" spans="137:137" x14ac:dyDescent="0.35">
      <c r="EG353">
        <v>0</v>
      </c>
    </row>
    <row r="354" spans="137:137" x14ac:dyDescent="0.35">
      <c r="EG354">
        <v>0</v>
      </c>
    </row>
    <row r="355" spans="137:137" x14ac:dyDescent="0.35">
      <c r="EG355">
        <v>0</v>
      </c>
    </row>
    <row r="356" spans="137:137" x14ac:dyDescent="0.35">
      <c r="EG356">
        <v>52.509862216579258</v>
      </c>
    </row>
    <row r="357" spans="137:137" x14ac:dyDescent="0.35">
      <c r="EG357">
        <v>70.997252389379852</v>
      </c>
    </row>
    <row r="358" spans="137:137" x14ac:dyDescent="0.35">
      <c r="EG358">
        <v>0</v>
      </c>
    </row>
    <row r="359" spans="137:137" x14ac:dyDescent="0.35">
      <c r="EG359">
        <v>-6.7185830484959522E-12</v>
      </c>
    </row>
    <row r="360" spans="137:137" x14ac:dyDescent="0.35">
      <c r="EG360">
        <v>0</v>
      </c>
    </row>
    <row r="361" spans="137:137" x14ac:dyDescent="0.35">
      <c r="EG361">
        <v>19840.168248466071</v>
      </c>
    </row>
    <row r="362" spans="137:137" x14ac:dyDescent="0.35">
      <c r="EG362">
        <v>0</v>
      </c>
    </row>
    <row r="363" spans="137:137" x14ac:dyDescent="0.35">
      <c r="EG363">
        <v>16.919297540912467</v>
      </c>
    </row>
    <row r="364" spans="137:137" x14ac:dyDescent="0.35">
      <c r="EG364">
        <v>0</v>
      </c>
    </row>
    <row r="365" spans="137:137" x14ac:dyDescent="0.35">
      <c r="EG365">
        <v>0</v>
      </c>
    </row>
    <row r="366" spans="137:137" x14ac:dyDescent="0.35">
      <c r="EG366">
        <v>214.81363887310962</v>
      </c>
    </row>
    <row r="367" spans="137:137" x14ac:dyDescent="0.35">
      <c r="EG367">
        <v>2536.6225576351799</v>
      </c>
    </row>
    <row r="368" spans="137:137" x14ac:dyDescent="0.35">
      <c r="EG368">
        <v>26956.823739256408</v>
      </c>
    </row>
    <row r="369" spans="137:137" x14ac:dyDescent="0.35">
      <c r="EG369">
        <v>1944.3688546640915</v>
      </c>
    </row>
    <row r="370" spans="137:137" x14ac:dyDescent="0.35">
      <c r="EG370">
        <v>0</v>
      </c>
    </row>
    <row r="371" spans="137:137" x14ac:dyDescent="0.35">
      <c r="EG371">
        <v>0</v>
      </c>
    </row>
    <row r="372" spans="137:137" x14ac:dyDescent="0.35">
      <c r="EG372">
        <v>-55715.201828267542</v>
      </c>
    </row>
  </sheetData>
  <mergeCells count="6">
    <mergeCell ref="G6:H6"/>
    <mergeCell ref="A9:A10"/>
    <mergeCell ref="G11:H11"/>
    <mergeCell ref="G15:H15"/>
    <mergeCell ref="A22:A23"/>
    <mergeCell ref="A19:H19"/>
  </mergeCells>
  <conditionalFormatting sqref="F12:F13">
    <cfRule type="containsText" dxfId="65" priority="99" stopIfTrue="1" operator="containsText" text="Ç">
      <formula>NOT(ISERROR(SEARCH("Ç",F12)))</formula>
    </cfRule>
  </conditionalFormatting>
  <conditionalFormatting sqref="F12:F13">
    <cfRule type="containsText" dxfId="64" priority="97" stopIfTrue="1" operator="containsText" text="È">
      <formula>NOT(ISERROR(SEARCH("È",F12)))</formula>
    </cfRule>
    <cfRule type="containsText" dxfId="63" priority="98" stopIfTrue="1" operator="containsText" text="YELLOW">
      <formula>NOT(ISERROR(SEARCH("YELLOW",F12)))</formula>
    </cfRule>
  </conditionalFormatting>
  <conditionalFormatting sqref="F12:F13">
    <cfRule type="cellIs" dxfId="62" priority="94" stopIfTrue="1" operator="equal">
      <formula>"Ç"</formula>
    </cfRule>
    <cfRule type="cellIs" dxfId="61" priority="95" stopIfTrue="1" operator="equal">
      <formula>"Æ"</formula>
    </cfRule>
    <cfRule type="cellIs" dxfId="60" priority="96" stopIfTrue="1" operator="equal">
      <formula>"È"</formula>
    </cfRule>
  </conditionalFormatting>
  <conditionalFormatting sqref="H12:H13">
    <cfRule type="cellIs" dxfId="59" priority="92" stopIfTrue="1" operator="equal">
      <formula>"Ï"</formula>
    </cfRule>
    <cfRule type="cellIs" dxfId="58" priority="93" stopIfTrue="1" operator="equal">
      <formula>"P"</formula>
    </cfRule>
  </conditionalFormatting>
  <conditionalFormatting sqref="H12:H13">
    <cfRule type="cellIs" dxfId="57" priority="91" stopIfTrue="1" operator="equal">
      <formula>"^"</formula>
    </cfRule>
  </conditionalFormatting>
  <conditionalFormatting sqref="F16:F18">
    <cfRule type="containsText" dxfId="56" priority="84" stopIfTrue="1" operator="containsText" text="Ç">
      <formula>NOT(ISERROR(SEARCH("Ç",F16)))</formula>
    </cfRule>
  </conditionalFormatting>
  <conditionalFormatting sqref="F16:F18">
    <cfRule type="containsText" dxfId="55" priority="82" stopIfTrue="1" operator="containsText" text="È">
      <formula>NOT(ISERROR(SEARCH("È",F16)))</formula>
    </cfRule>
    <cfRule type="containsText" dxfId="54" priority="83" stopIfTrue="1" operator="containsText" text="YELLOW">
      <formula>NOT(ISERROR(SEARCH("YELLOW",F16)))</formula>
    </cfRule>
  </conditionalFormatting>
  <conditionalFormatting sqref="F16:F18">
    <cfRule type="cellIs" dxfId="53" priority="79" stopIfTrue="1" operator="equal">
      <formula>"Ç"</formula>
    </cfRule>
    <cfRule type="cellIs" dxfId="52" priority="80" stopIfTrue="1" operator="equal">
      <formula>"Æ"</formula>
    </cfRule>
    <cfRule type="cellIs" dxfId="51" priority="81" stopIfTrue="1" operator="equal">
      <formula>"È"</formula>
    </cfRule>
  </conditionalFormatting>
  <conditionalFormatting sqref="H16:H18">
    <cfRule type="cellIs" dxfId="50" priority="77" stopIfTrue="1" operator="equal">
      <formula>"Ï"</formula>
    </cfRule>
    <cfRule type="cellIs" dxfId="49" priority="78" stopIfTrue="1" operator="equal">
      <formula>"P"</formula>
    </cfRule>
  </conditionalFormatting>
  <conditionalFormatting sqref="H16:H18">
    <cfRule type="cellIs" dxfId="48" priority="76" stopIfTrue="1" operator="equal">
      <formula>"^"</formula>
    </cfRule>
  </conditionalFormatting>
  <conditionalFormatting sqref="F25:F26">
    <cfRule type="containsText" dxfId="47" priority="63" stopIfTrue="1" operator="containsText" text="Ç">
      <formula>NOT(ISERROR(SEARCH("Ç",F25)))</formula>
    </cfRule>
  </conditionalFormatting>
  <conditionalFormatting sqref="F25:F26">
    <cfRule type="containsText" dxfId="46" priority="61" stopIfTrue="1" operator="containsText" text="È">
      <formula>NOT(ISERROR(SEARCH("È",F25)))</formula>
    </cfRule>
    <cfRule type="containsText" dxfId="45" priority="62" stopIfTrue="1" operator="containsText" text="YELLOW">
      <formula>NOT(ISERROR(SEARCH("YELLOW",F25)))</formula>
    </cfRule>
  </conditionalFormatting>
  <conditionalFormatting sqref="F25:F26">
    <cfRule type="cellIs" dxfId="44" priority="58" stopIfTrue="1" operator="equal">
      <formula>"Ç"</formula>
    </cfRule>
    <cfRule type="cellIs" dxfId="43" priority="59" stopIfTrue="1" operator="equal">
      <formula>"Æ"</formula>
    </cfRule>
    <cfRule type="cellIs" dxfId="42" priority="60" stopIfTrue="1" operator="equal">
      <formula>"È"</formula>
    </cfRule>
  </conditionalFormatting>
  <conditionalFormatting sqref="F29:F30">
    <cfRule type="containsText" dxfId="41" priority="12" stopIfTrue="1" operator="containsText" text="Ç">
      <formula>NOT(ISERROR(SEARCH("Ç",F29)))</formula>
    </cfRule>
  </conditionalFormatting>
  <conditionalFormatting sqref="F29:F30">
    <cfRule type="containsText" dxfId="40" priority="10" stopIfTrue="1" operator="containsText" text="È">
      <formula>NOT(ISERROR(SEARCH("È",F29)))</formula>
    </cfRule>
    <cfRule type="containsText" dxfId="39" priority="11" stopIfTrue="1" operator="containsText" text="YELLOW">
      <formula>NOT(ISERROR(SEARCH("YELLOW",F29)))</formula>
    </cfRule>
  </conditionalFormatting>
  <conditionalFormatting sqref="F29:F30">
    <cfRule type="cellIs" dxfId="38" priority="7" stopIfTrue="1" operator="equal">
      <formula>"Ç"</formula>
    </cfRule>
    <cfRule type="cellIs" dxfId="37" priority="8" stopIfTrue="1" operator="equal">
      <formula>"Æ"</formula>
    </cfRule>
    <cfRule type="cellIs" dxfId="36" priority="9" stopIfTrue="1" operator="equal">
      <formula>"È"</formula>
    </cfRule>
  </conditionalFormatting>
  <conditionalFormatting sqref="F33:F34">
    <cfRule type="containsText" dxfId="35" priority="6" stopIfTrue="1" operator="containsText" text="Ç">
      <formula>NOT(ISERROR(SEARCH("Ç",F33)))</formula>
    </cfRule>
  </conditionalFormatting>
  <conditionalFormatting sqref="F33:F34">
    <cfRule type="containsText" dxfId="34" priority="4" stopIfTrue="1" operator="containsText" text="È">
      <formula>NOT(ISERROR(SEARCH("È",F33)))</formula>
    </cfRule>
    <cfRule type="containsText" dxfId="33" priority="5" stopIfTrue="1" operator="containsText" text="YELLOW">
      <formula>NOT(ISERROR(SEARCH("YELLOW",F33)))</formula>
    </cfRule>
  </conditionalFormatting>
  <conditionalFormatting sqref="F33:F34">
    <cfRule type="cellIs" dxfId="32" priority="1" stopIfTrue="1" operator="equal">
      <formula>"Ç"</formula>
    </cfRule>
    <cfRule type="cellIs" dxfId="31" priority="2" stopIfTrue="1" operator="equal">
      <formula>"Æ"</formula>
    </cfRule>
    <cfRule type="cellIs" dxfId="30" priority="3" stopIfTrue="1" operator="equal">
      <formula>"È"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GO382"/>
  <sheetViews>
    <sheetView showGridLines="0" zoomScale="70" zoomScaleNormal="70" workbookViewId="0">
      <pane xSplit="8" ySplit="13" topLeftCell="I289" activePane="bottomRight" state="frozen"/>
      <selection activeCell="AE262" sqref="Q262:AE262"/>
      <selection pane="topRight" activeCell="AE262" sqref="Q262:AE262"/>
      <selection pane="bottomLeft" activeCell="AE262" sqref="Q262:AE262"/>
      <selection pane="bottomRight" activeCell="I299" sqref="I299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8" width="10.81640625" style="15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8" width="10.81640625" style="15" customWidth="1"/>
    <col min="139" max="230" width="10.81640625" style="16"/>
    <col min="231" max="232" width="2.81640625" style="16" customWidth="1"/>
    <col min="233" max="233" width="80.54296875" style="16" customWidth="1"/>
    <col min="234" max="334" width="20.54296875" style="16" customWidth="1"/>
    <col min="335" max="335" width="23.453125" style="16" bestFit="1" customWidth="1"/>
    <col min="336" max="336" width="24" style="16" bestFit="1" customWidth="1"/>
    <col min="337" max="337" width="22.54296875" style="16" bestFit="1" customWidth="1"/>
    <col min="338" max="338" width="23.453125" style="16" bestFit="1" customWidth="1"/>
    <col min="339" max="340" width="24" style="16" bestFit="1" customWidth="1"/>
    <col min="341" max="341" width="24.453125" style="16" bestFit="1" customWidth="1"/>
    <col min="342" max="342" width="20.54296875" style="16" bestFit="1" customWidth="1"/>
    <col min="343" max="394" width="10.81640625" style="16" customWidth="1"/>
    <col min="395" max="486" width="10.81640625" style="16"/>
    <col min="487" max="488" width="2.81640625" style="16" customWidth="1"/>
    <col min="489" max="489" width="80.54296875" style="16" customWidth="1"/>
    <col min="490" max="590" width="20.54296875" style="16" customWidth="1"/>
    <col min="591" max="591" width="23.453125" style="16" bestFit="1" customWidth="1"/>
    <col min="592" max="592" width="24" style="16" bestFit="1" customWidth="1"/>
    <col min="593" max="593" width="22.54296875" style="16" bestFit="1" customWidth="1"/>
    <col min="594" max="594" width="23.453125" style="16" bestFit="1" customWidth="1"/>
    <col min="595" max="596" width="24" style="16" bestFit="1" customWidth="1"/>
    <col min="597" max="597" width="24.453125" style="16" bestFit="1" customWidth="1"/>
    <col min="598" max="598" width="20.54296875" style="16" bestFit="1" customWidth="1"/>
    <col min="599" max="650" width="10.81640625" style="16" customWidth="1"/>
    <col min="651" max="742" width="10.81640625" style="16"/>
    <col min="743" max="744" width="2.81640625" style="16" customWidth="1"/>
    <col min="745" max="745" width="80.54296875" style="16" customWidth="1"/>
    <col min="746" max="846" width="20.54296875" style="16" customWidth="1"/>
    <col min="847" max="847" width="23.453125" style="16" bestFit="1" customWidth="1"/>
    <col min="848" max="848" width="24" style="16" bestFit="1" customWidth="1"/>
    <col min="849" max="849" width="22.54296875" style="16" bestFit="1" customWidth="1"/>
    <col min="850" max="850" width="23.453125" style="16" bestFit="1" customWidth="1"/>
    <col min="851" max="852" width="24" style="16" bestFit="1" customWidth="1"/>
    <col min="853" max="853" width="24.453125" style="16" bestFit="1" customWidth="1"/>
    <col min="854" max="854" width="20.54296875" style="16" bestFit="1" customWidth="1"/>
    <col min="855" max="906" width="10.81640625" style="16" customWidth="1"/>
    <col min="907" max="998" width="10.81640625" style="16"/>
    <col min="999" max="1000" width="2.81640625" style="16" customWidth="1"/>
    <col min="1001" max="1001" width="80.54296875" style="16" customWidth="1"/>
    <col min="1002" max="1102" width="20.54296875" style="16" customWidth="1"/>
    <col min="1103" max="1103" width="23.453125" style="16" bestFit="1" customWidth="1"/>
    <col min="1104" max="1104" width="24" style="16" bestFit="1" customWidth="1"/>
    <col min="1105" max="1105" width="22.54296875" style="16" bestFit="1" customWidth="1"/>
    <col min="1106" max="1106" width="23.453125" style="16" bestFit="1" customWidth="1"/>
    <col min="1107" max="1108" width="24" style="16" bestFit="1" customWidth="1"/>
    <col min="1109" max="1109" width="24.453125" style="16" bestFit="1" customWidth="1"/>
    <col min="1110" max="1110" width="20.54296875" style="16" bestFit="1" customWidth="1"/>
    <col min="1111" max="1162" width="10.81640625" style="16" customWidth="1"/>
    <col min="1163" max="1254" width="10.81640625" style="16"/>
    <col min="1255" max="1256" width="2.81640625" style="16" customWidth="1"/>
    <col min="1257" max="1257" width="80.54296875" style="16" customWidth="1"/>
    <col min="1258" max="1358" width="20.54296875" style="16" customWidth="1"/>
    <col min="1359" max="1359" width="23.453125" style="16" bestFit="1" customWidth="1"/>
    <col min="1360" max="1360" width="24" style="16" bestFit="1" customWidth="1"/>
    <col min="1361" max="1361" width="22.54296875" style="16" bestFit="1" customWidth="1"/>
    <col min="1362" max="1362" width="23.453125" style="16" bestFit="1" customWidth="1"/>
    <col min="1363" max="1364" width="24" style="16" bestFit="1" customWidth="1"/>
    <col min="1365" max="1365" width="24.453125" style="16" bestFit="1" customWidth="1"/>
    <col min="1366" max="1366" width="20.54296875" style="16" bestFit="1" customWidth="1"/>
    <col min="1367" max="1418" width="10.81640625" style="16" customWidth="1"/>
    <col min="1419" max="1510" width="10.81640625" style="16"/>
    <col min="1511" max="1512" width="2.81640625" style="16" customWidth="1"/>
    <col min="1513" max="1513" width="80.54296875" style="16" customWidth="1"/>
    <col min="1514" max="1614" width="20.54296875" style="16" customWidth="1"/>
    <col min="1615" max="1615" width="23.453125" style="16" bestFit="1" customWidth="1"/>
    <col min="1616" max="1616" width="24" style="16" bestFit="1" customWidth="1"/>
    <col min="1617" max="1617" width="22.54296875" style="16" bestFit="1" customWidth="1"/>
    <col min="1618" max="1618" width="23.453125" style="16" bestFit="1" customWidth="1"/>
    <col min="1619" max="1620" width="24" style="16" bestFit="1" customWidth="1"/>
    <col min="1621" max="1621" width="24.453125" style="16" bestFit="1" customWidth="1"/>
    <col min="1622" max="1622" width="20.54296875" style="16" bestFit="1" customWidth="1"/>
    <col min="1623" max="1674" width="10.81640625" style="16" customWidth="1"/>
    <col min="1675" max="1766" width="10.81640625" style="16"/>
    <col min="1767" max="1768" width="2.81640625" style="16" customWidth="1"/>
    <col min="1769" max="1769" width="80.54296875" style="16" customWidth="1"/>
    <col min="1770" max="1870" width="20.54296875" style="16" customWidth="1"/>
    <col min="1871" max="1871" width="23.453125" style="16" bestFit="1" customWidth="1"/>
    <col min="1872" max="1872" width="24" style="16" bestFit="1" customWidth="1"/>
    <col min="1873" max="1873" width="22.54296875" style="16" bestFit="1" customWidth="1"/>
    <col min="1874" max="1874" width="23.453125" style="16" bestFit="1" customWidth="1"/>
    <col min="1875" max="1876" width="24" style="16" bestFit="1" customWidth="1"/>
    <col min="1877" max="1877" width="24.453125" style="16" bestFit="1" customWidth="1"/>
    <col min="1878" max="1878" width="20.54296875" style="16" bestFit="1" customWidth="1"/>
    <col min="1879" max="1930" width="10.81640625" style="16" customWidth="1"/>
    <col min="1931" max="2022" width="10.81640625" style="16"/>
    <col min="2023" max="2024" width="2.81640625" style="16" customWidth="1"/>
    <col min="2025" max="2025" width="80.54296875" style="16" customWidth="1"/>
    <col min="2026" max="2126" width="20.54296875" style="16" customWidth="1"/>
    <col min="2127" max="2127" width="23.453125" style="16" bestFit="1" customWidth="1"/>
    <col min="2128" max="2128" width="24" style="16" bestFit="1" customWidth="1"/>
    <col min="2129" max="2129" width="22.54296875" style="16" bestFit="1" customWidth="1"/>
    <col min="2130" max="2130" width="23.453125" style="16" bestFit="1" customWidth="1"/>
    <col min="2131" max="2132" width="24" style="16" bestFit="1" customWidth="1"/>
    <col min="2133" max="2133" width="24.453125" style="16" bestFit="1" customWidth="1"/>
    <col min="2134" max="2134" width="20.54296875" style="16" bestFit="1" customWidth="1"/>
    <col min="2135" max="2186" width="10.81640625" style="16" customWidth="1"/>
    <col min="2187" max="2278" width="10.81640625" style="16"/>
    <col min="2279" max="2280" width="2.81640625" style="16" customWidth="1"/>
    <col min="2281" max="2281" width="80.54296875" style="16" customWidth="1"/>
    <col min="2282" max="2382" width="20.54296875" style="16" customWidth="1"/>
    <col min="2383" max="2383" width="23.453125" style="16" bestFit="1" customWidth="1"/>
    <col min="2384" max="2384" width="24" style="16" bestFit="1" customWidth="1"/>
    <col min="2385" max="2385" width="22.54296875" style="16" bestFit="1" customWidth="1"/>
    <col min="2386" max="2386" width="23.453125" style="16" bestFit="1" customWidth="1"/>
    <col min="2387" max="2388" width="24" style="16" bestFit="1" customWidth="1"/>
    <col min="2389" max="2389" width="24.453125" style="16" bestFit="1" customWidth="1"/>
    <col min="2390" max="2390" width="20.54296875" style="16" bestFit="1" customWidth="1"/>
    <col min="2391" max="2442" width="10.81640625" style="16" customWidth="1"/>
    <col min="2443" max="2534" width="10.81640625" style="16"/>
    <col min="2535" max="2536" width="2.81640625" style="16" customWidth="1"/>
    <col min="2537" max="2537" width="80.54296875" style="16" customWidth="1"/>
    <col min="2538" max="2638" width="20.54296875" style="16" customWidth="1"/>
    <col min="2639" max="2639" width="23.453125" style="16" bestFit="1" customWidth="1"/>
    <col min="2640" max="2640" width="24" style="16" bestFit="1" customWidth="1"/>
    <col min="2641" max="2641" width="22.54296875" style="16" bestFit="1" customWidth="1"/>
    <col min="2642" max="2642" width="23.453125" style="16" bestFit="1" customWidth="1"/>
    <col min="2643" max="2644" width="24" style="16" bestFit="1" customWidth="1"/>
    <col min="2645" max="2645" width="24.453125" style="16" bestFit="1" customWidth="1"/>
    <col min="2646" max="2646" width="20.54296875" style="16" bestFit="1" customWidth="1"/>
    <col min="2647" max="2698" width="10.81640625" style="16" customWidth="1"/>
    <col min="2699" max="2790" width="10.81640625" style="16"/>
    <col min="2791" max="2792" width="2.81640625" style="16" customWidth="1"/>
    <col min="2793" max="2793" width="80.54296875" style="16" customWidth="1"/>
    <col min="2794" max="2894" width="20.54296875" style="16" customWidth="1"/>
    <col min="2895" max="2895" width="23.453125" style="16" bestFit="1" customWidth="1"/>
    <col min="2896" max="2896" width="24" style="16" bestFit="1" customWidth="1"/>
    <col min="2897" max="2897" width="22.54296875" style="16" bestFit="1" customWidth="1"/>
    <col min="2898" max="2898" width="23.453125" style="16" bestFit="1" customWidth="1"/>
    <col min="2899" max="2900" width="24" style="16" bestFit="1" customWidth="1"/>
    <col min="2901" max="2901" width="24.453125" style="16" bestFit="1" customWidth="1"/>
    <col min="2902" max="2902" width="20.54296875" style="16" bestFit="1" customWidth="1"/>
    <col min="2903" max="2954" width="10.81640625" style="16" customWidth="1"/>
    <col min="2955" max="3046" width="10.81640625" style="16"/>
    <col min="3047" max="3048" width="2.81640625" style="16" customWidth="1"/>
    <col min="3049" max="3049" width="80.54296875" style="16" customWidth="1"/>
    <col min="3050" max="3150" width="20.54296875" style="16" customWidth="1"/>
    <col min="3151" max="3151" width="23.453125" style="16" bestFit="1" customWidth="1"/>
    <col min="3152" max="3152" width="24" style="16" bestFit="1" customWidth="1"/>
    <col min="3153" max="3153" width="22.54296875" style="16" bestFit="1" customWidth="1"/>
    <col min="3154" max="3154" width="23.453125" style="16" bestFit="1" customWidth="1"/>
    <col min="3155" max="3156" width="24" style="16" bestFit="1" customWidth="1"/>
    <col min="3157" max="3157" width="24.453125" style="16" bestFit="1" customWidth="1"/>
    <col min="3158" max="3158" width="20.54296875" style="16" bestFit="1" customWidth="1"/>
    <col min="3159" max="3210" width="10.81640625" style="16" customWidth="1"/>
    <col min="3211" max="3302" width="10.81640625" style="16"/>
    <col min="3303" max="3304" width="2.81640625" style="16" customWidth="1"/>
    <col min="3305" max="3305" width="80.54296875" style="16" customWidth="1"/>
    <col min="3306" max="3406" width="20.54296875" style="16" customWidth="1"/>
    <col min="3407" max="3407" width="23.453125" style="16" bestFit="1" customWidth="1"/>
    <col min="3408" max="3408" width="24" style="16" bestFit="1" customWidth="1"/>
    <col min="3409" max="3409" width="22.54296875" style="16" bestFit="1" customWidth="1"/>
    <col min="3410" max="3410" width="23.453125" style="16" bestFit="1" customWidth="1"/>
    <col min="3411" max="3412" width="24" style="16" bestFit="1" customWidth="1"/>
    <col min="3413" max="3413" width="24.453125" style="16" bestFit="1" customWidth="1"/>
    <col min="3414" max="3414" width="20.54296875" style="16" bestFit="1" customWidth="1"/>
    <col min="3415" max="3466" width="10.81640625" style="16" customWidth="1"/>
    <col min="3467" max="3558" width="10.81640625" style="16"/>
    <col min="3559" max="3560" width="2.81640625" style="16" customWidth="1"/>
    <col min="3561" max="3561" width="80.54296875" style="16" customWidth="1"/>
    <col min="3562" max="3662" width="20.54296875" style="16" customWidth="1"/>
    <col min="3663" max="3663" width="23.453125" style="16" bestFit="1" customWidth="1"/>
    <col min="3664" max="3664" width="24" style="16" bestFit="1" customWidth="1"/>
    <col min="3665" max="3665" width="22.54296875" style="16" bestFit="1" customWidth="1"/>
    <col min="3666" max="3666" width="23.453125" style="16" bestFit="1" customWidth="1"/>
    <col min="3667" max="3668" width="24" style="16" bestFit="1" customWidth="1"/>
    <col min="3669" max="3669" width="24.453125" style="16" bestFit="1" customWidth="1"/>
    <col min="3670" max="3670" width="20.54296875" style="16" bestFit="1" customWidth="1"/>
    <col min="3671" max="3722" width="10.81640625" style="16" customWidth="1"/>
    <col min="3723" max="3814" width="10.81640625" style="16"/>
    <col min="3815" max="3816" width="2.81640625" style="16" customWidth="1"/>
    <col min="3817" max="3817" width="80.54296875" style="16" customWidth="1"/>
    <col min="3818" max="3918" width="20.54296875" style="16" customWidth="1"/>
    <col min="3919" max="3919" width="23.453125" style="16" bestFit="1" customWidth="1"/>
    <col min="3920" max="3920" width="24" style="16" bestFit="1" customWidth="1"/>
    <col min="3921" max="3921" width="22.54296875" style="16" bestFit="1" customWidth="1"/>
    <col min="3922" max="3922" width="23.453125" style="16" bestFit="1" customWidth="1"/>
    <col min="3923" max="3924" width="24" style="16" bestFit="1" customWidth="1"/>
    <col min="3925" max="3925" width="24.453125" style="16" bestFit="1" customWidth="1"/>
    <col min="3926" max="3926" width="20.54296875" style="16" bestFit="1" customWidth="1"/>
    <col min="3927" max="3978" width="10.81640625" style="16" customWidth="1"/>
    <col min="3979" max="4070" width="10.81640625" style="16"/>
    <col min="4071" max="4072" width="2.81640625" style="16" customWidth="1"/>
    <col min="4073" max="4073" width="80.54296875" style="16" customWidth="1"/>
    <col min="4074" max="4174" width="20.54296875" style="16" customWidth="1"/>
    <col min="4175" max="4175" width="23.453125" style="16" bestFit="1" customWidth="1"/>
    <col min="4176" max="4176" width="24" style="16" bestFit="1" customWidth="1"/>
    <col min="4177" max="4177" width="22.54296875" style="16" bestFit="1" customWidth="1"/>
    <col min="4178" max="4178" width="23.453125" style="16" bestFit="1" customWidth="1"/>
    <col min="4179" max="4180" width="24" style="16" bestFit="1" customWidth="1"/>
    <col min="4181" max="4181" width="24.453125" style="16" bestFit="1" customWidth="1"/>
    <col min="4182" max="4182" width="20.54296875" style="16" bestFit="1" customWidth="1"/>
    <col min="4183" max="4234" width="10.81640625" style="16" customWidth="1"/>
    <col min="4235" max="4326" width="10.81640625" style="16"/>
    <col min="4327" max="4328" width="2.81640625" style="16" customWidth="1"/>
    <col min="4329" max="4329" width="80.54296875" style="16" customWidth="1"/>
    <col min="4330" max="4430" width="20.54296875" style="16" customWidth="1"/>
    <col min="4431" max="4431" width="23.453125" style="16" bestFit="1" customWidth="1"/>
    <col min="4432" max="4432" width="24" style="16" bestFit="1" customWidth="1"/>
    <col min="4433" max="4433" width="22.54296875" style="16" bestFit="1" customWidth="1"/>
    <col min="4434" max="4434" width="23.453125" style="16" bestFit="1" customWidth="1"/>
    <col min="4435" max="4436" width="24" style="16" bestFit="1" customWidth="1"/>
    <col min="4437" max="4437" width="24.453125" style="16" bestFit="1" customWidth="1"/>
    <col min="4438" max="4438" width="20.54296875" style="16" bestFit="1" customWidth="1"/>
    <col min="4439" max="4490" width="10.81640625" style="16" customWidth="1"/>
    <col min="4491" max="4582" width="10.81640625" style="16"/>
    <col min="4583" max="4584" width="2.81640625" style="16" customWidth="1"/>
    <col min="4585" max="4585" width="80.54296875" style="16" customWidth="1"/>
    <col min="4586" max="4686" width="20.54296875" style="16" customWidth="1"/>
    <col min="4687" max="4687" width="23.453125" style="16" bestFit="1" customWidth="1"/>
    <col min="4688" max="4688" width="24" style="16" bestFit="1" customWidth="1"/>
    <col min="4689" max="4689" width="22.54296875" style="16" bestFit="1" customWidth="1"/>
    <col min="4690" max="4690" width="23.453125" style="16" bestFit="1" customWidth="1"/>
    <col min="4691" max="4692" width="24" style="16" bestFit="1" customWidth="1"/>
    <col min="4693" max="4693" width="24.453125" style="16" bestFit="1" customWidth="1"/>
    <col min="4694" max="4694" width="20.54296875" style="16" bestFit="1" customWidth="1"/>
    <col min="4695" max="4746" width="10.81640625" style="16" customWidth="1"/>
    <col min="4747" max="4838" width="10.81640625" style="16"/>
    <col min="4839" max="4840" width="2.81640625" style="16" customWidth="1"/>
    <col min="4841" max="4841" width="80.54296875" style="16" customWidth="1"/>
    <col min="4842" max="4942" width="20.54296875" style="16" customWidth="1"/>
    <col min="4943" max="4943" width="23.453125" style="16" bestFit="1" customWidth="1"/>
    <col min="4944" max="4944" width="24" style="16" bestFit="1" customWidth="1"/>
    <col min="4945" max="4945" width="22.54296875" style="16" bestFit="1" customWidth="1"/>
    <col min="4946" max="4946" width="23.453125" style="16" bestFit="1" customWidth="1"/>
    <col min="4947" max="4948" width="24" style="16" bestFit="1" customWidth="1"/>
    <col min="4949" max="4949" width="24.453125" style="16" bestFit="1" customWidth="1"/>
    <col min="4950" max="4950" width="20.54296875" style="16" bestFit="1" customWidth="1"/>
    <col min="4951" max="5002" width="10.81640625" style="16" customWidth="1"/>
    <col min="5003" max="5094" width="10.81640625" style="16"/>
    <col min="5095" max="5096" width="2.81640625" style="16" customWidth="1"/>
    <col min="5097" max="5097" width="80.54296875" style="16" customWidth="1"/>
    <col min="5098" max="5198" width="20.54296875" style="16" customWidth="1"/>
    <col min="5199" max="5199" width="23.453125" style="16" bestFit="1" customWidth="1"/>
    <col min="5200" max="5200" width="24" style="16" bestFit="1" customWidth="1"/>
    <col min="5201" max="5201" width="22.54296875" style="16" bestFit="1" customWidth="1"/>
    <col min="5202" max="5202" width="23.453125" style="16" bestFit="1" customWidth="1"/>
    <col min="5203" max="5204" width="24" style="16" bestFit="1" customWidth="1"/>
    <col min="5205" max="5205" width="24.453125" style="16" bestFit="1" customWidth="1"/>
    <col min="5206" max="5206" width="20.54296875" style="16" bestFit="1" customWidth="1"/>
    <col min="5207" max="5258" width="10.81640625" style="16" customWidth="1"/>
    <col min="5259" max="5350" width="10.81640625" style="16"/>
    <col min="5351" max="5352" width="2.81640625" style="16" customWidth="1"/>
    <col min="5353" max="5353" width="80.54296875" style="16" customWidth="1"/>
    <col min="5354" max="5454" width="20.54296875" style="16" customWidth="1"/>
    <col min="5455" max="5455" width="23.453125" style="16" bestFit="1" customWidth="1"/>
    <col min="5456" max="5456" width="24" style="16" bestFit="1" customWidth="1"/>
    <col min="5457" max="5457" width="22.54296875" style="16" bestFit="1" customWidth="1"/>
    <col min="5458" max="5458" width="23.453125" style="16" bestFit="1" customWidth="1"/>
    <col min="5459" max="5460" width="24" style="16" bestFit="1" customWidth="1"/>
    <col min="5461" max="5461" width="24.453125" style="16" bestFit="1" customWidth="1"/>
    <col min="5462" max="5462" width="20.54296875" style="16" bestFit="1" customWidth="1"/>
    <col min="5463" max="5514" width="10.81640625" style="16" customWidth="1"/>
    <col min="5515" max="5606" width="10.81640625" style="16"/>
    <col min="5607" max="5608" width="2.81640625" style="16" customWidth="1"/>
    <col min="5609" max="5609" width="80.54296875" style="16" customWidth="1"/>
    <col min="5610" max="5710" width="20.54296875" style="16" customWidth="1"/>
    <col min="5711" max="5711" width="23.453125" style="16" bestFit="1" customWidth="1"/>
    <col min="5712" max="5712" width="24" style="16" bestFit="1" customWidth="1"/>
    <col min="5713" max="5713" width="22.54296875" style="16" bestFit="1" customWidth="1"/>
    <col min="5714" max="5714" width="23.453125" style="16" bestFit="1" customWidth="1"/>
    <col min="5715" max="5716" width="24" style="16" bestFit="1" customWidth="1"/>
    <col min="5717" max="5717" width="24.453125" style="16" bestFit="1" customWidth="1"/>
    <col min="5718" max="5718" width="20.54296875" style="16" bestFit="1" customWidth="1"/>
    <col min="5719" max="5770" width="10.81640625" style="16" customWidth="1"/>
    <col min="5771" max="5862" width="10.81640625" style="16"/>
    <col min="5863" max="5864" width="2.81640625" style="16" customWidth="1"/>
    <col min="5865" max="5865" width="80.54296875" style="16" customWidth="1"/>
    <col min="5866" max="5966" width="20.54296875" style="16" customWidth="1"/>
    <col min="5967" max="5967" width="23.453125" style="16" bestFit="1" customWidth="1"/>
    <col min="5968" max="5968" width="24" style="16" bestFit="1" customWidth="1"/>
    <col min="5969" max="5969" width="22.54296875" style="16" bestFit="1" customWidth="1"/>
    <col min="5970" max="5970" width="23.453125" style="16" bestFit="1" customWidth="1"/>
    <col min="5971" max="5972" width="24" style="16" bestFit="1" customWidth="1"/>
    <col min="5973" max="5973" width="24.453125" style="16" bestFit="1" customWidth="1"/>
    <col min="5974" max="5974" width="20.54296875" style="16" bestFit="1" customWidth="1"/>
    <col min="5975" max="6026" width="10.81640625" style="16" customWidth="1"/>
    <col min="6027" max="6118" width="10.81640625" style="16"/>
    <col min="6119" max="6120" width="2.81640625" style="16" customWidth="1"/>
    <col min="6121" max="6121" width="80.54296875" style="16" customWidth="1"/>
    <col min="6122" max="6222" width="20.54296875" style="16" customWidth="1"/>
    <col min="6223" max="6223" width="23.453125" style="16" bestFit="1" customWidth="1"/>
    <col min="6224" max="6224" width="24" style="16" bestFit="1" customWidth="1"/>
    <col min="6225" max="6225" width="22.54296875" style="16" bestFit="1" customWidth="1"/>
    <col min="6226" max="6226" width="23.453125" style="16" bestFit="1" customWidth="1"/>
    <col min="6227" max="6228" width="24" style="16" bestFit="1" customWidth="1"/>
    <col min="6229" max="6229" width="24.453125" style="16" bestFit="1" customWidth="1"/>
    <col min="6230" max="6230" width="20.54296875" style="16" bestFit="1" customWidth="1"/>
    <col min="6231" max="6282" width="10.81640625" style="16" customWidth="1"/>
    <col min="6283" max="6374" width="10.81640625" style="16"/>
    <col min="6375" max="6376" width="2.81640625" style="16" customWidth="1"/>
    <col min="6377" max="6377" width="80.54296875" style="16" customWidth="1"/>
    <col min="6378" max="6478" width="20.54296875" style="16" customWidth="1"/>
    <col min="6479" max="6479" width="23.453125" style="16" bestFit="1" customWidth="1"/>
    <col min="6480" max="6480" width="24" style="16" bestFit="1" customWidth="1"/>
    <col min="6481" max="6481" width="22.54296875" style="16" bestFit="1" customWidth="1"/>
    <col min="6482" max="6482" width="23.453125" style="16" bestFit="1" customWidth="1"/>
    <col min="6483" max="6484" width="24" style="16" bestFit="1" customWidth="1"/>
    <col min="6485" max="6485" width="24.453125" style="16" bestFit="1" customWidth="1"/>
    <col min="6486" max="6486" width="20.54296875" style="16" bestFit="1" customWidth="1"/>
    <col min="6487" max="6538" width="10.81640625" style="16" customWidth="1"/>
    <col min="6539" max="6630" width="10.81640625" style="16"/>
    <col min="6631" max="6632" width="2.81640625" style="16" customWidth="1"/>
    <col min="6633" max="6633" width="80.54296875" style="16" customWidth="1"/>
    <col min="6634" max="6734" width="20.54296875" style="16" customWidth="1"/>
    <col min="6735" max="6735" width="23.453125" style="16" bestFit="1" customWidth="1"/>
    <col min="6736" max="6736" width="24" style="16" bestFit="1" customWidth="1"/>
    <col min="6737" max="6737" width="22.54296875" style="16" bestFit="1" customWidth="1"/>
    <col min="6738" max="6738" width="23.453125" style="16" bestFit="1" customWidth="1"/>
    <col min="6739" max="6740" width="24" style="16" bestFit="1" customWidth="1"/>
    <col min="6741" max="6741" width="24.453125" style="16" bestFit="1" customWidth="1"/>
    <col min="6742" max="6742" width="20.54296875" style="16" bestFit="1" customWidth="1"/>
    <col min="6743" max="6794" width="10.81640625" style="16" customWidth="1"/>
    <col min="6795" max="6886" width="10.81640625" style="16"/>
    <col min="6887" max="6888" width="2.81640625" style="16" customWidth="1"/>
    <col min="6889" max="6889" width="80.54296875" style="16" customWidth="1"/>
    <col min="6890" max="6990" width="20.54296875" style="16" customWidth="1"/>
    <col min="6991" max="6991" width="23.453125" style="16" bestFit="1" customWidth="1"/>
    <col min="6992" max="6992" width="24" style="16" bestFit="1" customWidth="1"/>
    <col min="6993" max="6993" width="22.54296875" style="16" bestFit="1" customWidth="1"/>
    <col min="6994" max="6994" width="23.453125" style="16" bestFit="1" customWidth="1"/>
    <col min="6995" max="6996" width="24" style="16" bestFit="1" customWidth="1"/>
    <col min="6997" max="6997" width="24.453125" style="16" bestFit="1" customWidth="1"/>
    <col min="6998" max="6998" width="20.54296875" style="16" bestFit="1" customWidth="1"/>
    <col min="6999" max="7050" width="10.81640625" style="16" customWidth="1"/>
    <col min="7051" max="7142" width="10.81640625" style="16"/>
    <col min="7143" max="7144" width="2.81640625" style="16" customWidth="1"/>
    <col min="7145" max="7145" width="80.54296875" style="16" customWidth="1"/>
    <col min="7146" max="7246" width="20.54296875" style="16" customWidth="1"/>
    <col min="7247" max="7247" width="23.453125" style="16" bestFit="1" customWidth="1"/>
    <col min="7248" max="7248" width="24" style="16" bestFit="1" customWidth="1"/>
    <col min="7249" max="7249" width="22.54296875" style="16" bestFit="1" customWidth="1"/>
    <col min="7250" max="7250" width="23.453125" style="16" bestFit="1" customWidth="1"/>
    <col min="7251" max="7252" width="24" style="16" bestFit="1" customWidth="1"/>
    <col min="7253" max="7253" width="24.453125" style="16" bestFit="1" customWidth="1"/>
    <col min="7254" max="7254" width="20.54296875" style="16" bestFit="1" customWidth="1"/>
    <col min="7255" max="7306" width="10.81640625" style="16" customWidth="1"/>
    <col min="7307" max="7398" width="10.81640625" style="16"/>
    <col min="7399" max="7400" width="2.81640625" style="16" customWidth="1"/>
    <col min="7401" max="7401" width="80.54296875" style="16" customWidth="1"/>
    <col min="7402" max="7502" width="20.54296875" style="16" customWidth="1"/>
    <col min="7503" max="7503" width="23.453125" style="16" bestFit="1" customWidth="1"/>
    <col min="7504" max="7504" width="24" style="16" bestFit="1" customWidth="1"/>
    <col min="7505" max="7505" width="22.54296875" style="16" bestFit="1" customWidth="1"/>
    <col min="7506" max="7506" width="23.453125" style="16" bestFit="1" customWidth="1"/>
    <col min="7507" max="7508" width="24" style="16" bestFit="1" customWidth="1"/>
    <col min="7509" max="7509" width="24.453125" style="16" bestFit="1" customWidth="1"/>
    <col min="7510" max="7510" width="20.54296875" style="16" bestFit="1" customWidth="1"/>
    <col min="7511" max="7562" width="10.81640625" style="16" customWidth="1"/>
    <col min="7563" max="7654" width="10.81640625" style="16"/>
    <col min="7655" max="7656" width="2.81640625" style="16" customWidth="1"/>
    <col min="7657" max="7657" width="80.54296875" style="16" customWidth="1"/>
    <col min="7658" max="7758" width="20.54296875" style="16" customWidth="1"/>
    <col min="7759" max="7759" width="23.453125" style="16" bestFit="1" customWidth="1"/>
    <col min="7760" max="7760" width="24" style="16" bestFit="1" customWidth="1"/>
    <col min="7761" max="7761" width="22.54296875" style="16" bestFit="1" customWidth="1"/>
    <col min="7762" max="7762" width="23.453125" style="16" bestFit="1" customWidth="1"/>
    <col min="7763" max="7764" width="24" style="16" bestFit="1" customWidth="1"/>
    <col min="7765" max="7765" width="24.453125" style="16" bestFit="1" customWidth="1"/>
    <col min="7766" max="7766" width="20.54296875" style="16" bestFit="1" customWidth="1"/>
    <col min="7767" max="7818" width="10.81640625" style="16" customWidth="1"/>
    <col min="7819" max="7910" width="10.81640625" style="16"/>
    <col min="7911" max="7912" width="2.81640625" style="16" customWidth="1"/>
    <col min="7913" max="7913" width="80.54296875" style="16" customWidth="1"/>
    <col min="7914" max="8014" width="20.54296875" style="16" customWidth="1"/>
    <col min="8015" max="8015" width="23.453125" style="16" bestFit="1" customWidth="1"/>
    <col min="8016" max="8016" width="24" style="16" bestFit="1" customWidth="1"/>
    <col min="8017" max="8017" width="22.54296875" style="16" bestFit="1" customWidth="1"/>
    <col min="8018" max="8018" width="23.453125" style="16" bestFit="1" customWidth="1"/>
    <col min="8019" max="8020" width="24" style="16" bestFit="1" customWidth="1"/>
    <col min="8021" max="8021" width="24.453125" style="16" bestFit="1" customWidth="1"/>
    <col min="8022" max="8022" width="20.54296875" style="16" bestFit="1" customWidth="1"/>
    <col min="8023" max="8074" width="10.81640625" style="16" customWidth="1"/>
    <col min="8075" max="8166" width="10.81640625" style="16"/>
    <col min="8167" max="8168" width="2.81640625" style="16" customWidth="1"/>
    <col min="8169" max="8169" width="80.54296875" style="16" customWidth="1"/>
    <col min="8170" max="8270" width="20.54296875" style="16" customWidth="1"/>
    <col min="8271" max="8271" width="23.453125" style="16" bestFit="1" customWidth="1"/>
    <col min="8272" max="8272" width="24" style="16" bestFit="1" customWidth="1"/>
    <col min="8273" max="8273" width="22.54296875" style="16" bestFit="1" customWidth="1"/>
    <col min="8274" max="8274" width="23.453125" style="16" bestFit="1" customWidth="1"/>
    <col min="8275" max="8276" width="24" style="16" bestFit="1" customWidth="1"/>
    <col min="8277" max="8277" width="24.453125" style="16" bestFit="1" customWidth="1"/>
    <col min="8278" max="8278" width="20.54296875" style="16" bestFit="1" customWidth="1"/>
    <col min="8279" max="8330" width="10.81640625" style="16" customWidth="1"/>
    <col min="8331" max="8422" width="10.81640625" style="16"/>
    <col min="8423" max="8424" width="2.81640625" style="16" customWidth="1"/>
    <col min="8425" max="8425" width="80.54296875" style="16" customWidth="1"/>
    <col min="8426" max="8526" width="20.54296875" style="16" customWidth="1"/>
    <col min="8527" max="8527" width="23.453125" style="16" bestFit="1" customWidth="1"/>
    <col min="8528" max="8528" width="24" style="16" bestFit="1" customWidth="1"/>
    <col min="8529" max="8529" width="22.54296875" style="16" bestFit="1" customWidth="1"/>
    <col min="8530" max="8530" width="23.453125" style="16" bestFit="1" customWidth="1"/>
    <col min="8531" max="8532" width="24" style="16" bestFit="1" customWidth="1"/>
    <col min="8533" max="8533" width="24.453125" style="16" bestFit="1" customWidth="1"/>
    <col min="8534" max="8534" width="20.54296875" style="16" bestFit="1" customWidth="1"/>
    <col min="8535" max="8586" width="10.81640625" style="16" customWidth="1"/>
    <col min="8587" max="8678" width="10.81640625" style="16"/>
    <col min="8679" max="8680" width="2.81640625" style="16" customWidth="1"/>
    <col min="8681" max="8681" width="80.54296875" style="16" customWidth="1"/>
    <col min="8682" max="8782" width="20.54296875" style="16" customWidth="1"/>
    <col min="8783" max="8783" width="23.453125" style="16" bestFit="1" customWidth="1"/>
    <col min="8784" max="8784" width="24" style="16" bestFit="1" customWidth="1"/>
    <col min="8785" max="8785" width="22.54296875" style="16" bestFit="1" customWidth="1"/>
    <col min="8786" max="8786" width="23.453125" style="16" bestFit="1" customWidth="1"/>
    <col min="8787" max="8788" width="24" style="16" bestFit="1" customWidth="1"/>
    <col min="8789" max="8789" width="24.453125" style="16" bestFit="1" customWidth="1"/>
    <col min="8790" max="8790" width="20.54296875" style="16" bestFit="1" customWidth="1"/>
    <col min="8791" max="8842" width="10.81640625" style="16" customWidth="1"/>
    <col min="8843" max="8934" width="10.81640625" style="16"/>
    <col min="8935" max="8936" width="2.81640625" style="16" customWidth="1"/>
    <col min="8937" max="8937" width="80.54296875" style="16" customWidth="1"/>
    <col min="8938" max="9038" width="20.54296875" style="16" customWidth="1"/>
    <col min="9039" max="9039" width="23.453125" style="16" bestFit="1" customWidth="1"/>
    <col min="9040" max="9040" width="24" style="16" bestFit="1" customWidth="1"/>
    <col min="9041" max="9041" width="22.54296875" style="16" bestFit="1" customWidth="1"/>
    <col min="9042" max="9042" width="23.453125" style="16" bestFit="1" customWidth="1"/>
    <col min="9043" max="9044" width="24" style="16" bestFit="1" customWidth="1"/>
    <col min="9045" max="9045" width="24.453125" style="16" bestFit="1" customWidth="1"/>
    <col min="9046" max="9046" width="20.54296875" style="16" bestFit="1" customWidth="1"/>
    <col min="9047" max="9098" width="10.81640625" style="16" customWidth="1"/>
    <col min="9099" max="9190" width="10.81640625" style="16"/>
    <col min="9191" max="9192" width="2.81640625" style="16" customWidth="1"/>
    <col min="9193" max="9193" width="80.54296875" style="16" customWidth="1"/>
    <col min="9194" max="9294" width="20.54296875" style="16" customWidth="1"/>
    <col min="9295" max="9295" width="23.453125" style="16" bestFit="1" customWidth="1"/>
    <col min="9296" max="9296" width="24" style="16" bestFit="1" customWidth="1"/>
    <col min="9297" max="9297" width="22.54296875" style="16" bestFit="1" customWidth="1"/>
    <col min="9298" max="9298" width="23.453125" style="16" bestFit="1" customWidth="1"/>
    <col min="9299" max="9300" width="24" style="16" bestFit="1" customWidth="1"/>
    <col min="9301" max="9301" width="24.453125" style="16" bestFit="1" customWidth="1"/>
    <col min="9302" max="9302" width="20.54296875" style="16" bestFit="1" customWidth="1"/>
    <col min="9303" max="9354" width="10.81640625" style="16" customWidth="1"/>
    <col min="9355" max="9446" width="10.81640625" style="16"/>
    <col min="9447" max="9448" width="2.81640625" style="16" customWidth="1"/>
    <col min="9449" max="9449" width="80.54296875" style="16" customWidth="1"/>
    <col min="9450" max="9550" width="20.54296875" style="16" customWidth="1"/>
    <col min="9551" max="9551" width="23.453125" style="16" bestFit="1" customWidth="1"/>
    <col min="9552" max="9552" width="24" style="16" bestFit="1" customWidth="1"/>
    <col min="9553" max="9553" width="22.54296875" style="16" bestFit="1" customWidth="1"/>
    <col min="9554" max="9554" width="23.453125" style="16" bestFit="1" customWidth="1"/>
    <col min="9555" max="9556" width="24" style="16" bestFit="1" customWidth="1"/>
    <col min="9557" max="9557" width="24.453125" style="16" bestFit="1" customWidth="1"/>
    <col min="9558" max="9558" width="20.54296875" style="16" bestFit="1" customWidth="1"/>
    <col min="9559" max="9610" width="10.81640625" style="16" customWidth="1"/>
    <col min="9611" max="9702" width="10.81640625" style="16"/>
    <col min="9703" max="9704" width="2.81640625" style="16" customWidth="1"/>
    <col min="9705" max="9705" width="80.54296875" style="16" customWidth="1"/>
    <col min="9706" max="9806" width="20.54296875" style="16" customWidth="1"/>
    <col min="9807" max="9807" width="23.453125" style="16" bestFit="1" customWidth="1"/>
    <col min="9808" max="9808" width="24" style="16" bestFit="1" customWidth="1"/>
    <col min="9809" max="9809" width="22.54296875" style="16" bestFit="1" customWidth="1"/>
    <col min="9810" max="9810" width="23.453125" style="16" bestFit="1" customWidth="1"/>
    <col min="9811" max="9812" width="24" style="16" bestFit="1" customWidth="1"/>
    <col min="9813" max="9813" width="24.453125" style="16" bestFit="1" customWidth="1"/>
    <col min="9814" max="9814" width="20.54296875" style="16" bestFit="1" customWidth="1"/>
    <col min="9815" max="9866" width="10.81640625" style="16" customWidth="1"/>
    <col min="9867" max="9958" width="10.81640625" style="16"/>
    <col min="9959" max="9960" width="2.81640625" style="16" customWidth="1"/>
    <col min="9961" max="9961" width="80.54296875" style="16" customWidth="1"/>
    <col min="9962" max="10062" width="20.54296875" style="16" customWidth="1"/>
    <col min="10063" max="10063" width="23.453125" style="16" bestFit="1" customWidth="1"/>
    <col min="10064" max="10064" width="24" style="16" bestFit="1" customWidth="1"/>
    <col min="10065" max="10065" width="22.54296875" style="16" bestFit="1" customWidth="1"/>
    <col min="10066" max="10066" width="23.453125" style="16" bestFit="1" customWidth="1"/>
    <col min="10067" max="10068" width="24" style="16" bestFit="1" customWidth="1"/>
    <col min="10069" max="10069" width="24.453125" style="16" bestFit="1" customWidth="1"/>
    <col min="10070" max="10070" width="20.54296875" style="16" bestFit="1" customWidth="1"/>
    <col min="10071" max="10122" width="10.81640625" style="16" customWidth="1"/>
    <col min="10123" max="10214" width="10.81640625" style="16"/>
    <col min="10215" max="10216" width="2.81640625" style="16" customWidth="1"/>
    <col min="10217" max="10217" width="80.54296875" style="16" customWidth="1"/>
    <col min="10218" max="10318" width="20.54296875" style="16" customWidth="1"/>
    <col min="10319" max="10319" width="23.453125" style="16" bestFit="1" customWidth="1"/>
    <col min="10320" max="10320" width="24" style="16" bestFit="1" customWidth="1"/>
    <col min="10321" max="10321" width="22.54296875" style="16" bestFit="1" customWidth="1"/>
    <col min="10322" max="10322" width="23.453125" style="16" bestFit="1" customWidth="1"/>
    <col min="10323" max="10324" width="24" style="16" bestFit="1" customWidth="1"/>
    <col min="10325" max="10325" width="24.453125" style="16" bestFit="1" customWidth="1"/>
    <col min="10326" max="10326" width="20.54296875" style="16" bestFit="1" customWidth="1"/>
    <col min="10327" max="10378" width="10.81640625" style="16" customWidth="1"/>
    <col min="10379" max="10470" width="10.81640625" style="16"/>
    <col min="10471" max="10472" width="2.81640625" style="16" customWidth="1"/>
    <col min="10473" max="10473" width="80.54296875" style="16" customWidth="1"/>
    <col min="10474" max="10574" width="20.54296875" style="16" customWidth="1"/>
    <col min="10575" max="10575" width="23.453125" style="16" bestFit="1" customWidth="1"/>
    <col min="10576" max="10576" width="24" style="16" bestFit="1" customWidth="1"/>
    <col min="10577" max="10577" width="22.54296875" style="16" bestFit="1" customWidth="1"/>
    <col min="10578" max="10578" width="23.453125" style="16" bestFit="1" customWidth="1"/>
    <col min="10579" max="10580" width="24" style="16" bestFit="1" customWidth="1"/>
    <col min="10581" max="10581" width="24.453125" style="16" bestFit="1" customWidth="1"/>
    <col min="10582" max="10582" width="20.54296875" style="16" bestFit="1" customWidth="1"/>
    <col min="10583" max="10634" width="10.81640625" style="16" customWidth="1"/>
    <col min="10635" max="10726" width="10.81640625" style="16"/>
    <col min="10727" max="10728" width="2.81640625" style="16" customWidth="1"/>
    <col min="10729" max="10729" width="80.54296875" style="16" customWidth="1"/>
    <col min="10730" max="10830" width="20.54296875" style="16" customWidth="1"/>
    <col min="10831" max="10831" width="23.453125" style="16" bestFit="1" customWidth="1"/>
    <col min="10832" max="10832" width="24" style="16" bestFit="1" customWidth="1"/>
    <col min="10833" max="10833" width="22.54296875" style="16" bestFit="1" customWidth="1"/>
    <col min="10834" max="10834" width="23.453125" style="16" bestFit="1" customWidth="1"/>
    <col min="10835" max="10836" width="24" style="16" bestFit="1" customWidth="1"/>
    <col min="10837" max="10837" width="24.453125" style="16" bestFit="1" customWidth="1"/>
    <col min="10838" max="10838" width="20.54296875" style="16" bestFit="1" customWidth="1"/>
    <col min="10839" max="10890" width="10.81640625" style="16" customWidth="1"/>
    <col min="10891" max="10982" width="10.81640625" style="16"/>
    <col min="10983" max="10984" width="2.81640625" style="16" customWidth="1"/>
    <col min="10985" max="10985" width="80.54296875" style="16" customWidth="1"/>
    <col min="10986" max="11086" width="20.54296875" style="16" customWidth="1"/>
    <col min="11087" max="11087" width="23.453125" style="16" bestFit="1" customWidth="1"/>
    <col min="11088" max="11088" width="24" style="16" bestFit="1" customWidth="1"/>
    <col min="11089" max="11089" width="22.54296875" style="16" bestFit="1" customWidth="1"/>
    <col min="11090" max="11090" width="23.453125" style="16" bestFit="1" customWidth="1"/>
    <col min="11091" max="11092" width="24" style="16" bestFit="1" customWidth="1"/>
    <col min="11093" max="11093" width="24.453125" style="16" bestFit="1" customWidth="1"/>
    <col min="11094" max="11094" width="20.54296875" style="16" bestFit="1" customWidth="1"/>
    <col min="11095" max="11146" width="10.81640625" style="16" customWidth="1"/>
    <col min="11147" max="11238" width="10.81640625" style="16"/>
    <col min="11239" max="11240" width="2.81640625" style="16" customWidth="1"/>
    <col min="11241" max="11241" width="80.54296875" style="16" customWidth="1"/>
    <col min="11242" max="11342" width="20.54296875" style="16" customWidth="1"/>
    <col min="11343" max="11343" width="23.453125" style="16" bestFit="1" customWidth="1"/>
    <col min="11344" max="11344" width="24" style="16" bestFit="1" customWidth="1"/>
    <col min="11345" max="11345" width="22.54296875" style="16" bestFit="1" customWidth="1"/>
    <col min="11346" max="11346" width="23.453125" style="16" bestFit="1" customWidth="1"/>
    <col min="11347" max="11348" width="24" style="16" bestFit="1" customWidth="1"/>
    <col min="11349" max="11349" width="24.453125" style="16" bestFit="1" customWidth="1"/>
    <col min="11350" max="11350" width="20.54296875" style="16" bestFit="1" customWidth="1"/>
    <col min="11351" max="11402" width="10.81640625" style="16" customWidth="1"/>
    <col min="11403" max="11494" width="10.81640625" style="16"/>
    <col min="11495" max="11496" width="2.81640625" style="16" customWidth="1"/>
    <col min="11497" max="11497" width="80.54296875" style="16" customWidth="1"/>
    <col min="11498" max="11598" width="20.54296875" style="16" customWidth="1"/>
    <col min="11599" max="11599" width="23.453125" style="16" bestFit="1" customWidth="1"/>
    <col min="11600" max="11600" width="24" style="16" bestFit="1" customWidth="1"/>
    <col min="11601" max="11601" width="22.54296875" style="16" bestFit="1" customWidth="1"/>
    <col min="11602" max="11602" width="23.453125" style="16" bestFit="1" customWidth="1"/>
    <col min="11603" max="11604" width="24" style="16" bestFit="1" customWidth="1"/>
    <col min="11605" max="11605" width="24.453125" style="16" bestFit="1" customWidth="1"/>
    <col min="11606" max="11606" width="20.54296875" style="16" bestFit="1" customWidth="1"/>
    <col min="11607" max="11658" width="10.81640625" style="16" customWidth="1"/>
    <col min="11659" max="11750" width="10.81640625" style="16"/>
    <col min="11751" max="11752" width="2.81640625" style="16" customWidth="1"/>
    <col min="11753" max="11753" width="80.54296875" style="16" customWidth="1"/>
    <col min="11754" max="11854" width="20.54296875" style="16" customWidth="1"/>
    <col min="11855" max="11855" width="23.453125" style="16" bestFit="1" customWidth="1"/>
    <col min="11856" max="11856" width="24" style="16" bestFit="1" customWidth="1"/>
    <col min="11857" max="11857" width="22.54296875" style="16" bestFit="1" customWidth="1"/>
    <col min="11858" max="11858" width="23.453125" style="16" bestFit="1" customWidth="1"/>
    <col min="11859" max="11860" width="24" style="16" bestFit="1" customWidth="1"/>
    <col min="11861" max="11861" width="24.453125" style="16" bestFit="1" customWidth="1"/>
    <col min="11862" max="11862" width="20.54296875" style="16" bestFit="1" customWidth="1"/>
    <col min="11863" max="11914" width="10.81640625" style="16" customWidth="1"/>
    <col min="11915" max="12006" width="10.81640625" style="16"/>
    <col min="12007" max="12008" width="2.81640625" style="16" customWidth="1"/>
    <col min="12009" max="12009" width="80.54296875" style="16" customWidth="1"/>
    <col min="12010" max="12110" width="20.54296875" style="16" customWidth="1"/>
    <col min="12111" max="12111" width="23.453125" style="16" bestFit="1" customWidth="1"/>
    <col min="12112" max="12112" width="24" style="16" bestFit="1" customWidth="1"/>
    <col min="12113" max="12113" width="22.54296875" style="16" bestFit="1" customWidth="1"/>
    <col min="12114" max="12114" width="23.453125" style="16" bestFit="1" customWidth="1"/>
    <col min="12115" max="12116" width="24" style="16" bestFit="1" customWidth="1"/>
    <col min="12117" max="12117" width="24.453125" style="16" bestFit="1" customWidth="1"/>
    <col min="12118" max="12118" width="20.54296875" style="16" bestFit="1" customWidth="1"/>
    <col min="12119" max="12170" width="10.81640625" style="16" customWidth="1"/>
    <col min="12171" max="12262" width="10.81640625" style="16"/>
    <col min="12263" max="12264" width="2.81640625" style="16" customWidth="1"/>
    <col min="12265" max="12265" width="80.54296875" style="16" customWidth="1"/>
    <col min="12266" max="12366" width="20.54296875" style="16" customWidth="1"/>
    <col min="12367" max="12367" width="23.453125" style="16" bestFit="1" customWidth="1"/>
    <col min="12368" max="12368" width="24" style="16" bestFit="1" customWidth="1"/>
    <col min="12369" max="12369" width="22.54296875" style="16" bestFit="1" customWidth="1"/>
    <col min="12370" max="12370" width="23.453125" style="16" bestFit="1" customWidth="1"/>
    <col min="12371" max="12372" width="24" style="16" bestFit="1" customWidth="1"/>
    <col min="12373" max="12373" width="24.453125" style="16" bestFit="1" customWidth="1"/>
    <col min="12374" max="12374" width="20.54296875" style="16" bestFit="1" customWidth="1"/>
    <col min="12375" max="12426" width="10.81640625" style="16" customWidth="1"/>
    <col min="12427" max="12518" width="10.81640625" style="16"/>
    <col min="12519" max="12520" width="2.81640625" style="16" customWidth="1"/>
    <col min="12521" max="12521" width="80.54296875" style="16" customWidth="1"/>
    <col min="12522" max="12622" width="20.54296875" style="16" customWidth="1"/>
    <col min="12623" max="12623" width="23.453125" style="16" bestFit="1" customWidth="1"/>
    <col min="12624" max="12624" width="24" style="16" bestFit="1" customWidth="1"/>
    <col min="12625" max="12625" width="22.54296875" style="16" bestFit="1" customWidth="1"/>
    <col min="12626" max="12626" width="23.453125" style="16" bestFit="1" customWidth="1"/>
    <col min="12627" max="12628" width="24" style="16" bestFit="1" customWidth="1"/>
    <col min="12629" max="12629" width="24.453125" style="16" bestFit="1" customWidth="1"/>
    <col min="12630" max="12630" width="20.54296875" style="16" bestFit="1" customWidth="1"/>
    <col min="12631" max="12682" width="10.81640625" style="16" customWidth="1"/>
    <col min="12683" max="12774" width="10.81640625" style="16"/>
    <col min="12775" max="12776" width="2.81640625" style="16" customWidth="1"/>
    <col min="12777" max="12777" width="80.54296875" style="16" customWidth="1"/>
    <col min="12778" max="12878" width="20.54296875" style="16" customWidth="1"/>
    <col min="12879" max="12879" width="23.453125" style="16" bestFit="1" customWidth="1"/>
    <col min="12880" max="12880" width="24" style="16" bestFit="1" customWidth="1"/>
    <col min="12881" max="12881" width="22.54296875" style="16" bestFit="1" customWidth="1"/>
    <col min="12882" max="12882" width="23.453125" style="16" bestFit="1" customWidth="1"/>
    <col min="12883" max="12884" width="24" style="16" bestFit="1" customWidth="1"/>
    <col min="12885" max="12885" width="24.453125" style="16" bestFit="1" customWidth="1"/>
    <col min="12886" max="12886" width="20.54296875" style="16" bestFit="1" customWidth="1"/>
    <col min="12887" max="12938" width="10.81640625" style="16" customWidth="1"/>
    <col min="12939" max="13030" width="10.81640625" style="16"/>
    <col min="13031" max="13032" width="2.81640625" style="16" customWidth="1"/>
    <col min="13033" max="13033" width="80.54296875" style="16" customWidth="1"/>
    <col min="13034" max="13134" width="20.54296875" style="16" customWidth="1"/>
    <col min="13135" max="13135" width="23.453125" style="16" bestFit="1" customWidth="1"/>
    <col min="13136" max="13136" width="24" style="16" bestFit="1" customWidth="1"/>
    <col min="13137" max="13137" width="22.54296875" style="16" bestFit="1" customWidth="1"/>
    <col min="13138" max="13138" width="23.453125" style="16" bestFit="1" customWidth="1"/>
    <col min="13139" max="13140" width="24" style="16" bestFit="1" customWidth="1"/>
    <col min="13141" max="13141" width="24.453125" style="16" bestFit="1" customWidth="1"/>
    <col min="13142" max="13142" width="20.54296875" style="16" bestFit="1" customWidth="1"/>
    <col min="13143" max="13194" width="10.81640625" style="16" customWidth="1"/>
    <col min="13195" max="13286" width="10.81640625" style="16"/>
    <col min="13287" max="13288" width="2.81640625" style="16" customWidth="1"/>
    <col min="13289" max="13289" width="80.54296875" style="16" customWidth="1"/>
    <col min="13290" max="13390" width="20.54296875" style="16" customWidth="1"/>
    <col min="13391" max="13391" width="23.453125" style="16" bestFit="1" customWidth="1"/>
    <col min="13392" max="13392" width="24" style="16" bestFit="1" customWidth="1"/>
    <col min="13393" max="13393" width="22.54296875" style="16" bestFit="1" customWidth="1"/>
    <col min="13394" max="13394" width="23.453125" style="16" bestFit="1" customWidth="1"/>
    <col min="13395" max="13396" width="24" style="16" bestFit="1" customWidth="1"/>
    <col min="13397" max="13397" width="24.453125" style="16" bestFit="1" customWidth="1"/>
    <col min="13398" max="13398" width="20.54296875" style="16" bestFit="1" customWidth="1"/>
    <col min="13399" max="13450" width="10.81640625" style="16" customWidth="1"/>
    <col min="13451" max="13542" width="10.81640625" style="16"/>
    <col min="13543" max="13544" width="2.81640625" style="16" customWidth="1"/>
    <col min="13545" max="13545" width="80.54296875" style="16" customWidth="1"/>
    <col min="13546" max="13646" width="20.54296875" style="16" customWidth="1"/>
    <col min="13647" max="13647" width="23.453125" style="16" bestFit="1" customWidth="1"/>
    <col min="13648" max="13648" width="24" style="16" bestFit="1" customWidth="1"/>
    <col min="13649" max="13649" width="22.54296875" style="16" bestFit="1" customWidth="1"/>
    <col min="13650" max="13650" width="23.453125" style="16" bestFit="1" customWidth="1"/>
    <col min="13651" max="13652" width="24" style="16" bestFit="1" customWidth="1"/>
    <col min="13653" max="13653" width="24.453125" style="16" bestFit="1" customWidth="1"/>
    <col min="13654" max="13654" width="20.54296875" style="16" bestFit="1" customWidth="1"/>
    <col min="13655" max="13706" width="10.81640625" style="16" customWidth="1"/>
    <col min="13707" max="13798" width="10.81640625" style="16"/>
    <col min="13799" max="13800" width="2.81640625" style="16" customWidth="1"/>
    <col min="13801" max="13801" width="80.54296875" style="16" customWidth="1"/>
    <col min="13802" max="13902" width="20.54296875" style="16" customWidth="1"/>
    <col min="13903" max="13903" width="23.453125" style="16" bestFit="1" customWidth="1"/>
    <col min="13904" max="13904" width="24" style="16" bestFit="1" customWidth="1"/>
    <col min="13905" max="13905" width="22.54296875" style="16" bestFit="1" customWidth="1"/>
    <col min="13906" max="13906" width="23.453125" style="16" bestFit="1" customWidth="1"/>
    <col min="13907" max="13908" width="24" style="16" bestFit="1" customWidth="1"/>
    <col min="13909" max="13909" width="24.453125" style="16" bestFit="1" customWidth="1"/>
    <col min="13910" max="13910" width="20.54296875" style="16" bestFit="1" customWidth="1"/>
    <col min="13911" max="13962" width="10.81640625" style="16" customWidth="1"/>
    <col min="13963" max="14054" width="10.81640625" style="16"/>
    <col min="14055" max="14056" width="2.81640625" style="16" customWidth="1"/>
    <col min="14057" max="14057" width="80.54296875" style="16" customWidth="1"/>
    <col min="14058" max="14158" width="20.54296875" style="16" customWidth="1"/>
    <col min="14159" max="14159" width="23.453125" style="16" bestFit="1" customWidth="1"/>
    <col min="14160" max="14160" width="24" style="16" bestFit="1" customWidth="1"/>
    <col min="14161" max="14161" width="22.54296875" style="16" bestFit="1" customWidth="1"/>
    <col min="14162" max="14162" width="23.453125" style="16" bestFit="1" customWidth="1"/>
    <col min="14163" max="14164" width="24" style="16" bestFit="1" customWidth="1"/>
    <col min="14165" max="14165" width="24.453125" style="16" bestFit="1" customWidth="1"/>
    <col min="14166" max="14166" width="20.54296875" style="16" bestFit="1" customWidth="1"/>
    <col min="14167" max="14218" width="10.81640625" style="16" customWidth="1"/>
    <col min="14219" max="14310" width="10.81640625" style="16"/>
    <col min="14311" max="14312" width="2.81640625" style="16" customWidth="1"/>
    <col min="14313" max="14313" width="80.54296875" style="16" customWidth="1"/>
    <col min="14314" max="14414" width="20.54296875" style="16" customWidth="1"/>
    <col min="14415" max="14415" width="23.453125" style="16" bestFit="1" customWidth="1"/>
    <col min="14416" max="14416" width="24" style="16" bestFit="1" customWidth="1"/>
    <col min="14417" max="14417" width="22.54296875" style="16" bestFit="1" customWidth="1"/>
    <col min="14418" max="14418" width="23.453125" style="16" bestFit="1" customWidth="1"/>
    <col min="14419" max="14420" width="24" style="16" bestFit="1" customWidth="1"/>
    <col min="14421" max="14421" width="24.453125" style="16" bestFit="1" customWidth="1"/>
    <col min="14422" max="14422" width="20.54296875" style="16" bestFit="1" customWidth="1"/>
    <col min="14423" max="14474" width="10.81640625" style="16" customWidth="1"/>
    <col min="14475" max="14566" width="10.81640625" style="16"/>
    <col min="14567" max="14568" width="2.81640625" style="16" customWidth="1"/>
    <col min="14569" max="14569" width="80.54296875" style="16" customWidth="1"/>
    <col min="14570" max="14670" width="20.54296875" style="16" customWidth="1"/>
    <col min="14671" max="14671" width="23.453125" style="16" bestFit="1" customWidth="1"/>
    <col min="14672" max="14672" width="24" style="16" bestFit="1" customWidth="1"/>
    <col min="14673" max="14673" width="22.54296875" style="16" bestFit="1" customWidth="1"/>
    <col min="14674" max="14674" width="23.453125" style="16" bestFit="1" customWidth="1"/>
    <col min="14675" max="14676" width="24" style="16" bestFit="1" customWidth="1"/>
    <col min="14677" max="14677" width="24.453125" style="16" bestFit="1" customWidth="1"/>
    <col min="14678" max="14678" width="20.54296875" style="16" bestFit="1" customWidth="1"/>
    <col min="14679" max="14730" width="10.81640625" style="16" customWidth="1"/>
    <col min="14731" max="14822" width="10.81640625" style="16"/>
    <col min="14823" max="14824" width="2.81640625" style="16" customWidth="1"/>
    <col min="14825" max="14825" width="80.54296875" style="16" customWidth="1"/>
    <col min="14826" max="14926" width="20.54296875" style="16" customWidth="1"/>
    <col min="14927" max="14927" width="23.453125" style="16" bestFit="1" customWidth="1"/>
    <col min="14928" max="14928" width="24" style="16" bestFit="1" customWidth="1"/>
    <col min="14929" max="14929" width="22.54296875" style="16" bestFit="1" customWidth="1"/>
    <col min="14930" max="14930" width="23.453125" style="16" bestFit="1" customWidth="1"/>
    <col min="14931" max="14932" width="24" style="16" bestFit="1" customWidth="1"/>
    <col min="14933" max="14933" width="24.453125" style="16" bestFit="1" customWidth="1"/>
    <col min="14934" max="14934" width="20.54296875" style="16" bestFit="1" customWidth="1"/>
    <col min="14935" max="14986" width="10.81640625" style="16" customWidth="1"/>
    <col min="14987" max="15078" width="10.81640625" style="16"/>
    <col min="15079" max="15080" width="2.81640625" style="16" customWidth="1"/>
    <col min="15081" max="15081" width="80.54296875" style="16" customWidth="1"/>
    <col min="15082" max="15182" width="20.54296875" style="16" customWidth="1"/>
    <col min="15183" max="15183" width="23.453125" style="16" bestFit="1" customWidth="1"/>
    <col min="15184" max="15184" width="24" style="16" bestFit="1" customWidth="1"/>
    <col min="15185" max="15185" width="22.54296875" style="16" bestFit="1" customWidth="1"/>
    <col min="15186" max="15186" width="23.453125" style="16" bestFit="1" customWidth="1"/>
    <col min="15187" max="15188" width="24" style="16" bestFit="1" customWidth="1"/>
    <col min="15189" max="15189" width="24.453125" style="16" bestFit="1" customWidth="1"/>
    <col min="15190" max="15190" width="20.54296875" style="16" bestFit="1" customWidth="1"/>
    <col min="15191" max="15242" width="10.81640625" style="16" customWidth="1"/>
    <col min="15243" max="15334" width="10.81640625" style="16"/>
    <col min="15335" max="15336" width="2.81640625" style="16" customWidth="1"/>
    <col min="15337" max="15337" width="80.54296875" style="16" customWidth="1"/>
    <col min="15338" max="15438" width="20.54296875" style="16" customWidth="1"/>
    <col min="15439" max="15439" width="23.453125" style="16" bestFit="1" customWidth="1"/>
    <col min="15440" max="15440" width="24" style="16" bestFit="1" customWidth="1"/>
    <col min="15441" max="15441" width="22.54296875" style="16" bestFit="1" customWidth="1"/>
    <col min="15442" max="15442" width="23.453125" style="16" bestFit="1" customWidth="1"/>
    <col min="15443" max="15444" width="24" style="16" bestFit="1" customWidth="1"/>
    <col min="15445" max="15445" width="24.453125" style="16" bestFit="1" customWidth="1"/>
    <col min="15446" max="15446" width="20.54296875" style="16" bestFit="1" customWidth="1"/>
    <col min="15447" max="15498" width="10.81640625" style="16" customWidth="1"/>
    <col min="15499" max="15590" width="10.81640625" style="16"/>
    <col min="15591" max="15592" width="2.81640625" style="16" customWidth="1"/>
    <col min="15593" max="15593" width="80.54296875" style="16" customWidth="1"/>
    <col min="15594" max="15694" width="20.54296875" style="16" customWidth="1"/>
    <col min="15695" max="15695" width="23.453125" style="16" bestFit="1" customWidth="1"/>
    <col min="15696" max="15696" width="24" style="16" bestFit="1" customWidth="1"/>
    <col min="15697" max="15697" width="22.54296875" style="16" bestFit="1" customWidth="1"/>
    <col min="15698" max="15698" width="23.453125" style="16" bestFit="1" customWidth="1"/>
    <col min="15699" max="15700" width="24" style="16" bestFit="1" customWidth="1"/>
    <col min="15701" max="15701" width="24.453125" style="16" bestFit="1" customWidth="1"/>
    <col min="15702" max="15702" width="20.54296875" style="16" bestFit="1" customWidth="1"/>
    <col min="15703" max="15754" width="10.81640625" style="16" customWidth="1"/>
    <col min="15755" max="15846" width="10.81640625" style="16"/>
    <col min="15847" max="15848" width="2.81640625" style="16" customWidth="1"/>
    <col min="15849" max="15849" width="80.54296875" style="16" customWidth="1"/>
    <col min="15850" max="15950" width="20.54296875" style="16" customWidth="1"/>
    <col min="15951" max="15951" width="23.453125" style="16" bestFit="1" customWidth="1"/>
    <col min="15952" max="15952" width="24" style="16" bestFit="1" customWidth="1"/>
    <col min="15953" max="15953" width="22.54296875" style="16" bestFit="1" customWidth="1"/>
    <col min="15954" max="15954" width="23.453125" style="16" bestFit="1" customWidth="1"/>
    <col min="15955" max="15956" width="24" style="16" bestFit="1" customWidth="1"/>
    <col min="15957" max="15957" width="24.453125" style="16" bestFit="1" customWidth="1"/>
    <col min="15958" max="15958" width="20.54296875" style="16" bestFit="1" customWidth="1"/>
    <col min="15959" max="16010" width="10.81640625" style="16" customWidth="1"/>
    <col min="16011" max="16102" width="10.81640625" style="16"/>
    <col min="16103" max="16104" width="2.81640625" style="16" customWidth="1"/>
    <col min="16105" max="16105" width="80.54296875" style="16" customWidth="1"/>
    <col min="16106" max="16206" width="20.54296875" style="16" customWidth="1"/>
    <col min="16207" max="16207" width="23.453125" style="16" bestFit="1" customWidth="1"/>
    <col min="16208" max="16208" width="24" style="16" bestFit="1" customWidth="1"/>
    <col min="16209" max="16209" width="22.54296875" style="16" bestFit="1" customWidth="1"/>
    <col min="16210" max="16210" width="23.453125" style="16" bestFit="1" customWidth="1"/>
    <col min="16211" max="16212" width="24" style="16" bestFit="1" customWidth="1"/>
    <col min="16213" max="16213" width="24.453125" style="16" bestFit="1" customWidth="1"/>
    <col min="16214" max="16214" width="20.54296875" style="16" bestFit="1" customWidth="1"/>
    <col min="16215" max="16266" width="10.81640625" style="16" customWidth="1"/>
    <col min="16267" max="16384" width="10.81640625" style="16"/>
  </cols>
  <sheetData>
    <row r="1" spans="1:140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111"/>
      <c r="EG1" s="111"/>
    </row>
    <row r="2" spans="1:140" s="110" customFormat="1" ht="18" x14ac:dyDescent="0.4">
      <c r="A2" s="5"/>
      <c r="B2" s="5"/>
      <c r="C2" s="6"/>
      <c r="D2" s="7"/>
      <c r="E2" s="202" t="str">
        <f>"Liquidity Stress Test Positions as at Close of Business on " &amp; TEXT(I5,"dd-mmm-yyyy")</f>
        <v>Liquidity Stress Test Positions as at Close of Business on 29-Agu-2024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Q2" s="87" t="str">
        <f>+$E2</f>
        <v>Liquidity Stress Test Positions as at Close of Business on 29-Agu-2024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111"/>
      <c r="EG2" s="111"/>
    </row>
    <row r="3" spans="1:140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Q3" s="89" t="s">
        <v>485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111"/>
      <c r="EG3" s="111"/>
    </row>
    <row r="4" spans="1:140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23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111"/>
      <c r="EG4" s="111"/>
      <c r="EI4" s="118"/>
      <c r="EJ4" s="118"/>
    </row>
    <row r="5" spans="1:140" s="110" customFormat="1" ht="15.5" hidden="1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23">
        <v>45533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111"/>
      <c r="EG5" s="111"/>
    </row>
    <row r="6" spans="1:140" s="110" customFormat="1" ht="15.5" hidden="1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23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111"/>
      <c r="EG6" s="111"/>
    </row>
    <row r="7" spans="1:140" s="110" customFormat="1" ht="15.5" hidden="1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23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111"/>
      <c r="EG7" s="111"/>
    </row>
    <row r="8" spans="1:140" s="110" customFormat="1" ht="15.5" hidden="1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23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111"/>
    </row>
    <row r="9" spans="1:140" s="110" customFormat="1" ht="15.5" hidden="1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23" t="s">
        <v>37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111"/>
    </row>
    <row r="10" spans="1:140" s="110" customFormat="1" ht="15.5" hidden="1" outlineLevel="1" x14ac:dyDescent="0.35">
      <c r="A10" s="17"/>
      <c r="B10" s="17"/>
      <c r="C10" s="18"/>
      <c r="D10" s="19"/>
      <c r="E10" s="20"/>
      <c r="F10" s="20"/>
      <c r="G10" s="20"/>
      <c r="H10" s="21"/>
      <c r="I10" s="22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111"/>
    </row>
    <row r="11" spans="1:140" s="110" customFormat="1" ht="15.5" hidden="1" outlineLevel="1" x14ac:dyDescent="0.35">
      <c r="A11" s="17"/>
      <c r="B11" s="17"/>
      <c r="C11" s="18"/>
      <c r="D11" s="19"/>
      <c r="E11" s="20"/>
      <c r="F11" s="20"/>
      <c r="G11" s="20"/>
      <c r="H11" s="21"/>
      <c r="I11" s="24">
        <f>I5+1</f>
        <v>45534</v>
      </c>
      <c r="J11" s="24">
        <f t="shared" ref="J11:BU11" si="0">I11+1</f>
        <v>45535</v>
      </c>
      <c r="K11" s="24">
        <f t="shared" si="0"/>
        <v>45536</v>
      </c>
      <c r="L11" s="24">
        <f t="shared" si="0"/>
        <v>45537</v>
      </c>
      <c r="M11" s="24">
        <f t="shared" si="0"/>
        <v>45538</v>
      </c>
      <c r="N11" s="24">
        <f t="shared" si="0"/>
        <v>45539</v>
      </c>
      <c r="O11" s="24">
        <f t="shared" si="0"/>
        <v>45540</v>
      </c>
      <c r="P11" s="24">
        <f t="shared" si="0"/>
        <v>45541</v>
      </c>
      <c r="Q11" s="24">
        <f t="shared" si="0"/>
        <v>45542</v>
      </c>
      <c r="R11" s="24">
        <f t="shared" si="0"/>
        <v>45543</v>
      </c>
      <c r="S11" s="24">
        <f t="shared" si="0"/>
        <v>45544</v>
      </c>
      <c r="T11" s="24">
        <f t="shared" si="0"/>
        <v>45545</v>
      </c>
      <c r="U11" s="24">
        <f t="shared" si="0"/>
        <v>45546</v>
      </c>
      <c r="V11" s="24">
        <f t="shared" si="0"/>
        <v>45547</v>
      </c>
      <c r="W11" s="24">
        <f t="shared" si="0"/>
        <v>45548</v>
      </c>
      <c r="X11" s="24">
        <f t="shared" si="0"/>
        <v>45549</v>
      </c>
      <c r="Y11" s="24">
        <f t="shared" si="0"/>
        <v>45550</v>
      </c>
      <c r="Z11" s="24">
        <f t="shared" si="0"/>
        <v>45551</v>
      </c>
      <c r="AA11" s="24">
        <f t="shared" si="0"/>
        <v>45552</v>
      </c>
      <c r="AB11" s="24">
        <f t="shared" si="0"/>
        <v>45553</v>
      </c>
      <c r="AC11" s="24">
        <f t="shared" si="0"/>
        <v>45554</v>
      </c>
      <c r="AD11" s="24">
        <f t="shared" si="0"/>
        <v>45555</v>
      </c>
      <c r="AE11" s="24">
        <f t="shared" si="0"/>
        <v>45556</v>
      </c>
      <c r="AF11" s="24">
        <f t="shared" si="0"/>
        <v>45557</v>
      </c>
      <c r="AG11" s="24">
        <f t="shared" si="0"/>
        <v>45558</v>
      </c>
      <c r="AH11" s="24">
        <f t="shared" si="0"/>
        <v>45559</v>
      </c>
      <c r="AI11" s="24">
        <f t="shared" si="0"/>
        <v>45560</v>
      </c>
      <c r="AJ11" s="24">
        <f t="shared" si="0"/>
        <v>45561</v>
      </c>
      <c r="AK11" s="24">
        <f t="shared" si="0"/>
        <v>45562</v>
      </c>
      <c r="AL11" s="24">
        <f t="shared" si="0"/>
        <v>45563</v>
      </c>
      <c r="AM11" s="24">
        <f t="shared" si="0"/>
        <v>45564</v>
      </c>
      <c r="AN11" s="24">
        <f t="shared" si="0"/>
        <v>45565</v>
      </c>
      <c r="AO11" s="24">
        <f t="shared" si="0"/>
        <v>45566</v>
      </c>
      <c r="AP11" s="24">
        <f t="shared" si="0"/>
        <v>45567</v>
      </c>
      <c r="AQ11" s="24">
        <f t="shared" si="0"/>
        <v>45568</v>
      </c>
      <c r="AR11" s="24">
        <f t="shared" si="0"/>
        <v>45569</v>
      </c>
      <c r="AS11" s="24">
        <f t="shared" si="0"/>
        <v>45570</v>
      </c>
      <c r="AT11" s="24">
        <f t="shared" si="0"/>
        <v>45571</v>
      </c>
      <c r="AU11" s="24">
        <f t="shared" si="0"/>
        <v>45572</v>
      </c>
      <c r="AV11" s="24">
        <f t="shared" si="0"/>
        <v>45573</v>
      </c>
      <c r="AW11" s="24">
        <f t="shared" si="0"/>
        <v>45574</v>
      </c>
      <c r="AX11" s="24">
        <f t="shared" si="0"/>
        <v>45575</v>
      </c>
      <c r="AY11" s="24">
        <f t="shared" si="0"/>
        <v>45576</v>
      </c>
      <c r="AZ11" s="24">
        <f t="shared" si="0"/>
        <v>45577</v>
      </c>
      <c r="BA11" s="24">
        <f t="shared" si="0"/>
        <v>45578</v>
      </c>
      <c r="BB11" s="24">
        <f t="shared" si="0"/>
        <v>45579</v>
      </c>
      <c r="BC11" s="24">
        <f t="shared" si="0"/>
        <v>45580</v>
      </c>
      <c r="BD11" s="24">
        <f t="shared" si="0"/>
        <v>45581</v>
      </c>
      <c r="BE11" s="24">
        <f t="shared" si="0"/>
        <v>45582</v>
      </c>
      <c r="BF11" s="24">
        <f t="shared" si="0"/>
        <v>45583</v>
      </c>
      <c r="BG11" s="24">
        <f t="shared" si="0"/>
        <v>45584</v>
      </c>
      <c r="BH11" s="24">
        <f t="shared" si="0"/>
        <v>45585</v>
      </c>
      <c r="BI11" s="24">
        <f t="shared" si="0"/>
        <v>45586</v>
      </c>
      <c r="BJ11" s="24">
        <f t="shared" si="0"/>
        <v>45587</v>
      </c>
      <c r="BK11" s="24">
        <f t="shared" si="0"/>
        <v>45588</v>
      </c>
      <c r="BL11" s="24">
        <f t="shared" si="0"/>
        <v>45589</v>
      </c>
      <c r="BM11" s="24">
        <f t="shared" si="0"/>
        <v>45590</v>
      </c>
      <c r="BN11" s="24">
        <f t="shared" si="0"/>
        <v>45591</v>
      </c>
      <c r="BO11" s="24">
        <f t="shared" si="0"/>
        <v>45592</v>
      </c>
      <c r="BP11" s="24">
        <f t="shared" si="0"/>
        <v>45593</v>
      </c>
      <c r="BQ11" s="24">
        <f t="shared" si="0"/>
        <v>45594</v>
      </c>
      <c r="BR11" s="24">
        <f t="shared" si="0"/>
        <v>45595</v>
      </c>
      <c r="BS11" s="24">
        <f t="shared" si="0"/>
        <v>45596</v>
      </c>
      <c r="BT11" s="24">
        <f t="shared" si="0"/>
        <v>45597</v>
      </c>
      <c r="BU11" s="24">
        <f t="shared" si="0"/>
        <v>45598</v>
      </c>
      <c r="BV11" s="24">
        <f t="shared" ref="BV11:CV11" si="1">BU11+1</f>
        <v>45599</v>
      </c>
      <c r="BW11" s="24">
        <f t="shared" si="1"/>
        <v>45600</v>
      </c>
      <c r="BX11" s="24">
        <f t="shared" si="1"/>
        <v>45601</v>
      </c>
      <c r="BY11" s="24">
        <f t="shared" si="1"/>
        <v>45602</v>
      </c>
      <c r="BZ11" s="24">
        <f t="shared" si="1"/>
        <v>45603</v>
      </c>
      <c r="CA11" s="24">
        <f t="shared" si="1"/>
        <v>45604</v>
      </c>
      <c r="CB11" s="24">
        <f t="shared" si="1"/>
        <v>45605</v>
      </c>
      <c r="CC11" s="24">
        <f t="shared" si="1"/>
        <v>45606</v>
      </c>
      <c r="CD11" s="24">
        <f t="shared" si="1"/>
        <v>45607</v>
      </c>
      <c r="CE11" s="24">
        <f t="shared" si="1"/>
        <v>45608</v>
      </c>
      <c r="CF11" s="24">
        <f t="shared" si="1"/>
        <v>45609</v>
      </c>
      <c r="CG11" s="24">
        <f t="shared" si="1"/>
        <v>45610</v>
      </c>
      <c r="CH11" s="24">
        <f t="shared" si="1"/>
        <v>45611</v>
      </c>
      <c r="CI11" s="24">
        <f t="shared" si="1"/>
        <v>45612</v>
      </c>
      <c r="CJ11" s="24">
        <f t="shared" si="1"/>
        <v>45613</v>
      </c>
      <c r="CK11" s="24">
        <f t="shared" si="1"/>
        <v>45614</v>
      </c>
      <c r="CL11" s="24">
        <f t="shared" si="1"/>
        <v>45615</v>
      </c>
      <c r="CM11" s="24">
        <f t="shared" si="1"/>
        <v>45616</v>
      </c>
      <c r="CN11" s="24">
        <f t="shared" si="1"/>
        <v>45617</v>
      </c>
      <c r="CO11" s="24">
        <f t="shared" si="1"/>
        <v>45618</v>
      </c>
      <c r="CP11" s="24">
        <f t="shared" si="1"/>
        <v>45619</v>
      </c>
      <c r="CQ11" s="24">
        <f t="shared" si="1"/>
        <v>45620</v>
      </c>
      <c r="CR11" s="24">
        <f t="shared" si="1"/>
        <v>45621</v>
      </c>
      <c r="CS11" s="24">
        <f t="shared" si="1"/>
        <v>45622</v>
      </c>
      <c r="CT11" s="24">
        <f t="shared" si="1"/>
        <v>45623</v>
      </c>
      <c r="CU11" s="24">
        <f t="shared" si="1"/>
        <v>45624</v>
      </c>
      <c r="CV11" s="24">
        <f t="shared" si="1"/>
        <v>45625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99"/>
      <c r="EF11" s="111"/>
    </row>
    <row r="12" spans="1:140" s="110" customFormat="1" ht="16" collapsed="1" thickBot="1" x14ac:dyDescent="0.4">
      <c r="A12" s="25"/>
      <c r="B12" s="25"/>
      <c r="C12" s="26"/>
      <c r="D12" s="27"/>
      <c r="E12" s="28"/>
      <c r="F12" s="28"/>
      <c r="G12" s="28"/>
      <c r="H12" s="29"/>
      <c r="I12" s="30">
        <f>I11</f>
        <v>45534</v>
      </c>
      <c r="J12" s="30">
        <f t="shared" ref="J12:BT12" si="2">J11</f>
        <v>45535</v>
      </c>
      <c r="K12" s="30">
        <f t="shared" si="2"/>
        <v>45536</v>
      </c>
      <c r="L12" s="30">
        <f t="shared" si="2"/>
        <v>45537</v>
      </c>
      <c r="M12" s="30">
        <f t="shared" si="2"/>
        <v>45538</v>
      </c>
      <c r="N12" s="30">
        <f t="shared" si="2"/>
        <v>45539</v>
      </c>
      <c r="O12" s="30">
        <f t="shared" si="2"/>
        <v>45540</v>
      </c>
      <c r="P12" s="30">
        <f t="shared" si="2"/>
        <v>45541</v>
      </c>
      <c r="Q12" s="30">
        <f t="shared" si="2"/>
        <v>45542</v>
      </c>
      <c r="R12" s="30">
        <f t="shared" si="2"/>
        <v>45543</v>
      </c>
      <c r="S12" s="30">
        <f t="shared" si="2"/>
        <v>45544</v>
      </c>
      <c r="T12" s="30">
        <f t="shared" si="2"/>
        <v>45545</v>
      </c>
      <c r="U12" s="30">
        <f t="shared" si="2"/>
        <v>45546</v>
      </c>
      <c r="V12" s="30">
        <f t="shared" si="2"/>
        <v>45547</v>
      </c>
      <c r="W12" s="30">
        <f t="shared" si="2"/>
        <v>45548</v>
      </c>
      <c r="X12" s="30">
        <f t="shared" si="2"/>
        <v>45549</v>
      </c>
      <c r="Y12" s="30">
        <f t="shared" si="2"/>
        <v>45550</v>
      </c>
      <c r="Z12" s="30">
        <f t="shared" si="2"/>
        <v>45551</v>
      </c>
      <c r="AA12" s="30">
        <f t="shared" si="2"/>
        <v>45552</v>
      </c>
      <c r="AB12" s="30">
        <f t="shared" si="2"/>
        <v>45553</v>
      </c>
      <c r="AC12" s="30">
        <f t="shared" si="2"/>
        <v>45554</v>
      </c>
      <c r="AD12" s="30">
        <f t="shared" si="2"/>
        <v>45555</v>
      </c>
      <c r="AE12" s="30">
        <f t="shared" si="2"/>
        <v>45556</v>
      </c>
      <c r="AF12" s="30">
        <f t="shared" si="2"/>
        <v>45557</v>
      </c>
      <c r="AG12" s="30">
        <f t="shared" si="2"/>
        <v>45558</v>
      </c>
      <c r="AH12" s="30">
        <f t="shared" si="2"/>
        <v>45559</v>
      </c>
      <c r="AI12" s="30">
        <f t="shared" si="2"/>
        <v>45560</v>
      </c>
      <c r="AJ12" s="30">
        <f t="shared" si="2"/>
        <v>45561</v>
      </c>
      <c r="AK12" s="30">
        <f t="shared" si="2"/>
        <v>45562</v>
      </c>
      <c r="AL12" s="30">
        <f t="shared" si="2"/>
        <v>45563</v>
      </c>
      <c r="AM12" s="30">
        <f t="shared" si="2"/>
        <v>45564</v>
      </c>
      <c r="AN12" s="30">
        <f t="shared" si="2"/>
        <v>45565</v>
      </c>
      <c r="AO12" s="30">
        <f t="shared" si="2"/>
        <v>45566</v>
      </c>
      <c r="AP12" s="30">
        <f t="shared" si="2"/>
        <v>45567</v>
      </c>
      <c r="AQ12" s="30">
        <f t="shared" si="2"/>
        <v>45568</v>
      </c>
      <c r="AR12" s="30">
        <f t="shared" si="2"/>
        <v>45569</v>
      </c>
      <c r="AS12" s="30">
        <f t="shared" si="2"/>
        <v>45570</v>
      </c>
      <c r="AT12" s="30">
        <f t="shared" si="2"/>
        <v>45571</v>
      </c>
      <c r="AU12" s="30">
        <f t="shared" si="2"/>
        <v>45572</v>
      </c>
      <c r="AV12" s="30">
        <f t="shared" si="2"/>
        <v>45573</v>
      </c>
      <c r="AW12" s="30">
        <f t="shared" si="2"/>
        <v>45574</v>
      </c>
      <c r="AX12" s="30">
        <f t="shared" si="2"/>
        <v>45575</v>
      </c>
      <c r="AY12" s="30">
        <f t="shared" si="2"/>
        <v>45576</v>
      </c>
      <c r="AZ12" s="30">
        <f t="shared" si="2"/>
        <v>45577</v>
      </c>
      <c r="BA12" s="30">
        <f t="shared" si="2"/>
        <v>45578</v>
      </c>
      <c r="BB12" s="30">
        <f t="shared" si="2"/>
        <v>45579</v>
      </c>
      <c r="BC12" s="30">
        <f t="shared" si="2"/>
        <v>45580</v>
      </c>
      <c r="BD12" s="30">
        <f t="shared" si="2"/>
        <v>45581</v>
      </c>
      <c r="BE12" s="30">
        <f t="shared" si="2"/>
        <v>45582</v>
      </c>
      <c r="BF12" s="30">
        <f t="shared" si="2"/>
        <v>45583</v>
      </c>
      <c r="BG12" s="30">
        <f t="shared" si="2"/>
        <v>45584</v>
      </c>
      <c r="BH12" s="30">
        <f t="shared" si="2"/>
        <v>45585</v>
      </c>
      <c r="BI12" s="30">
        <f t="shared" si="2"/>
        <v>45586</v>
      </c>
      <c r="BJ12" s="30">
        <f t="shared" si="2"/>
        <v>45587</v>
      </c>
      <c r="BK12" s="30">
        <f t="shared" si="2"/>
        <v>45588</v>
      </c>
      <c r="BL12" s="30">
        <f t="shared" si="2"/>
        <v>45589</v>
      </c>
      <c r="BM12" s="30">
        <f t="shared" si="2"/>
        <v>45590</v>
      </c>
      <c r="BN12" s="30">
        <f t="shared" si="2"/>
        <v>45591</v>
      </c>
      <c r="BO12" s="30">
        <f t="shared" si="2"/>
        <v>45592</v>
      </c>
      <c r="BP12" s="30">
        <f t="shared" si="2"/>
        <v>45593</v>
      </c>
      <c r="BQ12" s="30">
        <f t="shared" si="2"/>
        <v>45594</v>
      </c>
      <c r="BR12" s="30">
        <f t="shared" si="2"/>
        <v>45595</v>
      </c>
      <c r="BS12" s="30">
        <f t="shared" si="2"/>
        <v>45596</v>
      </c>
      <c r="BT12" s="30">
        <f t="shared" si="2"/>
        <v>45597</v>
      </c>
      <c r="BU12" s="30">
        <f t="shared" ref="BU12:CV12" si="3">BU11</f>
        <v>45598</v>
      </c>
      <c r="BV12" s="30">
        <f t="shared" si="3"/>
        <v>45599</v>
      </c>
      <c r="BW12" s="30">
        <f t="shared" si="3"/>
        <v>45600</v>
      </c>
      <c r="BX12" s="30">
        <f t="shared" si="3"/>
        <v>45601</v>
      </c>
      <c r="BY12" s="30">
        <f t="shared" si="3"/>
        <v>45602</v>
      </c>
      <c r="BZ12" s="30">
        <f t="shared" si="3"/>
        <v>45603</v>
      </c>
      <c r="CA12" s="30">
        <f t="shared" si="3"/>
        <v>45604</v>
      </c>
      <c r="CB12" s="30">
        <f t="shared" si="3"/>
        <v>45605</v>
      </c>
      <c r="CC12" s="30">
        <f t="shared" si="3"/>
        <v>45606</v>
      </c>
      <c r="CD12" s="30">
        <f t="shared" si="3"/>
        <v>45607</v>
      </c>
      <c r="CE12" s="30">
        <f t="shared" si="3"/>
        <v>45608</v>
      </c>
      <c r="CF12" s="30">
        <f t="shared" si="3"/>
        <v>45609</v>
      </c>
      <c r="CG12" s="30">
        <f t="shared" si="3"/>
        <v>45610</v>
      </c>
      <c r="CH12" s="30">
        <f t="shared" si="3"/>
        <v>45611</v>
      </c>
      <c r="CI12" s="30">
        <f t="shared" si="3"/>
        <v>45612</v>
      </c>
      <c r="CJ12" s="30">
        <f t="shared" si="3"/>
        <v>45613</v>
      </c>
      <c r="CK12" s="30">
        <f t="shared" si="3"/>
        <v>45614</v>
      </c>
      <c r="CL12" s="30">
        <f t="shared" si="3"/>
        <v>45615</v>
      </c>
      <c r="CM12" s="30">
        <f t="shared" si="3"/>
        <v>45616</v>
      </c>
      <c r="CN12" s="30">
        <f t="shared" si="3"/>
        <v>45617</v>
      </c>
      <c r="CO12" s="30">
        <f t="shared" si="3"/>
        <v>45618</v>
      </c>
      <c r="CP12" s="30">
        <f t="shared" si="3"/>
        <v>45619</v>
      </c>
      <c r="CQ12" s="30">
        <f t="shared" si="3"/>
        <v>45620</v>
      </c>
      <c r="CR12" s="30">
        <f t="shared" si="3"/>
        <v>45621</v>
      </c>
      <c r="CS12" s="30">
        <f t="shared" si="3"/>
        <v>45622</v>
      </c>
      <c r="CT12" s="30">
        <f t="shared" si="3"/>
        <v>45623</v>
      </c>
      <c r="CU12" s="119">
        <f t="shared" si="3"/>
        <v>45624</v>
      </c>
      <c r="CV12" s="119">
        <f t="shared" si="3"/>
        <v>45625</v>
      </c>
      <c r="CW12" s="119"/>
      <c r="CX12" s="119"/>
      <c r="CY12" s="119"/>
      <c r="CZ12" s="120"/>
      <c r="DA12" s="120"/>
      <c r="DB12" s="120"/>
      <c r="DC12" s="120"/>
      <c r="DD12" s="120"/>
      <c r="DE12" s="120"/>
      <c r="DF12" s="121"/>
      <c r="DG12" s="121"/>
      <c r="DH12" s="122"/>
      <c r="DI12" s="122"/>
      <c r="DJ12" s="123"/>
      <c r="DK12" s="123"/>
      <c r="DL12" s="15"/>
      <c r="DQ12" s="95"/>
      <c r="DR12" s="93"/>
      <c r="DS12" s="95"/>
      <c r="DT12" s="96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99"/>
      <c r="EF12" s="111"/>
    </row>
    <row r="13" spans="1:140" s="126" customFormat="1" ht="16" thickBot="1" x14ac:dyDescent="0.4">
      <c r="A13" s="394" t="s">
        <v>38</v>
      </c>
      <c r="B13" s="395"/>
      <c r="C13" s="395"/>
      <c r="D13" s="395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101"/>
      <c r="EG13" s="110"/>
      <c r="EH13" s="110"/>
      <c r="EI13" s="110"/>
      <c r="EJ13" s="110"/>
    </row>
    <row r="14" spans="1:140" s="353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126"/>
      <c r="DN14" s="126"/>
      <c r="DO14" s="126"/>
      <c r="DP14" s="126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8"/>
      <c r="EE14" s="350"/>
      <c r="EF14" s="351"/>
      <c r="EG14" s="352"/>
      <c r="EH14" s="352"/>
      <c r="EI14" s="352"/>
      <c r="EJ14" s="352"/>
    </row>
    <row r="15" spans="1:140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101"/>
      <c r="EG15" s="110"/>
      <c r="EH15" s="110"/>
      <c r="EI15" s="110"/>
      <c r="EJ15" s="110"/>
    </row>
    <row r="16" spans="1:140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2220419760.7270002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2220419760.7270002</v>
      </c>
      <c r="DQ16" s="208"/>
      <c r="DR16" s="209" t="s">
        <v>150</v>
      </c>
      <c r="DS16" s="209"/>
      <c r="DT16" s="205"/>
      <c r="DU16" s="206">
        <f>I16/$DQ$4</f>
        <v>2220.4197607270003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2220.4197607270003</v>
      </c>
      <c r="EE16" s="304">
        <f>ED16-(DL16/$DQ$4)</f>
        <v>0</v>
      </c>
      <c r="EF16" s="101"/>
      <c r="EG16" s="110"/>
      <c r="EH16" s="110"/>
      <c r="EI16" s="110"/>
      <c r="EJ16" s="110"/>
    </row>
    <row r="17" spans="1:140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Q17" s="210"/>
      <c r="DR17" s="211" t="s">
        <v>477</v>
      </c>
      <c r="DS17" s="211"/>
      <c r="DT17" s="212"/>
      <c r="DU17" s="213">
        <f t="shared" ref="DU17:EC17" si="4">SUM(DU18:DU19)</f>
        <v>2687.6966929984501</v>
      </c>
      <c r="DV17" s="213">
        <f t="shared" si="4"/>
        <v>0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14020.683548683499</v>
      </c>
      <c r="ED17" s="214">
        <f t="shared" ref="ED17:ED76" si="5">SUM(DU17:EC17)</f>
        <v>16708.380241681949</v>
      </c>
      <c r="EE17" s="305">
        <f>ED17-(SUM(DL18:DL19)/$DQ$4)</f>
        <v>0</v>
      </c>
      <c r="EF17" s="101"/>
      <c r="EG17" s="110"/>
      <c r="EH17" s="110"/>
      <c r="EI17" s="110"/>
      <c r="EJ17" s="110"/>
    </row>
    <row r="18" spans="1:140" s="126" customFormat="1" ht="15.5" hidden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2687696692.9984503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14020683548.683498</v>
      </c>
      <c r="DK18" s="206">
        <v>0</v>
      </c>
      <c r="DL18" s="207">
        <v>16708380241.68195</v>
      </c>
      <c r="DQ18" s="208"/>
      <c r="DR18" s="209"/>
      <c r="DS18" s="209" t="s">
        <v>406</v>
      </c>
      <c r="DT18" s="205"/>
      <c r="DU18" s="206">
        <f>I18/$DQ$4</f>
        <v>2687.6966929984501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14020.683548683499</v>
      </c>
      <c r="ED18" s="207">
        <f t="shared" si="5"/>
        <v>16708.380241681949</v>
      </c>
      <c r="EE18" s="303">
        <f>ED18-(DL18/$DQ$4)</f>
        <v>0</v>
      </c>
      <c r="EF18" s="101"/>
      <c r="EG18" s="110"/>
      <c r="EH18" s="110"/>
      <c r="EI18" s="110"/>
      <c r="EJ18" s="110"/>
    </row>
    <row r="19" spans="1:140" s="126" customFormat="1" ht="15.5" hidden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0</v>
      </c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0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0</v>
      </c>
      <c r="EE19" s="303">
        <f>ED19-(DL19/$DQ$4)</f>
        <v>0</v>
      </c>
      <c r="EF19" s="101"/>
      <c r="EG19" s="110"/>
      <c r="EH19" s="110"/>
      <c r="EI19" s="110"/>
      <c r="EJ19" s="110"/>
    </row>
    <row r="20" spans="1:140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Q20" s="210"/>
      <c r="DR20" s="211" t="s">
        <v>153</v>
      </c>
      <c r="DS20" s="211"/>
      <c r="DT20" s="212"/>
      <c r="DU20" s="213">
        <f t="shared" ref="DU20:EC20" si="6">DU21+DU30+DU40</f>
        <v>237.92761486488976</v>
      </c>
      <c r="DV20" s="213">
        <f t="shared" si="6"/>
        <v>1427.5656891893316</v>
      </c>
      <c r="DW20" s="213">
        <f t="shared" si="6"/>
        <v>5234.4075270275553</v>
      </c>
      <c r="DX20" s="213">
        <f t="shared" si="6"/>
        <v>14513.584506758227</v>
      </c>
      <c r="DY20" s="213">
        <f t="shared" si="6"/>
        <v>-2.6583671569824222E-14</v>
      </c>
      <c r="DZ20" s="213">
        <f t="shared" si="6"/>
        <v>1.9836425781249998E-13</v>
      </c>
      <c r="EA20" s="213">
        <f t="shared" si="6"/>
        <v>-1.2621774483536189E-29</v>
      </c>
      <c r="EB20" s="213">
        <f t="shared" si="6"/>
        <v>-2.2888183593749998E-13</v>
      </c>
      <c r="EC20" s="213">
        <f t="shared" si="6"/>
        <v>1.4781653881073023E-12</v>
      </c>
      <c r="ED20" s="214">
        <f t="shared" si="5"/>
        <v>21413.485337840004</v>
      </c>
      <c r="EE20" s="305"/>
      <c r="EF20" s="101"/>
      <c r="EG20" s="110"/>
      <c r="EH20" s="110"/>
      <c r="EI20" s="110"/>
      <c r="EJ20" s="110"/>
    </row>
    <row r="21" spans="1:140" s="126" customFormat="1" ht="15.5" hidden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Q21" s="210"/>
      <c r="DR21" s="211"/>
      <c r="DS21" s="211" t="s">
        <v>154</v>
      </c>
      <c r="DT21" s="212"/>
      <c r="DU21" s="215">
        <f t="shared" ref="DU21:EC21" si="7">SUM(DU22:DU29)</f>
        <v>237.0913219604453</v>
      </c>
      <c r="DV21" s="215">
        <f t="shared" si="7"/>
        <v>1422.547931762665</v>
      </c>
      <c r="DW21" s="215">
        <f t="shared" si="7"/>
        <v>5216.0090831297775</v>
      </c>
      <c r="DX21" s="215">
        <f t="shared" si="7"/>
        <v>14462.570639587115</v>
      </c>
      <c r="DY21" s="215">
        <f t="shared" si="7"/>
        <v>-1.5258789062500001E-14</v>
      </c>
      <c r="DZ21" s="215">
        <f t="shared" si="7"/>
        <v>1.9836425781249998E-13</v>
      </c>
      <c r="EA21" s="215">
        <f t="shared" si="7"/>
        <v>-1.3351440429687512E-14</v>
      </c>
      <c r="EB21" s="215">
        <f t="shared" si="7"/>
        <v>-2.2888183593749998E-13</v>
      </c>
      <c r="EC21" s="215">
        <f t="shared" si="7"/>
        <v>1.4781951904296901E-12</v>
      </c>
      <c r="ED21" s="217">
        <f t="shared" si="5"/>
        <v>21338.218976440003</v>
      </c>
      <c r="EE21" s="305"/>
      <c r="EF21" s="101"/>
      <c r="EG21" s="110"/>
      <c r="EH21" s="110"/>
      <c r="EI21" s="110"/>
      <c r="EJ21" s="110"/>
    </row>
    <row r="22" spans="1:140" s="126" customFormat="1" ht="15.5" hidden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213947302.99900091</v>
      </c>
      <c r="J22" s="206">
        <v>0</v>
      </c>
      <c r="K22" s="206">
        <v>0</v>
      </c>
      <c r="L22" s="206">
        <v>641841908.99699807</v>
      </c>
      <c r="M22" s="206">
        <v>213947302.99900091</v>
      </c>
      <c r="N22" s="206">
        <v>213947302.9990004</v>
      </c>
      <c r="O22" s="206">
        <v>213947302.99899879</v>
      </c>
      <c r="P22" s="206">
        <v>213947302.9990001</v>
      </c>
      <c r="Q22" s="206">
        <v>0</v>
      </c>
      <c r="R22" s="206">
        <v>0</v>
      </c>
      <c r="S22" s="206">
        <v>641841908.99700296</v>
      </c>
      <c r="T22" s="206">
        <v>213947302.99899679</v>
      </c>
      <c r="U22" s="206">
        <v>213947302.99899971</v>
      </c>
      <c r="V22" s="206">
        <v>213947302.99900141</v>
      </c>
      <c r="W22" s="206">
        <v>213947302.99899918</v>
      </c>
      <c r="X22" s="206">
        <v>0</v>
      </c>
      <c r="Y22" s="206">
        <v>0</v>
      </c>
      <c r="Z22" s="206">
        <v>0</v>
      </c>
      <c r="AA22" s="206">
        <v>855789211.99600196</v>
      </c>
      <c r="AB22" s="206">
        <v>213947302.99899781</v>
      </c>
      <c r="AC22" s="206">
        <v>213947302.99900031</v>
      </c>
      <c r="AD22" s="206">
        <v>213947302.99900082</v>
      </c>
      <c r="AE22" s="206">
        <v>0</v>
      </c>
      <c r="AF22" s="206">
        <v>0</v>
      </c>
      <c r="AG22" s="206">
        <v>641841908.99699998</v>
      </c>
      <c r="AH22" s="206">
        <v>213947302.99899799</v>
      </c>
      <c r="AI22" s="206">
        <v>213947302.99900141</v>
      </c>
      <c r="AJ22" s="206">
        <v>213947302.9989998</v>
      </c>
      <c r="AK22" s="206">
        <v>213947302.99899918</v>
      </c>
      <c r="AL22" s="206">
        <v>0</v>
      </c>
      <c r="AM22" s="206">
        <v>0</v>
      </c>
      <c r="AN22" s="206">
        <v>641841908.99699998</v>
      </c>
      <c r="AO22" s="206">
        <v>213947302.99900031</v>
      </c>
      <c r="AP22" s="206">
        <v>213947302.9989998</v>
      </c>
      <c r="AQ22" s="206">
        <v>213947302.99899918</v>
      </c>
      <c r="AR22" s="206">
        <v>213947302.9989998</v>
      </c>
      <c r="AS22" s="206">
        <v>0</v>
      </c>
      <c r="AT22" s="206">
        <v>0</v>
      </c>
      <c r="AU22" s="206">
        <v>641841908.99700201</v>
      </c>
      <c r="AV22" s="206">
        <v>213947302.99899718</v>
      </c>
      <c r="AW22" s="206">
        <v>213947302.99900031</v>
      </c>
      <c r="AX22" s="206">
        <v>213947302.9989998</v>
      </c>
      <c r="AY22" s="206">
        <v>213947302.9990012</v>
      </c>
      <c r="AZ22" s="206">
        <v>0</v>
      </c>
      <c r="BA22" s="206">
        <v>0</v>
      </c>
      <c r="BB22" s="206">
        <v>641841908.99699903</v>
      </c>
      <c r="BC22" s="206">
        <v>213947302.99900001</v>
      </c>
      <c r="BD22" s="206">
        <v>213947302.99900052</v>
      </c>
      <c r="BE22" s="206">
        <v>213947302.99900141</v>
      </c>
      <c r="BF22" s="206">
        <v>213947302.9989996</v>
      </c>
      <c r="BG22" s="206">
        <v>0</v>
      </c>
      <c r="BH22" s="206">
        <v>0</v>
      </c>
      <c r="BI22" s="206">
        <v>641841908.99699998</v>
      </c>
      <c r="BJ22" s="206">
        <v>213947302.99900091</v>
      </c>
      <c r="BK22" s="206">
        <v>213947302.99900001</v>
      </c>
      <c r="BL22" s="206">
        <v>213947302.99900132</v>
      </c>
      <c r="BM22" s="206">
        <v>213947302.99899709</v>
      </c>
      <c r="BN22" s="206">
        <v>0</v>
      </c>
      <c r="BO22" s="206">
        <v>0</v>
      </c>
      <c r="BP22" s="206">
        <v>641841908.99700201</v>
      </c>
      <c r="BQ22" s="206">
        <v>213947302.99900019</v>
      </c>
      <c r="BR22" s="206">
        <v>213947302.9989993</v>
      </c>
      <c r="BS22" s="206">
        <v>213947302.99900103</v>
      </c>
      <c r="BT22" s="206">
        <v>213947302.99900001</v>
      </c>
      <c r="BU22" s="206">
        <v>0</v>
      </c>
      <c r="BV22" s="206">
        <v>0</v>
      </c>
      <c r="BW22" s="206">
        <v>641841908.99699998</v>
      </c>
      <c r="BX22" s="206">
        <v>213947302.99900091</v>
      </c>
      <c r="BY22" s="206">
        <v>213947302.99899817</v>
      </c>
      <c r="BZ22" s="206">
        <v>213947302.99900103</v>
      </c>
      <c r="CA22" s="206">
        <v>213947302.99900103</v>
      </c>
      <c r="CB22" s="206">
        <v>0</v>
      </c>
      <c r="CC22" s="206">
        <v>0</v>
      </c>
      <c r="CD22" s="206">
        <v>641841908.99699998</v>
      </c>
      <c r="CE22" s="206">
        <v>213947302.99900013</v>
      </c>
      <c r="CF22" s="206">
        <v>213947302.99900103</v>
      </c>
      <c r="CG22" s="206">
        <v>213947302.99899811</v>
      </c>
      <c r="CH22" s="206">
        <v>213947302.99900392</v>
      </c>
      <c r="CI22" s="206">
        <v>0</v>
      </c>
      <c r="CJ22" s="206">
        <v>0</v>
      </c>
      <c r="CK22" s="206">
        <v>641841908.99699199</v>
      </c>
      <c r="CL22" s="206">
        <v>213947302.99900413</v>
      </c>
      <c r="CM22" s="206">
        <v>213947302.99900103</v>
      </c>
      <c r="CN22" s="206">
        <v>213947302.99899909</v>
      </c>
      <c r="CO22" s="206">
        <v>213947302.99900013</v>
      </c>
      <c r="CP22" s="206">
        <v>0</v>
      </c>
      <c r="CQ22" s="206">
        <v>0</v>
      </c>
      <c r="CR22" s="206">
        <v>641841908.99700308</v>
      </c>
      <c r="CS22" s="206">
        <v>213947302.99899817</v>
      </c>
      <c r="CT22" s="206">
        <v>213947302.99900013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-2.5558471679687502E-7</v>
      </c>
      <c r="DG22" s="206">
        <v>2.422332763671875E-7</v>
      </c>
      <c r="DH22" s="206">
        <v>2.5939941406250002E-7</v>
      </c>
      <c r="DI22" s="206">
        <v>-4.8828125000000001E-7</v>
      </c>
      <c r="DJ22" s="206">
        <v>1.4781951904296901E-6</v>
      </c>
      <c r="DK22" s="206">
        <v>0</v>
      </c>
      <c r="DL22" s="207">
        <v>19255257269.909996</v>
      </c>
      <c r="DQ22" s="208"/>
      <c r="DR22" s="209"/>
      <c r="DS22" s="218"/>
      <c r="DT22" s="205" t="s">
        <v>156</v>
      </c>
      <c r="DU22" s="206">
        <f t="shared" ref="DU22:DU29" si="8">I22/$DQ$4</f>
        <v>213.9473029990009</v>
      </c>
      <c r="DV22" s="206">
        <f t="shared" ref="DV22:DV29" si="9">SUM(J22:O22)/$DQ$4</f>
        <v>1283.6838179939982</v>
      </c>
      <c r="DW22" s="206">
        <f t="shared" ref="DW22:DW29" si="10">SUM(P22:AL22)/$DQ$4</f>
        <v>4706.8406659780003</v>
      </c>
      <c r="DX22" s="206">
        <f t="shared" ref="DX22:DX29" si="11">SUM(AM22:CT22)/$DQ$4</f>
        <v>13050.785482939003</v>
      </c>
      <c r="DY22" s="206">
        <f t="shared" ref="DY22:DY29" si="12">SUM(CU22:CY22)/$DQ$4</f>
        <v>0</v>
      </c>
      <c r="DZ22" s="206">
        <f t="shared" ref="DZ22:DZ29" si="13">SUM(CZ22:DE22)/$DQ$4</f>
        <v>0</v>
      </c>
      <c r="EA22" s="206">
        <f t="shared" ref="EA22:EA29" si="14">SUM(DF22:DG22)/$DQ$4</f>
        <v>-1.3351440429687512E-14</v>
      </c>
      <c r="EB22" s="206">
        <f t="shared" ref="EB22:EB29" si="15">SUM(DH22:DI22)/$DQ$4</f>
        <v>-2.2888183593749998E-13</v>
      </c>
      <c r="EC22" s="206">
        <f t="shared" ref="EC22:EC29" si="16">SUM(DJ22:DK22)/$DQ$4</f>
        <v>1.4781951904296901E-12</v>
      </c>
      <c r="ED22" s="207">
        <f t="shared" si="5"/>
        <v>19255.257269910002</v>
      </c>
      <c r="EE22" s="303">
        <f t="shared" ref="EE22:EE29" si="17">ED22-(DL22/$DQ$4)</f>
        <v>0</v>
      </c>
      <c r="EF22" s="101"/>
      <c r="EG22" s="110"/>
      <c r="EH22" s="110"/>
      <c r="EI22" s="110"/>
      <c r="EJ22" s="110"/>
    </row>
    <row r="23" spans="1:140" s="126" customFormat="1" ht="15.5" hidden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101"/>
      <c r="EG23" s="101"/>
    </row>
    <row r="24" spans="1:140" s="126" customFormat="1" ht="15.5" hidden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23144018.9614444</v>
      </c>
      <c r="J24" s="206">
        <v>0</v>
      </c>
      <c r="K24" s="206">
        <v>0</v>
      </c>
      <c r="L24" s="206">
        <v>69432056.884333506</v>
      </c>
      <c r="M24" s="206">
        <v>23144018.9614444</v>
      </c>
      <c r="N24" s="206">
        <v>23144018.961444501</v>
      </c>
      <c r="O24" s="206">
        <v>23144018.9614444</v>
      </c>
      <c r="P24" s="206">
        <v>23144018.961444501</v>
      </c>
      <c r="Q24" s="206">
        <v>0</v>
      </c>
      <c r="R24" s="206">
        <v>0</v>
      </c>
      <c r="S24" s="206">
        <v>69432056.884332806</v>
      </c>
      <c r="T24" s="206">
        <v>23144018.961444799</v>
      </c>
      <c r="U24" s="206">
        <v>23144018.961444501</v>
      </c>
      <c r="V24" s="206">
        <v>23144018.9614444</v>
      </c>
      <c r="W24" s="206">
        <v>23144018.961444199</v>
      </c>
      <c r="X24" s="206">
        <v>0</v>
      </c>
      <c r="Y24" s="206">
        <v>0</v>
      </c>
      <c r="Z24" s="206">
        <v>0</v>
      </c>
      <c r="AA24" s="206">
        <v>92576075.845778197</v>
      </c>
      <c r="AB24" s="206">
        <v>23144018.961444199</v>
      </c>
      <c r="AC24" s="206">
        <v>23144018.961444501</v>
      </c>
      <c r="AD24" s="206">
        <v>23144018.961444501</v>
      </c>
      <c r="AE24" s="206">
        <v>0</v>
      </c>
      <c r="AF24" s="206">
        <v>0</v>
      </c>
      <c r="AG24" s="206">
        <v>69432056.884333</v>
      </c>
      <c r="AH24" s="206">
        <v>23144018.961444698</v>
      </c>
      <c r="AI24" s="206">
        <v>23144018.9614444</v>
      </c>
      <c r="AJ24" s="206">
        <v>23144018.961444501</v>
      </c>
      <c r="AK24" s="206">
        <v>23144018.9614443</v>
      </c>
      <c r="AL24" s="206">
        <v>0</v>
      </c>
      <c r="AM24" s="206">
        <v>0</v>
      </c>
      <c r="AN24" s="206">
        <v>69432056.884333298</v>
      </c>
      <c r="AO24" s="206">
        <v>23144018.961444601</v>
      </c>
      <c r="AP24" s="206">
        <v>23144018.961444501</v>
      </c>
      <c r="AQ24" s="206">
        <v>23144018.9614443</v>
      </c>
      <c r="AR24" s="206">
        <v>23144018.9614444</v>
      </c>
      <c r="AS24" s="206">
        <v>0</v>
      </c>
      <c r="AT24" s="206">
        <v>0</v>
      </c>
      <c r="AU24" s="206">
        <v>69432056.884333596</v>
      </c>
      <c r="AV24" s="206">
        <v>23144018.961444199</v>
      </c>
      <c r="AW24" s="206">
        <v>23144018.9614443</v>
      </c>
      <c r="AX24" s="206">
        <v>23144018.9614443</v>
      </c>
      <c r="AY24" s="206">
        <v>23144018.961444698</v>
      </c>
      <c r="AZ24" s="206">
        <v>0</v>
      </c>
      <c r="BA24" s="206">
        <v>0</v>
      </c>
      <c r="BB24" s="206">
        <v>69432056.884333298</v>
      </c>
      <c r="BC24" s="206">
        <v>23144018.961444501</v>
      </c>
      <c r="BD24" s="206">
        <v>23144018.9614443</v>
      </c>
      <c r="BE24" s="206">
        <v>23144018.961444601</v>
      </c>
      <c r="BF24" s="206">
        <v>23144018.9614443</v>
      </c>
      <c r="BG24" s="206">
        <v>0</v>
      </c>
      <c r="BH24" s="206">
        <v>0</v>
      </c>
      <c r="BI24" s="206">
        <v>69432056.884333804</v>
      </c>
      <c r="BJ24" s="206">
        <v>23144018.9614443</v>
      </c>
      <c r="BK24" s="206">
        <v>23144018.9614443</v>
      </c>
      <c r="BL24" s="206">
        <v>23144018.961444501</v>
      </c>
      <c r="BM24" s="206">
        <v>23144018.961444099</v>
      </c>
      <c r="BN24" s="206">
        <v>0</v>
      </c>
      <c r="BO24" s="206">
        <v>0</v>
      </c>
      <c r="BP24" s="206">
        <v>69432056.884333506</v>
      </c>
      <c r="BQ24" s="206">
        <v>23144018.9614443</v>
      </c>
      <c r="BR24" s="206">
        <v>23144018.961444601</v>
      </c>
      <c r="BS24" s="206">
        <v>23144018.961444601</v>
      </c>
      <c r="BT24" s="206">
        <v>23144018.9614444</v>
      </c>
      <c r="BU24" s="206">
        <v>0</v>
      </c>
      <c r="BV24" s="206">
        <v>0</v>
      </c>
      <c r="BW24" s="206">
        <v>69432056.884333193</v>
      </c>
      <c r="BX24" s="206">
        <v>23144018.961444601</v>
      </c>
      <c r="BY24" s="206">
        <v>23144018.9614444</v>
      </c>
      <c r="BZ24" s="206">
        <v>23144018.9614443</v>
      </c>
      <c r="CA24" s="206">
        <v>23144018.961444601</v>
      </c>
      <c r="CB24" s="206">
        <v>0</v>
      </c>
      <c r="CC24" s="206">
        <v>0</v>
      </c>
      <c r="CD24" s="206">
        <v>69432056.884333193</v>
      </c>
      <c r="CE24" s="206">
        <v>23144018.961444601</v>
      </c>
      <c r="CF24" s="206">
        <v>23144018.961444601</v>
      </c>
      <c r="CG24" s="206">
        <v>23144018.9614443</v>
      </c>
      <c r="CH24" s="206">
        <v>23144018.961444601</v>
      </c>
      <c r="CI24" s="206">
        <v>0</v>
      </c>
      <c r="CJ24" s="206">
        <v>0</v>
      </c>
      <c r="CK24" s="206">
        <v>69432056.884332493</v>
      </c>
      <c r="CL24" s="206">
        <v>23144018.961444799</v>
      </c>
      <c r="CM24" s="206">
        <v>23144018.961444601</v>
      </c>
      <c r="CN24" s="206">
        <v>23144018.9614443</v>
      </c>
      <c r="CO24" s="206">
        <v>23144018.961444601</v>
      </c>
      <c r="CP24" s="206">
        <v>0</v>
      </c>
      <c r="CQ24" s="206">
        <v>0</v>
      </c>
      <c r="CR24" s="206">
        <v>69432056.884333506</v>
      </c>
      <c r="CS24" s="206">
        <v>23144018.9614443</v>
      </c>
      <c r="CT24" s="206">
        <v>23144018.9614443</v>
      </c>
      <c r="CU24" s="206">
        <v>0</v>
      </c>
      <c r="CV24" s="206">
        <v>0</v>
      </c>
      <c r="CW24" s="206">
        <v>-1.52587890625E-8</v>
      </c>
      <c r="CX24" s="206">
        <v>0</v>
      </c>
      <c r="CY24" s="206">
        <v>0</v>
      </c>
      <c r="CZ24" s="206">
        <v>6.1035156250000001E-8</v>
      </c>
      <c r="DA24" s="206">
        <v>0</v>
      </c>
      <c r="DB24" s="206">
        <v>5.3405761718750001E-8</v>
      </c>
      <c r="DC24" s="206">
        <v>2.4414062500000001E-7</v>
      </c>
      <c r="DD24" s="206">
        <v>-1.6021728515625001E-7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2082961706.5300007</v>
      </c>
      <c r="DQ24" s="208"/>
      <c r="DR24" s="209"/>
      <c r="DS24" s="218"/>
      <c r="DT24" s="205" t="s">
        <v>160</v>
      </c>
      <c r="DU24" s="206">
        <f t="shared" si="8"/>
        <v>23.144018961444399</v>
      </c>
      <c r="DV24" s="206">
        <f t="shared" si="9"/>
        <v>138.86411376866681</v>
      </c>
      <c r="DW24" s="206">
        <f t="shared" si="10"/>
        <v>509.16841715177742</v>
      </c>
      <c r="DX24" s="206">
        <f t="shared" si="11"/>
        <v>1411.7851566481113</v>
      </c>
      <c r="DY24" s="206">
        <f t="shared" si="12"/>
        <v>-1.5258789062500001E-14</v>
      </c>
      <c r="DZ24" s="206">
        <f t="shared" si="13"/>
        <v>1.9836425781249998E-13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2082.9617065299999</v>
      </c>
      <c r="EE24" s="303">
        <f t="shared" si="17"/>
        <v>0</v>
      </c>
      <c r="EF24" s="101"/>
      <c r="EG24" s="101"/>
    </row>
    <row r="25" spans="1:140" s="126" customFormat="1" ht="15.5" hidden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101"/>
      <c r="EG25" s="101"/>
    </row>
    <row r="26" spans="1:140" s="126" customFormat="1" ht="15.5" hidden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101"/>
      <c r="EG26" s="101"/>
    </row>
    <row r="27" spans="1:140" s="126" customFormat="1" ht="15.5" hidden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101"/>
      <c r="EG27" s="101"/>
    </row>
    <row r="28" spans="1:140" s="126" customFormat="1" ht="15.5" hidden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101"/>
      <c r="EG28" s="101"/>
    </row>
    <row r="29" spans="1:140" s="126" customFormat="1" ht="15.5" hidden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101"/>
      <c r="EG29" s="101"/>
    </row>
    <row r="30" spans="1:140" s="126" customFormat="1" ht="15.5" hidden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Q30" s="210"/>
      <c r="DR30" s="211"/>
      <c r="DS30" s="211" t="s">
        <v>171</v>
      </c>
      <c r="DT30" s="219"/>
      <c r="DU30" s="215">
        <f t="shared" ref="DU30:EC30" si="18">SUM(DU31:DU39)</f>
        <v>0.35547564888888877</v>
      </c>
      <c r="DV30" s="215">
        <f t="shared" si="18"/>
        <v>2.1328538933333316</v>
      </c>
      <c r="DW30" s="215">
        <f t="shared" si="18"/>
        <v>7.8204642755555627</v>
      </c>
      <c r="DX30" s="215">
        <f t="shared" si="18"/>
        <v>21.684014582222215</v>
      </c>
      <c r="DY30" s="215">
        <f t="shared" si="18"/>
        <v>-1.1324882507324219E-14</v>
      </c>
      <c r="DZ30" s="215">
        <f t="shared" si="18"/>
        <v>0</v>
      </c>
      <c r="EA30" s="215">
        <f t="shared" si="18"/>
        <v>0</v>
      </c>
      <c r="EB30" s="215">
        <f t="shared" si="18"/>
        <v>0</v>
      </c>
      <c r="EC30" s="215">
        <f t="shared" si="18"/>
        <v>-2.9802322387695302E-17</v>
      </c>
      <c r="ED30" s="217">
        <f t="shared" si="5"/>
        <v>31.992808399999987</v>
      </c>
      <c r="EE30" s="305"/>
      <c r="EF30" s="101"/>
      <c r="EG30" s="101"/>
    </row>
    <row r="31" spans="1:140" s="126" customFormat="1" ht="15.5" hidden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101"/>
      <c r="EG31" s="101"/>
    </row>
    <row r="32" spans="1:140" s="126" customFormat="1" ht="15.5" hidden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101"/>
      <c r="EG32" s="101"/>
    </row>
    <row r="33" spans="1:137" s="126" customFormat="1" ht="15.5" hidden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101"/>
      <c r="EG33" s="101"/>
    </row>
    <row r="34" spans="1:137" s="126" customFormat="1" ht="15.5" hidden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101"/>
      <c r="EG34" s="101"/>
    </row>
    <row r="35" spans="1:137" s="126" customFormat="1" ht="15.5" hidden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101"/>
      <c r="EG35" s="101"/>
    </row>
    <row r="36" spans="1:137" s="126" customFormat="1" ht="15.5" hidden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101"/>
      <c r="EG36" s="101"/>
    </row>
    <row r="37" spans="1:137" s="126" customFormat="1" ht="15.5" hidden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9269.681111111051</v>
      </c>
      <c r="J37" s="206">
        <v>0</v>
      </c>
      <c r="K37" s="206">
        <v>0</v>
      </c>
      <c r="L37" s="206">
        <v>27809.043333333371</v>
      </c>
      <c r="M37" s="206">
        <v>9269.681111111171</v>
      </c>
      <c r="N37" s="206">
        <v>9269.6811111111092</v>
      </c>
      <c r="O37" s="206">
        <v>9269.6811111111092</v>
      </c>
      <c r="P37" s="206">
        <v>9269.6811111111092</v>
      </c>
      <c r="Q37" s="206">
        <v>0</v>
      </c>
      <c r="R37" s="206">
        <v>0</v>
      </c>
      <c r="S37" s="206">
        <v>27809.043333333248</v>
      </c>
      <c r="T37" s="206">
        <v>9269.6811111111401</v>
      </c>
      <c r="U37" s="206">
        <v>9269.6811111111401</v>
      </c>
      <c r="V37" s="206">
        <v>9269.6811111112002</v>
      </c>
      <c r="W37" s="206">
        <v>9269.681111111051</v>
      </c>
      <c r="X37" s="206">
        <v>0</v>
      </c>
      <c r="Y37" s="206">
        <v>0</v>
      </c>
      <c r="Z37" s="206">
        <v>0</v>
      </c>
      <c r="AA37" s="206">
        <v>37078.7244444444</v>
      </c>
      <c r="AB37" s="206">
        <v>9269.6811111111401</v>
      </c>
      <c r="AC37" s="206">
        <v>9269.681111111051</v>
      </c>
      <c r="AD37" s="206">
        <v>9269.681111111171</v>
      </c>
      <c r="AE37" s="206">
        <v>0</v>
      </c>
      <c r="AF37" s="206">
        <v>0</v>
      </c>
      <c r="AG37" s="206">
        <v>27809.04333333344</v>
      </c>
      <c r="AH37" s="206">
        <v>9269.6811111110201</v>
      </c>
      <c r="AI37" s="206">
        <v>9269.6811111111092</v>
      </c>
      <c r="AJ37" s="206">
        <v>9269.681111111171</v>
      </c>
      <c r="AK37" s="206">
        <v>9269.681111111051</v>
      </c>
      <c r="AL37" s="206">
        <v>0</v>
      </c>
      <c r="AM37" s="206">
        <v>0</v>
      </c>
      <c r="AN37" s="206">
        <v>27809.043333333211</v>
      </c>
      <c r="AO37" s="206">
        <v>9269.6811111112293</v>
      </c>
      <c r="AP37" s="206">
        <v>9269.6811111111092</v>
      </c>
      <c r="AQ37" s="206">
        <v>9269.6811111110801</v>
      </c>
      <c r="AR37" s="206">
        <v>9269.6811111111401</v>
      </c>
      <c r="AS37" s="206">
        <v>0</v>
      </c>
      <c r="AT37" s="206">
        <v>0</v>
      </c>
      <c r="AU37" s="206">
        <v>27809.043333333473</v>
      </c>
      <c r="AV37" s="206">
        <v>9269.6811111110201</v>
      </c>
      <c r="AW37" s="206">
        <v>9269.6811111110801</v>
      </c>
      <c r="AX37" s="206">
        <v>9269.6811111110801</v>
      </c>
      <c r="AY37" s="206">
        <v>9269.6811111112002</v>
      </c>
      <c r="AZ37" s="206">
        <v>0</v>
      </c>
      <c r="BA37" s="206">
        <v>0</v>
      </c>
      <c r="BB37" s="206">
        <v>27809.043333333262</v>
      </c>
      <c r="BC37" s="206">
        <v>9269.6811111111801</v>
      </c>
      <c r="BD37" s="206">
        <v>9269.6811111110801</v>
      </c>
      <c r="BE37" s="206">
        <v>9269.681111111171</v>
      </c>
      <c r="BF37" s="206">
        <v>9269.681111111051</v>
      </c>
      <c r="BG37" s="206">
        <v>0</v>
      </c>
      <c r="BH37" s="206">
        <v>0</v>
      </c>
      <c r="BI37" s="206">
        <v>27809.04333333344</v>
      </c>
      <c r="BJ37" s="206">
        <v>9269.6811111110601</v>
      </c>
      <c r="BK37" s="206">
        <v>9269.681111111091</v>
      </c>
      <c r="BL37" s="206">
        <v>9269.6811111111801</v>
      </c>
      <c r="BM37" s="206">
        <v>9269.681111110971</v>
      </c>
      <c r="BN37" s="206">
        <v>0</v>
      </c>
      <c r="BO37" s="206">
        <v>0</v>
      </c>
      <c r="BP37" s="206">
        <v>27809.043333333371</v>
      </c>
      <c r="BQ37" s="206">
        <v>9269.6811111111401</v>
      </c>
      <c r="BR37" s="206">
        <v>9269.6811111110801</v>
      </c>
      <c r="BS37" s="206">
        <v>9269.681111111171</v>
      </c>
      <c r="BT37" s="206">
        <v>9269.6811111110801</v>
      </c>
      <c r="BU37" s="206">
        <v>0</v>
      </c>
      <c r="BV37" s="206">
        <v>0</v>
      </c>
      <c r="BW37" s="206">
        <v>27809.04333333324</v>
      </c>
      <c r="BX37" s="206">
        <v>9269.6811111111892</v>
      </c>
      <c r="BY37" s="206">
        <v>9269.6811111111092</v>
      </c>
      <c r="BZ37" s="206">
        <v>9269.681111111091</v>
      </c>
      <c r="CA37" s="206">
        <v>9269.681111111131</v>
      </c>
      <c r="CB37" s="206">
        <v>0</v>
      </c>
      <c r="CC37" s="206">
        <v>0</v>
      </c>
      <c r="CD37" s="206">
        <v>27809.043333333422</v>
      </c>
      <c r="CE37" s="206">
        <v>9269.6811111111092</v>
      </c>
      <c r="CF37" s="206">
        <v>9269.681111111131</v>
      </c>
      <c r="CG37" s="206">
        <v>9269.6811111110801</v>
      </c>
      <c r="CH37" s="206">
        <v>9269.6811111111401</v>
      </c>
      <c r="CI37" s="206">
        <v>0</v>
      </c>
      <c r="CJ37" s="206">
        <v>0</v>
      </c>
      <c r="CK37" s="206">
        <v>27809.043333333211</v>
      </c>
      <c r="CL37" s="206">
        <v>9269.6811111111601</v>
      </c>
      <c r="CM37" s="206">
        <v>9269.6811111112202</v>
      </c>
      <c r="CN37" s="206">
        <v>9269.681111110971</v>
      </c>
      <c r="CO37" s="206">
        <v>9269.681111111131</v>
      </c>
      <c r="CP37" s="206">
        <v>0</v>
      </c>
      <c r="CQ37" s="206">
        <v>0</v>
      </c>
      <c r="CR37" s="206">
        <v>27809.043333333517</v>
      </c>
      <c r="CS37" s="206">
        <v>9269.6811111110201</v>
      </c>
      <c r="CT37" s="206">
        <v>9269.6811111110801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0</v>
      </c>
      <c r="DH37" s="206">
        <v>0</v>
      </c>
      <c r="DI37" s="206">
        <v>0</v>
      </c>
      <c r="DJ37" s="206">
        <v>-2.98023223876953E-11</v>
      </c>
      <c r="DK37" s="206">
        <v>0</v>
      </c>
      <c r="DL37" s="207">
        <v>834271.30000000016</v>
      </c>
      <c r="DQ37" s="208"/>
      <c r="DR37" s="209"/>
      <c r="DS37" s="209"/>
      <c r="DT37" s="205" t="s">
        <v>185</v>
      </c>
      <c r="DU37" s="206">
        <f t="shared" si="19"/>
        <v>9.269681111111051E-3</v>
      </c>
      <c r="DV37" s="206">
        <f t="shared" si="20"/>
        <v>5.5618086666666754E-2</v>
      </c>
      <c r="DW37" s="206">
        <f t="shared" si="21"/>
        <v>0.20393298444444441</v>
      </c>
      <c r="DX37" s="206">
        <f t="shared" si="22"/>
        <v>0.56545054777777803</v>
      </c>
      <c r="DY37" s="206">
        <f t="shared" si="23"/>
        <v>0</v>
      </c>
      <c r="DZ37" s="206">
        <f t="shared" si="24"/>
        <v>0</v>
      </c>
      <c r="EA37" s="206">
        <f t="shared" si="25"/>
        <v>0</v>
      </c>
      <c r="EB37" s="206">
        <f t="shared" si="26"/>
        <v>0</v>
      </c>
      <c r="EC37" s="206">
        <f t="shared" si="27"/>
        <v>-2.9802322387695302E-17</v>
      </c>
      <c r="ED37" s="207">
        <f t="shared" si="5"/>
        <v>0.83427130000000027</v>
      </c>
      <c r="EE37" s="303">
        <f t="shared" si="28"/>
        <v>0</v>
      </c>
      <c r="EF37" s="101"/>
      <c r="EG37" s="101"/>
    </row>
    <row r="38" spans="1:137" s="126" customFormat="1" ht="15.5" hidden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101"/>
      <c r="EG38" s="101"/>
    </row>
    <row r="39" spans="1:137" s="126" customFormat="1" ht="15.5" hidden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346205.96777777775</v>
      </c>
      <c r="J39" s="224">
        <v>0</v>
      </c>
      <c r="K39" s="224">
        <v>0</v>
      </c>
      <c r="L39" s="224">
        <v>1038617.9033333234</v>
      </c>
      <c r="M39" s="224">
        <v>346205.96777778585</v>
      </c>
      <c r="N39" s="224">
        <v>346205.96777777775</v>
      </c>
      <c r="O39" s="224">
        <v>346205.96777777775</v>
      </c>
      <c r="P39" s="224">
        <v>346205.96777777781</v>
      </c>
      <c r="Q39" s="224">
        <v>0</v>
      </c>
      <c r="R39" s="224">
        <v>0</v>
      </c>
      <c r="S39" s="224">
        <v>1038617.9033333334</v>
      </c>
      <c r="T39" s="224">
        <v>346205.96777778177</v>
      </c>
      <c r="U39" s="224">
        <v>346205.96777777775</v>
      </c>
      <c r="V39" s="224">
        <v>346205.96777777787</v>
      </c>
      <c r="W39" s="224">
        <v>346205.96777777775</v>
      </c>
      <c r="X39" s="224">
        <v>0</v>
      </c>
      <c r="Y39" s="224">
        <v>0</v>
      </c>
      <c r="Z39" s="224">
        <v>0</v>
      </c>
      <c r="AA39" s="224">
        <v>1384823.8711111112</v>
      </c>
      <c r="AB39" s="224">
        <v>346205.9677777777</v>
      </c>
      <c r="AC39" s="224">
        <v>346205.96777777787</v>
      </c>
      <c r="AD39" s="224">
        <v>346205.96777777787</v>
      </c>
      <c r="AE39" s="224">
        <v>0</v>
      </c>
      <c r="AF39" s="224">
        <v>0</v>
      </c>
      <c r="AG39" s="224">
        <v>1038617.9033333332</v>
      </c>
      <c r="AH39" s="224">
        <v>346205.96777777787</v>
      </c>
      <c r="AI39" s="224">
        <v>346205.96777777781</v>
      </c>
      <c r="AJ39" s="224">
        <v>346205.96777778189</v>
      </c>
      <c r="AK39" s="224">
        <v>346205.96777777775</v>
      </c>
      <c r="AL39" s="224">
        <v>0</v>
      </c>
      <c r="AM39" s="224">
        <v>0</v>
      </c>
      <c r="AN39" s="224">
        <v>1038617.9033333233</v>
      </c>
      <c r="AO39" s="224">
        <v>346205.96777778177</v>
      </c>
      <c r="AP39" s="224">
        <v>346205.96777777775</v>
      </c>
      <c r="AQ39" s="224">
        <v>346205.9677777738</v>
      </c>
      <c r="AR39" s="224">
        <v>346205.96777778183</v>
      </c>
      <c r="AS39" s="224">
        <v>0</v>
      </c>
      <c r="AT39" s="224">
        <v>0</v>
      </c>
      <c r="AU39" s="224">
        <v>1038617.9033333334</v>
      </c>
      <c r="AV39" s="224">
        <v>346205.96777777368</v>
      </c>
      <c r="AW39" s="224">
        <v>346205.96777777775</v>
      </c>
      <c r="AX39" s="224">
        <v>346205.96777777578</v>
      </c>
      <c r="AY39" s="224">
        <v>346205.96777778183</v>
      </c>
      <c r="AZ39" s="224">
        <v>0</v>
      </c>
      <c r="BA39" s="224">
        <v>0</v>
      </c>
      <c r="BB39" s="224">
        <v>1038617.9033333333</v>
      </c>
      <c r="BC39" s="224">
        <v>346205.96777778183</v>
      </c>
      <c r="BD39" s="224">
        <v>346205.96777777578</v>
      </c>
      <c r="BE39" s="224">
        <v>346205.96777777991</v>
      </c>
      <c r="BF39" s="224">
        <v>346205.96777777368</v>
      </c>
      <c r="BG39" s="224">
        <v>0</v>
      </c>
      <c r="BH39" s="224">
        <v>0</v>
      </c>
      <c r="BI39" s="224">
        <v>1038617.9033333434</v>
      </c>
      <c r="BJ39" s="224">
        <v>346205.96777777583</v>
      </c>
      <c r="BK39" s="224">
        <v>346205.96777777775</v>
      </c>
      <c r="BL39" s="224">
        <v>346205.96777777985</v>
      </c>
      <c r="BM39" s="224">
        <v>346205.96777777362</v>
      </c>
      <c r="BN39" s="224">
        <v>0</v>
      </c>
      <c r="BO39" s="224">
        <v>0</v>
      </c>
      <c r="BP39" s="224">
        <v>1038617.9033333336</v>
      </c>
      <c r="BQ39" s="224">
        <v>346205.96777777775</v>
      </c>
      <c r="BR39" s="224">
        <v>346205.96777777775</v>
      </c>
      <c r="BS39" s="224">
        <v>346205.96777777979</v>
      </c>
      <c r="BT39" s="224">
        <v>346205.96777777583</v>
      </c>
      <c r="BU39" s="224">
        <v>0</v>
      </c>
      <c r="BV39" s="224">
        <v>0</v>
      </c>
      <c r="BW39" s="224">
        <v>1038617.9033333333</v>
      </c>
      <c r="BX39" s="224">
        <v>346205.96777777583</v>
      </c>
      <c r="BY39" s="224">
        <v>346205.96777777676</v>
      </c>
      <c r="BZ39" s="224">
        <v>346205.96777777676</v>
      </c>
      <c r="CA39" s="224">
        <v>346205.9677777809</v>
      </c>
      <c r="CB39" s="224">
        <v>0</v>
      </c>
      <c r="CC39" s="224">
        <v>0</v>
      </c>
      <c r="CD39" s="224">
        <v>1038617.9033333334</v>
      </c>
      <c r="CE39" s="224">
        <v>346205.96777777676</v>
      </c>
      <c r="CF39" s="224">
        <v>346205.9677777809</v>
      </c>
      <c r="CG39" s="224">
        <v>346205.96777777269</v>
      </c>
      <c r="CH39" s="224">
        <v>346205.9677777809</v>
      </c>
      <c r="CI39" s="224">
        <v>0</v>
      </c>
      <c r="CJ39" s="224">
        <v>0</v>
      </c>
      <c r="CK39" s="224">
        <v>1038617.903333323</v>
      </c>
      <c r="CL39" s="224">
        <v>346205.96777778398</v>
      </c>
      <c r="CM39" s="224">
        <v>346205.96777777985</v>
      </c>
      <c r="CN39" s="224">
        <v>346205.96777777676</v>
      </c>
      <c r="CO39" s="224">
        <v>346205.96777777676</v>
      </c>
      <c r="CP39" s="224">
        <v>0</v>
      </c>
      <c r="CQ39" s="224">
        <v>0</v>
      </c>
      <c r="CR39" s="224">
        <v>1038617.9033333336</v>
      </c>
      <c r="CS39" s="224">
        <v>346205.96777777368</v>
      </c>
      <c r="CT39" s="224">
        <v>346205.96777777676</v>
      </c>
      <c r="CU39" s="224">
        <v>-1.1444091796875E-8</v>
      </c>
      <c r="CV39" s="224">
        <v>0</v>
      </c>
      <c r="CW39" s="224">
        <v>1.1920928955078099E-10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31158537.099999987</v>
      </c>
      <c r="DQ39" s="220"/>
      <c r="DR39" s="221"/>
      <c r="DS39" s="222"/>
      <c r="DT39" s="223" t="s">
        <v>162</v>
      </c>
      <c r="DU39" s="224">
        <f t="shared" si="19"/>
        <v>0.34620596777777773</v>
      </c>
      <c r="DV39" s="224">
        <f t="shared" si="20"/>
        <v>2.077235806666665</v>
      </c>
      <c r="DW39" s="224">
        <f t="shared" si="21"/>
        <v>7.6165312911111185</v>
      </c>
      <c r="DX39" s="224">
        <f t="shared" si="22"/>
        <v>21.118564034444436</v>
      </c>
      <c r="DY39" s="224">
        <f t="shared" si="23"/>
        <v>-1.1324882507324219E-14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31.158537099999986</v>
      </c>
      <c r="EE39" s="303">
        <f t="shared" si="28"/>
        <v>0</v>
      </c>
      <c r="EF39" s="101"/>
      <c r="EG39" s="101"/>
    </row>
    <row r="40" spans="1:137" s="126" customFormat="1" ht="15.5" hidden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Q40" s="210"/>
      <c r="DR40" s="211"/>
      <c r="DS40" s="211" t="s">
        <v>189</v>
      </c>
      <c r="DT40" s="219"/>
      <c r="DU40" s="215">
        <f t="shared" ref="DU40:EC40" si="29">SUM(DU41:DU47)</f>
        <v>0.48081725555555704</v>
      </c>
      <c r="DV40" s="215">
        <f t="shared" si="29"/>
        <v>2.8849035333333291</v>
      </c>
      <c r="DW40" s="215">
        <f t="shared" si="29"/>
        <v>10.577979622222211</v>
      </c>
      <c r="DX40" s="215">
        <f t="shared" si="29"/>
        <v>29.329852588888876</v>
      </c>
      <c r="DY40" s="215">
        <f t="shared" si="29"/>
        <v>0</v>
      </c>
      <c r="DZ40" s="215">
        <f t="shared" si="29"/>
        <v>0</v>
      </c>
      <c r="EA40" s="215">
        <f t="shared" si="29"/>
        <v>1.33514404296875E-14</v>
      </c>
      <c r="EB40" s="215">
        <f t="shared" si="29"/>
        <v>0</v>
      </c>
      <c r="EC40" s="215">
        <f t="shared" si="29"/>
        <v>0</v>
      </c>
      <c r="ED40" s="217">
        <f t="shared" si="5"/>
        <v>43.273552999999986</v>
      </c>
      <c r="EE40" s="305">
        <f t="shared" si="28"/>
        <v>43.273552999999986</v>
      </c>
      <c r="EF40" s="101"/>
      <c r="EG40" s="101"/>
    </row>
    <row r="41" spans="1:137" s="126" customFormat="1" ht="15.5" hidden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101"/>
      <c r="EG41" s="101"/>
    </row>
    <row r="42" spans="1:137" s="126" customFormat="1" ht="15.5" hidden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101"/>
      <c r="EG42" s="101"/>
    </row>
    <row r="43" spans="1:137" s="126" customFormat="1" ht="15.5" hidden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480817.25555555703</v>
      </c>
      <c r="J43" s="206">
        <v>0</v>
      </c>
      <c r="K43" s="206">
        <v>0</v>
      </c>
      <c r="L43" s="206">
        <v>1442451.7666666601</v>
      </c>
      <c r="M43" s="206">
        <v>480817.25555556302</v>
      </c>
      <c r="N43" s="206">
        <v>480817.25555555301</v>
      </c>
      <c r="O43" s="206">
        <v>480817.25555555301</v>
      </c>
      <c r="P43" s="206">
        <v>480817.25555555499</v>
      </c>
      <c r="Q43" s="206">
        <v>0</v>
      </c>
      <c r="R43" s="206">
        <v>0</v>
      </c>
      <c r="S43" s="206">
        <v>1442451.7666666601</v>
      </c>
      <c r="T43" s="206">
        <v>480817.25555555499</v>
      </c>
      <c r="U43" s="206">
        <v>480817.25555555301</v>
      </c>
      <c r="V43" s="206">
        <v>480817.255555565</v>
      </c>
      <c r="W43" s="206">
        <v>480817.25555555301</v>
      </c>
      <c r="X43" s="206">
        <v>0</v>
      </c>
      <c r="Y43" s="206">
        <v>0</v>
      </c>
      <c r="Z43" s="206">
        <v>0</v>
      </c>
      <c r="AA43" s="206">
        <v>1923269.02222222</v>
      </c>
      <c r="AB43" s="206">
        <v>480817.25555555301</v>
      </c>
      <c r="AC43" s="206">
        <v>480817.255555554</v>
      </c>
      <c r="AD43" s="206">
        <v>480817.25555555901</v>
      </c>
      <c r="AE43" s="206">
        <v>0</v>
      </c>
      <c r="AF43" s="206">
        <v>0</v>
      </c>
      <c r="AG43" s="206">
        <v>1442451.7666666701</v>
      </c>
      <c r="AH43" s="206">
        <v>480817.25555554999</v>
      </c>
      <c r="AI43" s="206">
        <v>480817.255555554</v>
      </c>
      <c r="AJ43" s="206">
        <v>480817.25555555901</v>
      </c>
      <c r="AK43" s="206">
        <v>480817.25555555202</v>
      </c>
      <c r="AL43" s="206">
        <v>0</v>
      </c>
      <c r="AM43" s="206">
        <v>0</v>
      </c>
      <c r="AN43" s="206">
        <v>1442451.7666666701</v>
      </c>
      <c r="AO43" s="206">
        <v>480817.25555555802</v>
      </c>
      <c r="AP43" s="206">
        <v>480817.255555554</v>
      </c>
      <c r="AQ43" s="206">
        <v>480817.25555555301</v>
      </c>
      <c r="AR43" s="206">
        <v>480817.255555554</v>
      </c>
      <c r="AS43" s="206">
        <v>0</v>
      </c>
      <c r="AT43" s="206">
        <v>0</v>
      </c>
      <c r="AU43" s="206">
        <v>1442451.7666666701</v>
      </c>
      <c r="AV43" s="206">
        <v>480817.25555555301</v>
      </c>
      <c r="AW43" s="206">
        <v>480817.25555555301</v>
      </c>
      <c r="AX43" s="206">
        <v>480817.255555554</v>
      </c>
      <c r="AY43" s="206">
        <v>480817.25555555901</v>
      </c>
      <c r="AZ43" s="206">
        <v>0</v>
      </c>
      <c r="BA43" s="206">
        <v>0</v>
      </c>
      <c r="BB43" s="206">
        <v>1442451.7666666601</v>
      </c>
      <c r="BC43" s="206">
        <v>480817.25555555901</v>
      </c>
      <c r="BD43" s="206">
        <v>480817.255555554</v>
      </c>
      <c r="BE43" s="206">
        <v>480817.25555555901</v>
      </c>
      <c r="BF43" s="206">
        <v>480817.25555555098</v>
      </c>
      <c r="BG43" s="206">
        <v>0</v>
      </c>
      <c r="BH43" s="206">
        <v>0</v>
      </c>
      <c r="BI43" s="206">
        <v>1442451.7666666701</v>
      </c>
      <c r="BJ43" s="206">
        <v>480817.25555555499</v>
      </c>
      <c r="BK43" s="206">
        <v>480817.255555554</v>
      </c>
      <c r="BL43" s="206">
        <v>480817.25555555901</v>
      </c>
      <c r="BM43" s="206">
        <v>480817.25555554603</v>
      </c>
      <c r="BN43" s="206">
        <v>0</v>
      </c>
      <c r="BO43" s="206">
        <v>0</v>
      </c>
      <c r="BP43" s="206">
        <v>1442451.7666666701</v>
      </c>
      <c r="BQ43" s="206">
        <v>480817.255555554</v>
      </c>
      <c r="BR43" s="206">
        <v>480817.255555554</v>
      </c>
      <c r="BS43" s="206">
        <v>480817.25555555901</v>
      </c>
      <c r="BT43" s="206">
        <v>480817.255555554</v>
      </c>
      <c r="BU43" s="206">
        <v>0</v>
      </c>
      <c r="BV43" s="206">
        <v>0</v>
      </c>
      <c r="BW43" s="206">
        <v>1442451.7666666601</v>
      </c>
      <c r="BX43" s="206">
        <v>480817.25555556198</v>
      </c>
      <c r="BY43" s="206">
        <v>480817.255555554</v>
      </c>
      <c r="BZ43" s="206">
        <v>480817.25555555499</v>
      </c>
      <c r="CA43" s="206">
        <v>480817.25555555499</v>
      </c>
      <c r="CB43" s="206">
        <v>0</v>
      </c>
      <c r="CC43" s="206">
        <v>0</v>
      </c>
      <c r="CD43" s="206">
        <v>1442451.7666666701</v>
      </c>
      <c r="CE43" s="206">
        <v>480817.25555555499</v>
      </c>
      <c r="CF43" s="206">
        <v>480817.25555555499</v>
      </c>
      <c r="CG43" s="206">
        <v>480817.25555555499</v>
      </c>
      <c r="CH43" s="206">
        <v>480817.255555554</v>
      </c>
      <c r="CI43" s="206">
        <v>0</v>
      </c>
      <c r="CJ43" s="206">
        <v>0</v>
      </c>
      <c r="CK43" s="206">
        <v>1442451.7666666601</v>
      </c>
      <c r="CL43" s="206">
        <v>480817.25555555499</v>
      </c>
      <c r="CM43" s="206">
        <v>480817.25555556198</v>
      </c>
      <c r="CN43" s="206">
        <v>480817.25555554702</v>
      </c>
      <c r="CO43" s="206">
        <v>480817.25555555499</v>
      </c>
      <c r="CP43" s="206">
        <v>0</v>
      </c>
      <c r="CQ43" s="206">
        <v>0</v>
      </c>
      <c r="CR43" s="206">
        <v>1442451.7666666801</v>
      </c>
      <c r="CS43" s="206">
        <v>480817.25555554702</v>
      </c>
      <c r="CT43" s="206">
        <v>480817.25555555499</v>
      </c>
      <c r="CU43" s="206">
        <v>0</v>
      </c>
      <c r="CV43" s="206">
        <v>0</v>
      </c>
      <c r="CW43" s="206">
        <v>0</v>
      </c>
      <c r="CX43" s="206">
        <v>0</v>
      </c>
      <c r="CY43" s="206">
        <v>0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9.5367431640625002E-9</v>
      </c>
      <c r="DG43" s="206">
        <v>3.8146972656250001E-9</v>
      </c>
      <c r="DH43" s="206">
        <v>0</v>
      </c>
      <c r="DI43" s="206">
        <v>0</v>
      </c>
      <c r="DJ43" s="206">
        <v>0</v>
      </c>
      <c r="DK43" s="206">
        <v>0</v>
      </c>
      <c r="DL43" s="207">
        <v>43273553</v>
      </c>
      <c r="DQ43" s="208"/>
      <c r="DR43" s="209"/>
      <c r="DS43" s="218"/>
      <c r="DT43" s="205" t="s">
        <v>195</v>
      </c>
      <c r="DU43" s="206">
        <f t="shared" si="30"/>
        <v>0.48081725555555704</v>
      </c>
      <c r="DV43" s="206">
        <f t="shared" si="31"/>
        <v>2.8849035333333291</v>
      </c>
      <c r="DW43" s="206">
        <f t="shared" si="32"/>
        <v>10.577979622222211</v>
      </c>
      <c r="DX43" s="206">
        <f t="shared" si="33"/>
        <v>29.329852588888876</v>
      </c>
      <c r="DY43" s="206">
        <f t="shared" si="34"/>
        <v>0</v>
      </c>
      <c r="DZ43" s="206">
        <f t="shared" si="35"/>
        <v>0</v>
      </c>
      <c r="EA43" s="206">
        <f t="shared" si="36"/>
        <v>1.33514404296875E-14</v>
      </c>
      <c r="EB43" s="206">
        <f t="shared" si="37"/>
        <v>0</v>
      </c>
      <c r="EC43" s="206">
        <f t="shared" si="38"/>
        <v>0</v>
      </c>
      <c r="ED43" s="207">
        <f t="shared" si="5"/>
        <v>43.273552999999986</v>
      </c>
      <c r="EE43" s="303">
        <f t="shared" si="28"/>
        <v>0</v>
      </c>
      <c r="EF43" s="101"/>
      <c r="EG43" s="101"/>
    </row>
    <row r="44" spans="1:137" s="126" customFormat="1" ht="15.5" hidden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101"/>
      <c r="EG44" s="101"/>
    </row>
    <row r="45" spans="1:137" s="126" customFormat="1" ht="15.5" hidden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101"/>
      <c r="EG45" s="101"/>
    </row>
    <row r="46" spans="1:137" s="126" customFormat="1" ht="15.5" hidden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101"/>
      <c r="EG46" s="101"/>
    </row>
    <row r="47" spans="1:137" s="126" customFormat="1" ht="15.5" hidden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101"/>
      <c r="EG47" s="101"/>
    </row>
    <row r="48" spans="1:137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Q48" s="210"/>
      <c r="DR48" s="211" t="s">
        <v>204</v>
      </c>
      <c r="DS48" s="211"/>
      <c r="DT48" s="212"/>
      <c r="DU48" s="215">
        <f t="shared" ref="DU48:EC48" si="39">DU49+DU58+DU67</f>
        <v>0</v>
      </c>
      <c r="DV48" s="215">
        <f t="shared" si="39"/>
        <v>5.1963749999999997</v>
      </c>
      <c r="DW48" s="215">
        <f t="shared" si="39"/>
        <v>292.48452609016437</v>
      </c>
      <c r="DX48" s="215">
        <f t="shared" si="39"/>
        <v>1443.9529232418029</v>
      </c>
      <c r="DY48" s="215">
        <f t="shared" si="39"/>
        <v>4103.0316765883817</v>
      </c>
      <c r="DZ48" s="215">
        <f t="shared" si="39"/>
        <v>15012.188028345025</v>
      </c>
      <c r="EA48" s="215">
        <f t="shared" si="39"/>
        <v>14077.028607946575</v>
      </c>
      <c r="EB48" s="215">
        <f t="shared" si="39"/>
        <v>12956.530212380268</v>
      </c>
      <c r="EC48" s="215">
        <f t="shared" si="39"/>
        <v>8404.3446100519304</v>
      </c>
      <c r="ED48" s="217">
        <f t="shared" si="5"/>
        <v>56294.756959644146</v>
      </c>
      <c r="EE48" s="305"/>
      <c r="EF48" s="101"/>
      <c r="EG48" s="101"/>
    </row>
    <row r="49" spans="1:137" s="126" customFormat="1" ht="15.5" hidden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Q49" s="210"/>
      <c r="DR49" s="211"/>
      <c r="DS49" s="211" t="s">
        <v>154</v>
      </c>
      <c r="DT49" s="212"/>
      <c r="DU49" s="215">
        <f t="shared" ref="DU49:EC49" si="40">SUM(DU50:DU57)</f>
        <v>0</v>
      </c>
      <c r="DV49" s="215">
        <f t="shared" si="40"/>
        <v>0</v>
      </c>
      <c r="DW49" s="215">
        <f t="shared" si="40"/>
        <v>280.52582609016434</v>
      </c>
      <c r="DX49" s="215">
        <f t="shared" si="40"/>
        <v>1437.7272982418028</v>
      </c>
      <c r="DY49" s="215">
        <f t="shared" si="40"/>
        <v>3567.5441015883821</v>
      </c>
      <c r="DZ49" s="215">
        <f t="shared" si="40"/>
        <v>14608.048406122802</v>
      </c>
      <c r="EA49" s="215">
        <f t="shared" si="40"/>
        <v>13773.005362946575</v>
      </c>
      <c r="EB49" s="215">
        <f t="shared" si="40"/>
        <v>12925.669295713602</v>
      </c>
      <c r="EC49" s="215">
        <f t="shared" si="40"/>
        <v>8404.3446100519304</v>
      </c>
      <c r="ED49" s="217">
        <f t="shared" si="5"/>
        <v>54996.864900755259</v>
      </c>
      <c r="EE49" s="305"/>
      <c r="EF49" s="101"/>
      <c r="EG49" s="101"/>
    </row>
    <row r="50" spans="1:137" s="126" customFormat="1" ht="15.5" hidden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4017278.6885245903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276508547.40163976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354841982.39754099</v>
      </c>
      <c r="BD50" s="206">
        <v>0</v>
      </c>
      <c r="BE50" s="206">
        <v>1591070.4098360599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199470139.344262</v>
      </c>
      <c r="CI50" s="206">
        <v>0</v>
      </c>
      <c r="CJ50" s="206">
        <v>0</v>
      </c>
      <c r="CK50" s="206">
        <v>1644106.0901639301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46290692.909836061</v>
      </c>
      <c r="CX50" s="206">
        <v>43008702.499872804</v>
      </c>
      <c r="CY50" s="206">
        <v>146902706.1786733</v>
      </c>
      <c r="CZ50" s="206">
        <v>257613821.88941503</v>
      </c>
      <c r="DA50" s="206">
        <v>326083923.57282698</v>
      </c>
      <c r="DB50" s="206">
        <v>198211328.17347831</v>
      </c>
      <c r="DC50" s="206">
        <v>1421343131.5350251</v>
      </c>
      <c r="DD50" s="206">
        <v>43466498.4479452</v>
      </c>
      <c r="DE50" s="206">
        <v>144825702.50410959</v>
      </c>
      <c r="DF50" s="206">
        <v>6306634929.7993164</v>
      </c>
      <c r="DG50" s="206">
        <v>7466370433.1472597</v>
      </c>
      <c r="DH50" s="206">
        <v>1952058523.966568</v>
      </c>
      <c r="DI50" s="206">
        <v>10973610771.747034</v>
      </c>
      <c r="DJ50" s="206">
        <v>8404344610.0519304</v>
      </c>
      <c r="DK50" s="206">
        <v>0</v>
      </c>
      <c r="DL50" s="207">
        <v>38568838900.755264</v>
      </c>
      <c r="DQ50" s="208"/>
      <c r="DR50" s="209"/>
      <c r="DS50" s="218"/>
      <c r="DT50" s="205" t="s">
        <v>156</v>
      </c>
      <c r="DU50" s="206">
        <f t="shared" ref="DU50:DU57" si="41">I50/$DQ$4</f>
        <v>0</v>
      </c>
      <c r="DV50" s="206">
        <f t="shared" ref="DV50:DV57" si="42">SUM(J50:O50)/$DQ$4</f>
        <v>0</v>
      </c>
      <c r="DW50" s="206">
        <f t="shared" ref="DW50:DW57" si="43">SUM(P50:AL50)/$DQ$4</f>
        <v>280.52582609016434</v>
      </c>
      <c r="DX50" s="206">
        <f t="shared" ref="DX50:DX57" si="44">SUM(AM50:CT50)/$DQ$4</f>
        <v>557.54729824180288</v>
      </c>
      <c r="DY50" s="206">
        <f t="shared" ref="DY50:DY57" si="45">SUM(CU50:CY50)/$DQ$4</f>
        <v>236.20210158838216</v>
      </c>
      <c r="DZ50" s="206">
        <f t="shared" ref="DZ50:DZ57" si="46">SUM(CZ50:DE50)/$DQ$4</f>
        <v>2391.5444061228</v>
      </c>
      <c r="EA50" s="206">
        <f t="shared" ref="EA50:EA57" si="47">SUM(DF50:DG50)/$DQ$4</f>
        <v>13773.005362946575</v>
      </c>
      <c r="EB50" s="206">
        <f t="shared" ref="EB50:EB57" si="48">SUM(DH50:DI50)/$DQ$4</f>
        <v>12925.669295713602</v>
      </c>
      <c r="EC50" s="206">
        <f t="shared" ref="EC50:EC57" si="49">SUM(DJ50:DK50)/$DQ$4</f>
        <v>8404.3446100519304</v>
      </c>
      <c r="ED50" s="207">
        <f t="shared" si="5"/>
        <v>38568.838900755254</v>
      </c>
      <c r="EE50" s="303">
        <f t="shared" ref="EE50:EE57" si="50">ED50-(DL50/$DQ$4)</f>
        <v>0</v>
      </c>
      <c r="EF50" s="101"/>
      <c r="EG50" s="101"/>
    </row>
    <row r="51" spans="1:137" s="126" customFormat="1" ht="15.5" hidden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101"/>
      <c r="EG51" s="101"/>
    </row>
    <row r="52" spans="1:137" s="126" customFormat="1" ht="15.5" hidden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100000000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200000000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580180000</v>
      </c>
      <c r="CU52" s="206">
        <v>0</v>
      </c>
      <c r="CV52" s="206">
        <v>0</v>
      </c>
      <c r="CW52" s="206">
        <v>1288333000</v>
      </c>
      <c r="CX52" s="206">
        <v>668837000</v>
      </c>
      <c r="CY52" s="206">
        <v>1374172000</v>
      </c>
      <c r="CZ52" s="206">
        <v>1048043000</v>
      </c>
      <c r="DA52" s="206">
        <v>1100598000</v>
      </c>
      <c r="DB52" s="206">
        <v>1525111000</v>
      </c>
      <c r="DC52" s="206">
        <v>6818520000</v>
      </c>
      <c r="DD52" s="206">
        <v>985146000</v>
      </c>
      <c r="DE52" s="206">
        <v>739086000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16428026000</v>
      </c>
      <c r="DQ52" s="208"/>
      <c r="DR52" s="209"/>
      <c r="DS52" s="218"/>
      <c r="DT52" s="205" t="s">
        <v>160</v>
      </c>
      <c r="DU52" s="206">
        <f t="shared" si="41"/>
        <v>0</v>
      </c>
      <c r="DV52" s="206">
        <f t="shared" si="42"/>
        <v>0</v>
      </c>
      <c r="DW52" s="206">
        <f t="shared" si="43"/>
        <v>0</v>
      </c>
      <c r="DX52" s="206">
        <f t="shared" si="44"/>
        <v>880.18</v>
      </c>
      <c r="DY52" s="206">
        <f t="shared" si="45"/>
        <v>3331.3420000000001</v>
      </c>
      <c r="DZ52" s="206">
        <f t="shared" si="46"/>
        <v>12216.504000000001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16428.026000000002</v>
      </c>
      <c r="EE52" s="303">
        <f t="shared" si="50"/>
        <v>0</v>
      </c>
      <c r="EF52" s="101"/>
      <c r="EG52" s="101"/>
    </row>
    <row r="53" spans="1:137" s="126" customFormat="1" ht="15.5" hidden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101"/>
      <c r="EG53" s="101"/>
    </row>
    <row r="54" spans="1:137" s="126" customFormat="1" ht="15.5" hidden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101"/>
      <c r="EG54" s="101"/>
    </row>
    <row r="55" spans="1:137" s="126" customFormat="1" ht="15.5" hidden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101"/>
      <c r="EG55" s="101"/>
    </row>
    <row r="56" spans="1:137" s="126" customFormat="1" ht="15.5" hidden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101"/>
      <c r="EG56" s="101"/>
    </row>
    <row r="57" spans="1:137" s="126" customFormat="1" ht="15.5" hidden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101"/>
      <c r="EG57" s="101"/>
    </row>
    <row r="58" spans="1:137" s="126" customFormat="1" ht="15.5" hidden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5.1963749999999997</v>
      </c>
      <c r="DW58" s="215">
        <f t="shared" si="51"/>
        <v>11.9587</v>
      </c>
      <c r="DX58" s="215">
        <f t="shared" si="51"/>
        <v>6.2256250000000009</v>
      </c>
      <c r="DY58" s="215">
        <f t="shared" si="51"/>
        <v>535.48757499999999</v>
      </c>
      <c r="DZ58" s="215">
        <f t="shared" si="51"/>
        <v>404.13962222222221</v>
      </c>
      <c r="EA58" s="215">
        <f t="shared" si="51"/>
        <v>304.02324499999997</v>
      </c>
      <c r="EB58" s="215">
        <f t="shared" si="51"/>
        <v>30.860916666666668</v>
      </c>
      <c r="EC58" s="215">
        <f t="shared" si="51"/>
        <v>0</v>
      </c>
      <c r="ED58" s="217">
        <f t="shared" si="5"/>
        <v>1297.8920588888889</v>
      </c>
      <c r="EE58" s="305"/>
      <c r="EF58" s="101"/>
      <c r="EG58" s="101"/>
    </row>
    <row r="59" spans="1:137" s="126" customFormat="1" ht="15.5" hidden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109375</v>
      </c>
      <c r="P59" s="206">
        <v>6854750</v>
      </c>
      <c r="Q59" s="206">
        <v>0</v>
      </c>
      <c r="R59" s="206">
        <v>0</v>
      </c>
      <c r="S59" s="206">
        <v>0</v>
      </c>
      <c r="T59" s="206">
        <v>288750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309375</v>
      </c>
      <c r="AB59" s="206">
        <v>0</v>
      </c>
      <c r="AC59" s="206">
        <v>0</v>
      </c>
      <c r="AD59" s="206">
        <v>811250</v>
      </c>
      <c r="AE59" s="206">
        <v>0</v>
      </c>
      <c r="AF59" s="206">
        <v>0</v>
      </c>
      <c r="AG59" s="206">
        <v>538125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210000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103500</v>
      </c>
      <c r="AX59" s="206">
        <v>0</v>
      </c>
      <c r="AY59" s="206">
        <v>106250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772750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425000</v>
      </c>
      <c r="BR59" s="206">
        <v>0</v>
      </c>
      <c r="BS59" s="206">
        <v>450000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213750</v>
      </c>
      <c r="BZ59" s="206">
        <v>0</v>
      </c>
      <c r="CA59" s="206">
        <v>97500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636250</v>
      </c>
      <c r="CL59" s="206">
        <v>0</v>
      </c>
      <c r="CM59" s="206">
        <v>0</v>
      </c>
      <c r="CN59" s="206">
        <v>0</v>
      </c>
      <c r="CO59" s="206">
        <v>271875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455000</v>
      </c>
      <c r="CV59" s="206">
        <v>0</v>
      </c>
      <c r="CW59" s="206">
        <v>374911625</v>
      </c>
      <c r="CX59" s="206">
        <v>1617500</v>
      </c>
      <c r="CY59" s="206">
        <v>32124375</v>
      </c>
      <c r="CZ59" s="206">
        <v>1809125</v>
      </c>
      <c r="DA59" s="206">
        <v>77853055.555555552</v>
      </c>
      <c r="DB59" s="206">
        <v>21584375</v>
      </c>
      <c r="DC59" s="206">
        <v>22489125</v>
      </c>
      <c r="DD59" s="206">
        <v>844750</v>
      </c>
      <c r="DE59" s="206">
        <v>1134375</v>
      </c>
      <c r="DF59" s="206">
        <v>58835500</v>
      </c>
      <c r="DG59" s="206">
        <v>86537000</v>
      </c>
      <c r="DH59" s="206">
        <v>15543750</v>
      </c>
      <c r="DI59" s="206">
        <v>0</v>
      </c>
      <c r="DJ59" s="206">
        <v>0</v>
      </c>
      <c r="DK59" s="206">
        <v>0</v>
      </c>
      <c r="DL59" s="207">
        <v>707938055.55555558</v>
      </c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0.109375</v>
      </c>
      <c r="DW59" s="206">
        <f t="shared" ref="DW59:DW66" si="54">SUM(P59:AL59)/$DQ$4</f>
        <v>8.8022500000000008</v>
      </c>
      <c r="DX59" s="206">
        <f t="shared" ref="DX59:DX66" si="55">SUM(AM59:CT59)/$DQ$4</f>
        <v>3.2868750000000002</v>
      </c>
      <c r="DY59" s="206">
        <f t="shared" ref="DY59:DY66" si="56">SUM(CU59:CY59)/$DQ$4</f>
        <v>409.10849999999999</v>
      </c>
      <c r="DZ59" s="206">
        <f t="shared" ref="DZ59:DZ66" si="57">SUM(CZ59:DE59)/$DQ$4</f>
        <v>125.71480555555556</v>
      </c>
      <c r="EA59" s="206">
        <f t="shared" ref="EA59:EA66" si="58">SUM(DF59:DG59)/$DQ$4</f>
        <v>145.3725</v>
      </c>
      <c r="EB59" s="206">
        <f t="shared" ref="EB59:EB66" si="59">SUM(DH59:DI59)/$DQ$4</f>
        <v>15.543749999999999</v>
      </c>
      <c r="EC59" s="206">
        <f t="shared" ref="EC59:EC66" si="60">SUM(DJ59:DK59)/$DQ$4</f>
        <v>0</v>
      </c>
      <c r="ED59" s="207">
        <f t="shared" si="5"/>
        <v>707.93805555555559</v>
      </c>
      <c r="EE59" s="303">
        <f t="shared" ref="EE59:EE66" si="61">ED59-(DL59/$DQ$4)</f>
        <v>0</v>
      </c>
      <c r="EF59" s="101"/>
      <c r="EG59" s="101"/>
    </row>
    <row r="60" spans="1:137" s="126" customFormat="1" ht="15.5" hidden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1218750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227500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615000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1218750</v>
      </c>
      <c r="CX60" s="206">
        <v>227500</v>
      </c>
      <c r="CY60" s="206">
        <v>615000</v>
      </c>
      <c r="CZ60" s="206">
        <v>1218750</v>
      </c>
      <c r="DA60" s="206">
        <v>227500</v>
      </c>
      <c r="DB60" s="206">
        <v>30608166.666666668</v>
      </c>
      <c r="DC60" s="206">
        <v>1218750</v>
      </c>
      <c r="DD60" s="206">
        <v>227500</v>
      </c>
      <c r="DE60" s="206">
        <v>0</v>
      </c>
      <c r="DF60" s="206">
        <v>93083902.777777776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130707069.44444445</v>
      </c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0</v>
      </c>
      <c r="DW60" s="206">
        <f t="shared" si="54"/>
        <v>1.21875</v>
      </c>
      <c r="DX60" s="206">
        <f t="shared" si="55"/>
        <v>0.84250000000000003</v>
      </c>
      <c r="DY60" s="206">
        <f t="shared" si="56"/>
        <v>2.0612499999999998</v>
      </c>
      <c r="DZ60" s="206">
        <f t="shared" si="57"/>
        <v>33.500666666666667</v>
      </c>
      <c r="EA60" s="206">
        <f t="shared" si="58"/>
        <v>93.08390277777778</v>
      </c>
      <c r="EB60" s="206">
        <f t="shared" si="59"/>
        <v>0</v>
      </c>
      <c r="EC60" s="206">
        <f t="shared" si="60"/>
        <v>0</v>
      </c>
      <c r="ED60" s="207">
        <f t="shared" si="5"/>
        <v>130.70706944444444</v>
      </c>
      <c r="EE60" s="303">
        <f t="shared" si="61"/>
        <v>0</v>
      </c>
      <c r="EF60" s="101"/>
      <c r="EG60" s="101"/>
    </row>
    <row r="61" spans="1:137" s="126" customFormat="1" ht="15.5" hidden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101"/>
      <c r="EG61" s="101"/>
    </row>
    <row r="62" spans="1:137" s="126" customFormat="1" ht="15.5" hidden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101"/>
      <c r="EG62" s="101"/>
    </row>
    <row r="63" spans="1:137" s="126" customFormat="1" ht="15.5" hidden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101"/>
      <c r="EG63" s="101"/>
    </row>
    <row r="64" spans="1:137" s="126" customFormat="1" ht="15.5" hidden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101"/>
      <c r="EG64" s="101"/>
    </row>
    <row r="65" spans="1:137" s="126" customFormat="1" ht="15.5" hidden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0</v>
      </c>
      <c r="L65" s="206">
        <v>1239000</v>
      </c>
      <c r="M65" s="206">
        <v>0</v>
      </c>
      <c r="N65" s="206">
        <v>3848000</v>
      </c>
      <c r="O65" s="206">
        <v>0</v>
      </c>
      <c r="P65" s="206">
        <v>0</v>
      </c>
      <c r="Q65" s="206">
        <v>0</v>
      </c>
      <c r="R65" s="206">
        <v>0</v>
      </c>
      <c r="S65" s="206">
        <v>1670200</v>
      </c>
      <c r="T65" s="206">
        <v>0</v>
      </c>
      <c r="U65" s="206">
        <v>0</v>
      </c>
      <c r="V65" s="206">
        <v>267500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1771875</v>
      </c>
      <c r="BZ65" s="206">
        <v>0</v>
      </c>
      <c r="CA65" s="206">
        <v>0</v>
      </c>
      <c r="CB65" s="206">
        <v>0</v>
      </c>
      <c r="CC65" s="206">
        <v>0</v>
      </c>
      <c r="CD65" s="206">
        <v>324375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17024700</v>
      </c>
      <c r="CX65" s="206">
        <v>0</v>
      </c>
      <c r="CY65" s="206">
        <v>107293125</v>
      </c>
      <c r="CZ65" s="206">
        <v>90757200</v>
      </c>
      <c r="DA65" s="206">
        <v>0</v>
      </c>
      <c r="DB65" s="206">
        <v>324375</v>
      </c>
      <c r="DC65" s="206">
        <v>153518200</v>
      </c>
      <c r="DD65" s="206">
        <v>0</v>
      </c>
      <c r="DE65" s="206">
        <v>324375</v>
      </c>
      <c r="DF65" s="206">
        <v>64269342.222222224</v>
      </c>
      <c r="DG65" s="206">
        <v>1297500</v>
      </c>
      <c r="DH65" s="206">
        <v>15317166.666666668</v>
      </c>
      <c r="DI65" s="206">
        <v>0</v>
      </c>
      <c r="DJ65" s="206">
        <v>0</v>
      </c>
      <c r="DK65" s="206">
        <v>0</v>
      </c>
      <c r="DL65" s="207">
        <v>459246933.8888889</v>
      </c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5.0869999999999997</v>
      </c>
      <c r="DW65" s="206">
        <f t="shared" si="54"/>
        <v>1.9377</v>
      </c>
      <c r="DX65" s="206">
        <f t="shared" si="55"/>
        <v>2.0962499999999999</v>
      </c>
      <c r="DY65" s="206">
        <f t="shared" si="56"/>
        <v>124.317825</v>
      </c>
      <c r="DZ65" s="206">
        <f t="shared" si="57"/>
        <v>244.92415</v>
      </c>
      <c r="EA65" s="206">
        <f t="shared" si="58"/>
        <v>65.56684222222222</v>
      </c>
      <c r="EB65" s="206">
        <f t="shared" si="59"/>
        <v>15.317166666666667</v>
      </c>
      <c r="EC65" s="206">
        <f t="shared" si="60"/>
        <v>0</v>
      </c>
      <c r="ED65" s="207">
        <f t="shared" si="5"/>
        <v>459.24693388888892</v>
      </c>
      <c r="EE65" s="303">
        <f t="shared" si="61"/>
        <v>0</v>
      </c>
      <c r="EF65" s="101"/>
      <c r="EG65" s="101"/>
    </row>
    <row r="66" spans="1:137" s="126" customFormat="1" ht="15.5" hidden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101"/>
      <c r="EG66" s="101"/>
    </row>
    <row r="67" spans="1:137" s="126" customFormat="1" ht="15.5" hidden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101"/>
      <c r="EG67" s="101"/>
    </row>
    <row r="68" spans="1:137" s="126" customFormat="1" ht="15.5" hidden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101"/>
      <c r="EG68" s="101"/>
    </row>
    <row r="69" spans="1:137" s="126" customFormat="1" ht="15.5" hidden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101"/>
      <c r="EG69" s="101"/>
    </row>
    <row r="70" spans="1:137" s="126" customFormat="1" ht="15.5" hidden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101"/>
      <c r="EG70" s="101"/>
    </row>
    <row r="71" spans="1:137" s="126" customFormat="1" ht="15.5" hidden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101"/>
      <c r="EG71" s="101"/>
    </row>
    <row r="72" spans="1:137" s="126" customFormat="1" ht="15.5" hidden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101"/>
      <c r="EG72" s="101"/>
    </row>
    <row r="73" spans="1:137" s="126" customFormat="1" ht="15.5" hidden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101"/>
      <c r="EG73" s="101"/>
    </row>
    <row r="74" spans="1:137" s="126" customFormat="1" ht="15.5" hidden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101"/>
      <c r="EG74" s="101"/>
    </row>
    <row r="75" spans="1:137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Q75" s="210"/>
      <c r="DR75" s="211" t="s">
        <v>228</v>
      </c>
      <c r="DS75" s="211"/>
      <c r="DT75" s="212"/>
      <c r="DU75" s="213">
        <f t="shared" ref="DU75:EC75" si="73">DU76+DU85+DU94</f>
        <v>0</v>
      </c>
      <c r="DV75" s="213">
        <f t="shared" si="73"/>
        <v>2.0671875000000002</v>
      </c>
      <c r="DW75" s="213">
        <f t="shared" si="73"/>
        <v>144.54793780327873</v>
      </c>
      <c r="DX75" s="213">
        <f t="shared" si="73"/>
        <v>2555.525242762295</v>
      </c>
      <c r="DY75" s="213">
        <f t="shared" si="73"/>
        <v>425.12102267044691</v>
      </c>
      <c r="DZ75" s="213">
        <f t="shared" si="73"/>
        <v>3613.3947397467791</v>
      </c>
      <c r="EA75" s="213">
        <f t="shared" si="73"/>
        <v>6895.2891743858454</v>
      </c>
      <c r="EB75" s="213">
        <f t="shared" si="73"/>
        <v>2591.3224583119832</v>
      </c>
      <c r="EC75" s="213">
        <f t="shared" si="73"/>
        <v>34.076700691780822</v>
      </c>
      <c r="ED75" s="214">
        <f t="shared" si="5"/>
        <v>16261.344463872409</v>
      </c>
      <c r="EE75" s="305"/>
      <c r="EF75" s="101"/>
      <c r="EG75" s="101"/>
    </row>
    <row r="76" spans="1:137" s="126" customFormat="1" ht="15.5" hidden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Q76" s="210"/>
      <c r="DR76" s="211"/>
      <c r="DS76" s="211" t="s">
        <v>154</v>
      </c>
      <c r="DT76" s="212"/>
      <c r="DU76" s="213">
        <f t="shared" ref="DU76:EC76" si="74">SUM(DU77:DU84)</f>
        <v>0</v>
      </c>
      <c r="DV76" s="213">
        <f t="shared" si="74"/>
        <v>0</v>
      </c>
      <c r="DW76" s="213">
        <f t="shared" si="74"/>
        <v>137.55668780327872</v>
      </c>
      <c r="DX76" s="213">
        <f t="shared" si="74"/>
        <v>2542.5039927622947</v>
      </c>
      <c r="DY76" s="213">
        <f t="shared" si="74"/>
        <v>413.23883517044692</v>
      </c>
      <c r="DZ76" s="213">
        <f t="shared" si="74"/>
        <v>3531.6303647467789</v>
      </c>
      <c r="EA76" s="213">
        <f t="shared" si="74"/>
        <v>6487.1006952191783</v>
      </c>
      <c r="EB76" s="213">
        <f t="shared" si="74"/>
        <v>2441.9715833119831</v>
      </c>
      <c r="EC76" s="213">
        <f t="shared" si="74"/>
        <v>34.076700691780822</v>
      </c>
      <c r="ED76" s="214">
        <f t="shared" si="5"/>
        <v>15588.078859705742</v>
      </c>
      <c r="EE76" s="305"/>
      <c r="EF76" s="101"/>
      <c r="EG76" s="101"/>
    </row>
    <row r="77" spans="1:137" s="126" customFormat="1" ht="15.5" hidden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0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0</v>
      </c>
      <c r="T77" s="206">
        <v>1072542.91256831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0</v>
      </c>
      <c r="AA77" s="206">
        <v>136484144.89071041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1037944.75409836</v>
      </c>
      <c r="AY77" s="206">
        <v>0</v>
      </c>
      <c r="AZ77" s="206">
        <v>0</v>
      </c>
      <c r="BA77" s="206">
        <v>0</v>
      </c>
      <c r="BB77" s="206">
        <v>0</v>
      </c>
      <c r="BC77" s="206">
        <v>2452122351.1885247</v>
      </c>
      <c r="BD77" s="206">
        <v>0</v>
      </c>
      <c r="BE77" s="206">
        <v>923770.49180327705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1072542.91256831</v>
      </c>
      <c r="CE77" s="206">
        <v>0</v>
      </c>
      <c r="CF77" s="206">
        <v>0</v>
      </c>
      <c r="CG77" s="206">
        <v>0</v>
      </c>
      <c r="CH77" s="206">
        <v>86392820.573770493</v>
      </c>
      <c r="CI77" s="206">
        <v>0</v>
      </c>
      <c r="CJ77" s="206">
        <v>0</v>
      </c>
      <c r="CK77" s="206">
        <v>954562.84153005399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104274185.24590164</v>
      </c>
      <c r="CX77" s="206">
        <v>76446639.962003157</v>
      </c>
      <c r="CY77" s="206">
        <v>232518009.96254212</v>
      </c>
      <c r="CZ77" s="206">
        <v>73190518.995231643</v>
      </c>
      <c r="DA77" s="206">
        <v>59183987.965686068</v>
      </c>
      <c r="DB77" s="206">
        <v>86197404.417555556</v>
      </c>
      <c r="DC77" s="206">
        <v>3250598519.1600866</v>
      </c>
      <c r="DD77" s="206">
        <v>60845171.999999963</v>
      </c>
      <c r="DE77" s="206">
        <v>1614762.2082191799</v>
      </c>
      <c r="DF77" s="206">
        <v>3154434364.8698626</v>
      </c>
      <c r="DG77" s="206">
        <v>3332666330.3493156</v>
      </c>
      <c r="DH77" s="206">
        <v>504404852.77504128</v>
      </c>
      <c r="DI77" s="206">
        <v>1937566730.5369418</v>
      </c>
      <c r="DJ77" s="206">
        <v>34076700.69178082</v>
      </c>
      <c r="DK77" s="206">
        <v>0</v>
      </c>
      <c r="DL77" s="207">
        <v>15588078859.70574</v>
      </c>
      <c r="DQ77" s="208"/>
      <c r="DR77" s="209"/>
      <c r="DS77" s="218"/>
      <c r="DT77" s="205" t="s">
        <v>156</v>
      </c>
      <c r="DU77" s="206">
        <f t="shared" ref="DU77:DU84" si="75">I77/$DQ$4</f>
        <v>0</v>
      </c>
      <c r="DV77" s="206">
        <f t="shared" ref="DV77:DV84" si="76">SUM(J77:O77)/$DQ$4</f>
        <v>0</v>
      </c>
      <c r="DW77" s="206">
        <f t="shared" ref="DW77:DW84" si="77">SUM(P77:AL77)/$DQ$4</f>
        <v>137.55668780327872</v>
      </c>
      <c r="DX77" s="206">
        <f t="shared" ref="DX77:DX84" si="78">SUM(AM77:CT77)/$DQ$4</f>
        <v>2542.5039927622947</v>
      </c>
      <c r="DY77" s="206">
        <f t="shared" ref="DY77:DY84" si="79">SUM(CU77:CY77)/$DQ$4</f>
        <v>413.23883517044692</v>
      </c>
      <c r="DZ77" s="206">
        <f t="shared" ref="DZ77:DZ84" si="80">SUM(CZ77:DE77)/$DQ$4</f>
        <v>3531.6303647467789</v>
      </c>
      <c r="EA77" s="206">
        <f t="shared" ref="EA77:EA84" si="81">SUM(DF77:DG77)/$DQ$4</f>
        <v>6487.1006952191783</v>
      </c>
      <c r="EB77" s="206">
        <f t="shared" ref="EB77:EB84" si="82">SUM(DH77:DI77)/$DQ$4</f>
        <v>2441.9715833119831</v>
      </c>
      <c r="EC77" s="206">
        <f t="shared" ref="EC77:EC84" si="83">SUM(DJ77:DK77)/$DQ$4</f>
        <v>34.076700691780822</v>
      </c>
      <c r="ED77" s="207">
        <f t="shared" ref="ED77:ED84" si="84">SUM(DU77:EC77)</f>
        <v>15588.078859705742</v>
      </c>
      <c r="EE77" s="303">
        <f t="shared" ref="EE77:EE84" si="85">ED77-(DL77/$DQ$4)</f>
        <v>0</v>
      </c>
      <c r="EF77" s="101"/>
      <c r="EG77" s="101"/>
    </row>
    <row r="78" spans="1:137" s="126" customFormat="1" ht="15.5" hidden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101"/>
      <c r="EG78" s="101"/>
    </row>
    <row r="79" spans="1:137" s="126" customFormat="1" ht="15.5" hidden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101"/>
      <c r="EG79" s="101"/>
    </row>
    <row r="80" spans="1:137" s="126" customFormat="1" ht="15.5" hidden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101"/>
      <c r="EG80" s="101"/>
    </row>
    <row r="81" spans="1:137" s="126" customFormat="1" ht="15.5" hidden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101"/>
      <c r="EG81" s="101"/>
    </row>
    <row r="82" spans="1:137" s="126" customFormat="1" ht="15.5" hidden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101"/>
      <c r="EG82" s="101"/>
    </row>
    <row r="83" spans="1:137" s="126" customFormat="1" ht="15.5" hidden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101"/>
      <c r="EG83" s="101"/>
    </row>
    <row r="84" spans="1:137" s="126" customFormat="1" ht="15.5" hidden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101"/>
      <c r="EG84" s="101"/>
    </row>
    <row r="85" spans="1:137" s="126" customFormat="1" ht="15.5" hidden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2.0671875000000002</v>
      </c>
      <c r="DW85" s="213">
        <f t="shared" si="86"/>
        <v>3.1850000000000001</v>
      </c>
      <c r="DX85" s="213">
        <f t="shared" si="86"/>
        <v>10.65875</v>
      </c>
      <c r="DY85" s="213">
        <f t="shared" si="86"/>
        <v>5.7134374999999995</v>
      </c>
      <c r="DZ85" s="213">
        <f t="shared" si="86"/>
        <v>69.426874999999995</v>
      </c>
      <c r="EA85" s="213">
        <f t="shared" si="86"/>
        <v>213.92306250000001</v>
      </c>
      <c r="EB85" s="213">
        <f t="shared" si="86"/>
        <v>39.953375000000001</v>
      </c>
      <c r="EC85" s="213">
        <f t="shared" si="86"/>
        <v>0</v>
      </c>
      <c r="ED85" s="214">
        <f t="shared" ref="ED85:ED148" si="87">SUM(DU85:EC85)</f>
        <v>344.92768749999999</v>
      </c>
      <c r="EE85" s="305"/>
      <c r="EF85" s="101"/>
      <c r="EG85" s="101"/>
    </row>
    <row r="86" spans="1:137" s="126" customFormat="1" ht="15.5" hidden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1486250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10197500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230000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231250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1486250</v>
      </c>
      <c r="CX86" s="206">
        <v>461250</v>
      </c>
      <c r="CY86" s="206">
        <v>0</v>
      </c>
      <c r="CZ86" s="206">
        <v>1486250</v>
      </c>
      <c r="DA86" s="206">
        <v>461250</v>
      </c>
      <c r="DB86" s="206">
        <v>0</v>
      </c>
      <c r="DC86" s="206">
        <v>59486250</v>
      </c>
      <c r="DD86" s="206">
        <v>461250</v>
      </c>
      <c r="DE86" s="206">
        <v>0</v>
      </c>
      <c r="DF86" s="206">
        <v>21613750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97601250</v>
      </c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0</v>
      </c>
      <c r="DW86" s="206">
        <f t="shared" ref="DW86:DW93" si="90">SUM(P86:AL86)/$DQ$4</f>
        <v>1.4862500000000001</v>
      </c>
      <c r="DX86" s="206">
        <f t="shared" ref="DX86:DX93" si="91">SUM(AM86:CT86)/$DQ$4</f>
        <v>10.65875</v>
      </c>
      <c r="DY86" s="206">
        <f t="shared" ref="DY86:DY93" si="92">SUM(CU86:CY86)/$DQ$4</f>
        <v>1.9475</v>
      </c>
      <c r="DZ86" s="206">
        <f t="shared" ref="DZ86:DZ93" si="93">SUM(CZ86:DE86)/$DQ$4</f>
        <v>61.895000000000003</v>
      </c>
      <c r="EA86" s="206">
        <f t="shared" ref="EA86:EA93" si="94">SUM(DF86:DG86)/$DQ$4</f>
        <v>21.61375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97.601249999999993</v>
      </c>
      <c r="EE86" s="303">
        <f t="shared" ref="EE86:EE93" si="97">ED86-(DL86/$DQ$4)</f>
        <v>0</v>
      </c>
      <c r="EF86" s="101"/>
      <c r="EG86" s="101"/>
    </row>
    <row r="87" spans="1:137" s="126" customFormat="1" ht="15.5" hidden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2067187.5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2067187.5</v>
      </c>
      <c r="CX87" s="206">
        <v>0</v>
      </c>
      <c r="CY87" s="206">
        <v>0</v>
      </c>
      <c r="CZ87" s="206">
        <v>2067187.5</v>
      </c>
      <c r="DA87" s="206">
        <v>0</v>
      </c>
      <c r="DB87" s="206">
        <v>0</v>
      </c>
      <c r="DC87" s="206">
        <v>2067187.5</v>
      </c>
      <c r="DD87" s="206">
        <v>0</v>
      </c>
      <c r="DE87" s="206">
        <v>0</v>
      </c>
      <c r="DF87" s="206">
        <v>8268750</v>
      </c>
      <c r="DG87" s="206">
        <v>116451562.5</v>
      </c>
      <c r="DH87" s="206">
        <v>0</v>
      </c>
      <c r="DI87" s="206">
        <v>0</v>
      </c>
      <c r="DJ87" s="206">
        <v>0</v>
      </c>
      <c r="DK87" s="206">
        <v>0</v>
      </c>
      <c r="DL87" s="207">
        <v>132989062.5</v>
      </c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2.0671875000000002</v>
      </c>
      <c r="DW87" s="206">
        <f t="shared" si="90"/>
        <v>0</v>
      </c>
      <c r="DX87" s="206">
        <f t="shared" si="91"/>
        <v>0</v>
      </c>
      <c r="DY87" s="206">
        <f t="shared" si="92"/>
        <v>2.0671875000000002</v>
      </c>
      <c r="DZ87" s="206">
        <f t="shared" si="93"/>
        <v>4.1343750000000004</v>
      </c>
      <c r="EA87" s="206">
        <f t="shared" si="94"/>
        <v>124.72031250000001</v>
      </c>
      <c r="EB87" s="206">
        <f t="shared" si="95"/>
        <v>0</v>
      </c>
      <c r="EC87" s="206">
        <f t="shared" si="96"/>
        <v>0</v>
      </c>
      <c r="ED87" s="207">
        <f t="shared" si="87"/>
        <v>132.98906250000002</v>
      </c>
      <c r="EE87" s="303">
        <f t="shared" si="97"/>
        <v>0</v>
      </c>
      <c r="EF87" s="101"/>
      <c r="EG87" s="101"/>
    </row>
    <row r="88" spans="1:137" s="126" customFormat="1" ht="15.5" hidden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101"/>
      <c r="EG88" s="101"/>
    </row>
    <row r="89" spans="1:137" s="126" customFormat="1" ht="15.5" hidden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101"/>
      <c r="EG89" s="101"/>
    </row>
    <row r="90" spans="1:137" s="126" customFormat="1" ht="15.5" hidden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101"/>
      <c r="EG90" s="101"/>
    </row>
    <row r="91" spans="1:137" s="126" customFormat="1" ht="15.5" hidden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101"/>
      <c r="EG91" s="101"/>
    </row>
    <row r="92" spans="1:137" s="126" customFormat="1" ht="15.5" hidden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1698750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1698750</v>
      </c>
      <c r="CX92" s="206">
        <v>0</v>
      </c>
      <c r="CY92" s="206">
        <v>0</v>
      </c>
      <c r="CZ92" s="206">
        <v>1698750</v>
      </c>
      <c r="DA92" s="206">
        <v>0</v>
      </c>
      <c r="DB92" s="206">
        <v>0</v>
      </c>
      <c r="DC92" s="206">
        <v>1698750</v>
      </c>
      <c r="DD92" s="206">
        <v>0</v>
      </c>
      <c r="DE92" s="206">
        <v>0</v>
      </c>
      <c r="DF92" s="206">
        <v>6795000</v>
      </c>
      <c r="DG92" s="206">
        <v>60794000</v>
      </c>
      <c r="DH92" s="206">
        <v>2835000</v>
      </c>
      <c r="DI92" s="206">
        <v>37118375</v>
      </c>
      <c r="DJ92" s="206">
        <v>0</v>
      </c>
      <c r="DK92" s="206">
        <v>0</v>
      </c>
      <c r="DL92" s="207">
        <v>114337375</v>
      </c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1.69875</v>
      </c>
      <c r="DX92" s="206">
        <f t="shared" si="91"/>
        <v>0</v>
      </c>
      <c r="DY92" s="206">
        <f t="shared" si="92"/>
        <v>1.69875</v>
      </c>
      <c r="DZ92" s="206">
        <f t="shared" si="93"/>
        <v>3.3975</v>
      </c>
      <c r="EA92" s="206">
        <f t="shared" si="94"/>
        <v>67.588999999999999</v>
      </c>
      <c r="EB92" s="206">
        <f t="shared" si="95"/>
        <v>39.953375000000001</v>
      </c>
      <c r="EC92" s="206">
        <f t="shared" si="96"/>
        <v>0</v>
      </c>
      <c r="ED92" s="207">
        <f t="shared" si="87"/>
        <v>114.33737500000001</v>
      </c>
      <c r="EE92" s="303">
        <f t="shared" si="97"/>
        <v>0</v>
      </c>
      <c r="EF92" s="101"/>
      <c r="EG92" s="101"/>
    </row>
    <row r="93" spans="1:137" s="126" customFormat="1" ht="15.5" hidden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101"/>
      <c r="EG93" s="101"/>
    </row>
    <row r="94" spans="1:137" s="126" customFormat="1" ht="15.5" hidden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3.8062499999999999</v>
      </c>
      <c r="DX94" s="213">
        <f t="shared" si="98"/>
        <v>2.3624999999999998</v>
      </c>
      <c r="DY94" s="213">
        <f t="shared" si="98"/>
        <v>6.1687500000000002</v>
      </c>
      <c r="DZ94" s="213">
        <f t="shared" si="98"/>
        <v>12.3375</v>
      </c>
      <c r="EA94" s="213">
        <f t="shared" si="98"/>
        <v>194.26541666666668</v>
      </c>
      <c r="EB94" s="213">
        <f t="shared" si="98"/>
        <v>109.39749999999999</v>
      </c>
      <c r="EC94" s="213">
        <f t="shared" si="98"/>
        <v>0</v>
      </c>
      <c r="ED94" s="214">
        <f t="shared" si="87"/>
        <v>328.33791666666667</v>
      </c>
      <c r="EE94" s="305"/>
      <c r="EF94" s="101"/>
      <c r="EG94" s="101"/>
    </row>
    <row r="95" spans="1:137" s="126" customFormat="1" ht="15.5" hidden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101"/>
      <c r="EG95" s="101"/>
    </row>
    <row r="96" spans="1:137" s="126" customFormat="1" ht="15.5" hidden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101"/>
      <c r="EG96" s="101"/>
    </row>
    <row r="97" spans="1:137" s="126" customFormat="1" ht="15.5" hidden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3806250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2362500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3806250</v>
      </c>
      <c r="CX97" s="206">
        <v>0</v>
      </c>
      <c r="CY97" s="206">
        <v>2362500</v>
      </c>
      <c r="CZ97" s="206">
        <v>3806250</v>
      </c>
      <c r="DA97" s="206">
        <v>0</v>
      </c>
      <c r="DB97" s="206">
        <v>2362500</v>
      </c>
      <c r="DC97" s="206">
        <v>3806250</v>
      </c>
      <c r="DD97" s="206">
        <v>0</v>
      </c>
      <c r="DE97" s="206">
        <v>2362500</v>
      </c>
      <c r="DF97" s="206">
        <v>24675000</v>
      </c>
      <c r="DG97" s="206">
        <v>169590416.66666669</v>
      </c>
      <c r="DH97" s="206">
        <v>109397500</v>
      </c>
      <c r="DI97" s="206">
        <v>0</v>
      </c>
      <c r="DJ97" s="206">
        <v>0</v>
      </c>
      <c r="DK97" s="206">
        <v>0</v>
      </c>
      <c r="DL97" s="207">
        <v>328337916.66666669</v>
      </c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3.8062499999999999</v>
      </c>
      <c r="DX97" s="206">
        <f t="shared" si="102"/>
        <v>2.3624999999999998</v>
      </c>
      <c r="DY97" s="206">
        <f t="shared" si="103"/>
        <v>6.1687500000000002</v>
      </c>
      <c r="DZ97" s="206">
        <f t="shared" si="104"/>
        <v>12.3375</v>
      </c>
      <c r="EA97" s="206">
        <f t="shared" si="105"/>
        <v>194.26541666666668</v>
      </c>
      <c r="EB97" s="206">
        <f t="shared" si="106"/>
        <v>109.39749999999999</v>
      </c>
      <c r="EC97" s="206">
        <f t="shared" si="107"/>
        <v>0</v>
      </c>
      <c r="ED97" s="207">
        <f t="shared" si="87"/>
        <v>328.33791666666667</v>
      </c>
      <c r="EE97" s="303">
        <f t="shared" si="108"/>
        <v>0</v>
      </c>
      <c r="EF97" s="101"/>
      <c r="EG97" s="101"/>
    </row>
    <row r="98" spans="1:137" s="126" customFormat="1" ht="15.5" hidden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101"/>
      <c r="EG98" s="101"/>
    </row>
    <row r="99" spans="1:137" s="126" customFormat="1" ht="15.5" hidden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101"/>
      <c r="EG99" s="101"/>
    </row>
    <row r="100" spans="1:137" s="126" customFormat="1" ht="15.5" hidden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101"/>
      <c r="EG100" s="101"/>
    </row>
    <row r="101" spans="1:137" s="126" customFormat="1" ht="15.5" hidden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101"/>
      <c r="EG101" s="101"/>
    </row>
    <row r="102" spans="1:137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880.04022437021922</v>
      </c>
      <c r="DX102" s="213">
        <f t="shared" si="109"/>
        <v>0</v>
      </c>
      <c r="DY102" s="213">
        <f t="shared" si="109"/>
        <v>0</v>
      </c>
      <c r="DZ102" s="213">
        <f t="shared" si="109"/>
        <v>1066.4932433073973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1946.5334676776165</v>
      </c>
      <c r="EE102" s="305"/>
      <c r="EF102" s="101"/>
      <c r="EG102" s="101"/>
    </row>
    <row r="103" spans="1:137" s="126" customFormat="1" ht="15.5" hidden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395789556.00353426</v>
      </c>
      <c r="T103" s="206">
        <v>0</v>
      </c>
      <c r="U103" s="206">
        <v>484250668.36668491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1946.5334676776165</v>
      </c>
      <c r="EE103" s="303">
        <f>ED103-(DL103/$DQ$4)</f>
        <v>0</v>
      </c>
      <c r="EF103" s="101"/>
      <c r="EG103" s="101"/>
    </row>
    <row r="104" spans="1:137" s="126" customFormat="1" ht="15.5" hidden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101"/>
      <c r="EG104" s="101"/>
    </row>
    <row r="105" spans="1:137" s="126" customFormat="1" ht="15.5" hidden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101"/>
      <c r="EG105" s="101"/>
    </row>
    <row r="106" spans="1:137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101"/>
      <c r="EG106" s="101"/>
    </row>
    <row r="107" spans="1:137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Q107" s="210"/>
      <c r="DR107" s="211" t="s">
        <v>153</v>
      </c>
      <c r="DS107" s="211"/>
      <c r="DT107" s="212"/>
      <c r="DU107" s="213">
        <f t="shared" ref="DU107:EC107" si="110">SUM(DU108:DU112)</f>
        <v>2.96232281722222</v>
      </c>
      <c r="DV107" s="213">
        <f t="shared" si="110"/>
        <v>17.773936903333329</v>
      </c>
      <c r="DW107" s="213">
        <f t="shared" si="110"/>
        <v>65.171101978888871</v>
      </c>
      <c r="DX107" s="213">
        <f t="shared" si="110"/>
        <v>180.70169185055548</v>
      </c>
      <c r="DY107" s="213">
        <f t="shared" si="110"/>
        <v>0</v>
      </c>
      <c r="DZ107" s="213">
        <f t="shared" si="110"/>
        <v>0</v>
      </c>
      <c r="EA107" s="213">
        <f t="shared" si="110"/>
        <v>2.956390380859375E-14</v>
      </c>
      <c r="EB107" s="213">
        <f t="shared" si="110"/>
        <v>-2.3603439331054687E-14</v>
      </c>
      <c r="EC107" s="213">
        <f t="shared" si="110"/>
        <v>0</v>
      </c>
      <c r="ED107" s="214">
        <f t="shared" si="87"/>
        <v>266.60905354999994</v>
      </c>
      <c r="EE107" s="305"/>
      <c r="EF107" s="101"/>
      <c r="EG107" s="101"/>
    </row>
    <row r="108" spans="1:137" s="126" customFormat="1" ht="15.5" hidden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0</v>
      </c>
      <c r="DK108" s="206">
        <v>0</v>
      </c>
      <c r="DL108" s="207">
        <v>0</v>
      </c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0</v>
      </c>
      <c r="ED108" s="207">
        <f t="shared" si="87"/>
        <v>0</v>
      </c>
      <c r="EE108" s="303">
        <f>ED108-(DL108/$DQ$4)</f>
        <v>0</v>
      </c>
      <c r="EF108" s="101"/>
      <c r="EG108" s="101"/>
    </row>
    <row r="109" spans="1:137" s="126" customFormat="1" ht="15.5" hidden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2962322.8172222199</v>
      </c>
      <c r="J109" s="206">
        <v>0</v>
      </c>
      <c r="K109" s="206">
        <v>0</v>
      </c>
      <c r="L109" s="206">
        <v>8886968.4516666606</v>
      </c>
      <c r="M109" s="206">
        <v>2962322.8172222301</v>
      </c>
      <c r="N109" s="206">
        <v>2962322.8172222199</v>
      </c>
      <c r="O109" s="206">
        <v>2962322.8172222199</v>
      </c>
      <c r="P109" s="206">
        <v>2962322.8172222199</v>
      </c>
      <c r="Q109" s="206">
        <v>0</v>
      </c>
      <c r="R109" s="206">
        <v>0</v>
      </c>
      <c r="S109" s="206">
        <v>8886968.4516666196</v>
      </c>
      <c r="T109" s="206">
        <v>2962322.8172222497</v>
      </c>
      <c r="U109" s="206">
        <v>2962322.8172222404</v>
      </c>
      <c r="V109" s="206">
        <v>2962322.8172222101</v>
      </c>
      <c r="W109" s="206">
        <v>2962322.8172222101</v>
      </c>
      <c r="X109" s="206">
        <v>0</v>
      </c>
      <c r="Y109" s="206">
        <v>0</v>
      </c>
      <c r="Z109" s="206">
        <v>0</v>
      </c>
      <c r="AA109" s="206">
        <v>11849291.268888909</v>
      </c>
      <c r="AB109" s="206">
        <v>2962322.8172222003</v>
      </c>
      <c r="AC109" s="206">
        <v>2962322.8172222301</v>
      </c>
      <c r="AD109" s="206">
        <v>2962322.8172222599</v>
      </c>
      <c r="AE109" s="206">
        <v>0</v>
      </c>
      <c r="AF109" s="206">
        <v>0</v>
      </c>
      <c r="AG109" s="206">
        <v>8886968.4516666196</v>
      </c>
      <c r="AH109" s="206">
        <v>2962322.8172222599</v>
      </c>
      <c r="AI109" s="206">
        <v>2962322.8172222101</v>
      </c>
      <c r="AJ109" s="206">
        <v>2962322.8172222497</v>
      </c>
      <c r="AK109" s="206">
        <v>2962322.8172221901</v>
      </c>
      <c r="AL109" s="206">
        <v>0</v>
      </c>
      <c r="AM109" s="206">
        <v>0</v>
      </c>
      <c r="AN109" s="206">
        <v>8886968.4516666792</v>
      </c>
      <c r="AO109" s="206">
        <v>2962322.8172222199</v>
      </c>
      <c r="AP109" s="206">
        <v>2962322.8172222301</v>
      </c>
      <c r="AQ109" s="206">
        <v>2962322.8172221901</v>
      </c>
      <c r="AR109" s="206">
        <v>2962322.8172222404</v>
      </c>
      <c r="AS109" s="206">
        <v>0</v>
      </c>
      <c r="AT109" s="206">
        <v>0</v>
      </c>
      <c r="AU109" s="206">
        <v>8886968.4516666904</v>
      </c>
      <c r="AV109" s="206">
        <v>2962322.8172221901</v>
      </c>
      <c r="AW109" s="206">
        <v>2962322.8172222301</v>
      </c>
      <c r="AX109" s="206">
        <v>2962322.8172222301</v>
      </c>
      <c r="AY109" s="206">
        <v>2962322.8172222199</v>
      </c>
      <c r="AZ109" s="206">
        <v>0</v>
      </c>
      <c r="BA109" s="206">
        <v>0</v>
      </c>
      <c r="BB109" s="206">
        <v>8886968.4516666699</v>
      </c>
      <c r="BC109" s="206">
        <v>2962322.8172222199</v>
      </c>
      <c r="BD109" s="206">
        <v>2962322.8172222301</v>
      </c>
      <c r="BE109" s="206">
        <v>2962322.8172222301</v>
      </c>
      <c r="BF109" s="206">
        <v>2962322.8172222003</v>
      </c>
      <c r="BG109" s="206">
        <v>0</v>
      </c>
      <c r="BH109" s="206">
        <v>0</v>
      </c>
      <c r="BI109" s="206">
        <v>8886968.451666709</v>
      </c>
      <c r="BJ109" s="206">
        <v>2962322.8172222003</v>
      </c>
      <c r="BK109" s="206">
        <v>2962322.8172222101</v>
      </c>
      <c r="BL109" s="206">
        <v>2962322.8172222497</v>
      </c>
      <c r="BM109" s="206">
        <v>2962322.8172221901</v>
      </c>
      <c r="BN109" s="206">
        <v>0</v>
      </c>
      <c r="BO109" s="206">
        <v>0</v>
      </c>
      <c r="BP109" s="206">
        <v>8886968.4516666792</v>
      </c>
      <c r="BQ109" s="206">
        <v>2962322.8172222199</v>
      </c>
      <c r="BR109" s="206">
        <v>2962322.8172222101</v>
      </c>
      <c r="BS109" s="206">
        <v>2962322.8172222301</v>
      </c>
      <c r="BT109" s="206">
        <v>2962322.8172222199</v>
      </c>
      <c r="BU109" s="206">
        <v>0</v>
      </c>
      <c r="BV109" s="206">
        <v>0</v>
      </c>
      <c r="BW109" s="206">
        <v>8886968.4516666494</v>
      </c>
      <c r="BX109" s="206">
        <v>2962322.8172222497</v>
      </c>
      <c r="BY109" s="206">
        <v>2962322.8172222101</v>
      </c>
      <c r="BZ109" s="206">
        <v>2962322.8172222101</v>
      </c>
      <c r="CA109" s="206">
        <v>2962322.8172222399</v>
      </c>
      <c r="CB109" s="206">
        <v>0</v>
      </c>
      <c r="CC109" s="206">
        <v>0</v>
      </c>
      <c r="CD109" s="206">
        <v>8886968.4516666904</v>
      </c>
      <c r="CE109" s="206">
        <v>2962322.8172221901</v>
      </c>
      <c r="CF109" s="206">
        <v>2962322.8172222497</v>
      </c>
      <c r="CG109" s="206">
        <v>2962322.8172222101</v>
      </c>
      <c r="CH109" s="206">
        <v>2962322.8172222399</v>
      </c>
      <c r="CI109" s="206">
        <v>0</v>
      </c>
      <c r="CJ109" s="206">
        <v>0</v>
      </c>
      <c r="CK109" s="206">
        <v>8886968.4516665712</v>
      </c>
      <c r="CL109" s="206">
        <v>2962322.8172222702</v>
      </c>
      <c r="CM109" s="206">
        <v>2962322.8172222399</v>
      </c>
      <c r="CN109" s="206">
        <v>2962322.8172222199</v>
      </c>
      <c r="CO109" s="206">
        <v>2962322.8172222101</v>
      </c>
      <c r="CP109" s="206">
        <v>0</v>
      </c>
      <c r="CQ109" s="206">
        <v>0</v>
      </c>
      <c r="CR109" s="206">
        <v>8886968.451666709</v>
      </c>
      <c r="CS109" s="206">
        <v>2962322.8172221901</v>
      </c>
      <c r="CT109" s="206">
        <v>2962322.8172222199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0</v>
      </c>
      <c r="DC109" s="206">
        <v>0</v>
      </c>
      <c r="DD109" s="206">
        <v>0</v>
      </c>
      <c r="DE109" s="206">
        <v>0</v>
      </c>
      <c r="DF109" s="206">
        <v>9.5367431640625002E-10</v>
      </c>
      <c r="DG109" s="206">
        <v>2.8610229492187499E-8</v>
      </c>
      <c r="DH109" s="206">
        <v>-2.288818359375E-8</v>
      </c>
      <c r="DI109" s="206">
        <v>-7.1525573730468803E-10</v>
      </c>
      <c r="DJ109" s="206">
        <v>0</v>
      </c>
      <c r="DK109" s="206">
        <v>0</v>
      </c>
      <c r="DL109" s="207">
        <v>266609053.54999986</v>
      </c>
      <c r="DQ109" s="208"/>
      <c r="DR109" s="209"/>
      <c r="DS109" s="205" t="s">
        <v>258</v>
      </c>
      <c r="DT109" s="205"/>
      <c r="DU109" s="206">
        <f>I109/$DQ$4</f>
        <v>2.96232281722222</v>
      </c>
      <c r="DV109" s="206">
        <f>SUM(J109:O109)/$DQ$4</f>
        <v>17.773936903333329</v>
      </c>
      <c r="DW109" s="206">
        <f>SUM(P109:AL109)/$DQ$4</f>
        <v>65.171101978888871</v>
      </c>
      <c r="DX109" s="206">
        <f>SUM(AM109:CT109)/$DQ$4</f>
        <v>180.70169185055548</v>
      </c>
      <c r="DY109" s="206">
        <f>SUM(CU109:CY109)/$DQ$4</f>
        <v>0</v>
      </c>
      <c r="DZ109" s="206">
        <f>SUM(CZ109:DE109)/$DQ$4</f>
        <v>0</v>
      </c>
      <c r="EA109" s="206">
        <f>SUM(DF109:DG109)/$DQ$4</f>
        <v>2.956390380859375E-14</v>
      </c>
      <c r="EB109" s="206">
        <f>SUM(DH109:DI109)/$DQ$4</f>
        <v>-2.3603439331054687E-14</v>
      </c>
      <c r="EC109" s="206">
        <f>SUM(DJ109:DK109)/$DQ$4</f>
        <v>0</v>
      </c>
      <c r="ED109" s="207">
        <f t="shared" si="87"/>
        <v>266.60905354999994</v>
      </c>
      <c r="EE109" s="303">
        <f>ED109-(DL109/$DQ$4)</f>
        <v>0</v>
      </c>
      <c r="EF109" s="101"/>
      <c r="EG109" s="101"/>
    </row>
    <row r="110" spans="1:137" s="126" customFormat="1" ht="15.5" hidden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101"/>
      <c r="EG110" s="101"/>
    </row>
    <row r="111" spans="1:137" s="126" customFormat="1" ht="15.5" hidden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101"/>
      <c r="EG111" s="101"/>
    </row>
    <row r="112" spans="1:137" s="126" customFormat="1" ht="15.5" hidden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101"/>
      <c r="EG112" s="101"/>
    </row>
    <row r="113" spans="1:137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359.22149999999999</v>
      </c>
      <c r="DW113" s="213">
        <f t="shared" si="111"/>
        <v>9.7551000000000005</v>
      </c>
      <c r="DX113" s="213">
        <f t="shared" si="111"/>
        <v>635.90735125000003</v>
      </c>
      <c r="DY113" s="213">
        <f t="shared" si="111"/>
        <v>350.59807972222222</v>
      </c>
      <c r="DZ113" s="213">
        <f t="shared" si="111"/>
        <v>555.23470666666674</v>
      </c>
      <c r="EA113" s="213">
        <f t="shared" si="111"/>
        <v>2092.4419591666665</v>
      </c>
      <c r="EB113" s="213">
        <f t="shared" si="111"/>
        <v>497.60677777777778</v>
      </c>
      <c r="EC113" s="213">
        <f t="shared" si="111"/>
        <v>0</v>
      </c>
      <c r="ED113" s="214">
        <f t="shared" si="87"/>
        <v>4500.7654745833333</v>
      </c>
      <c r="EE113" s="305"/>
      <c r="EF113" s="101"/>
      <c r="EG113" s="101"/>
    </row>
    <row r="114" spans="1:137" s="126" customFormat="1" ht="15.5" hidden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0</v>
      </c>
      <c r="DG114" s="206">
        <v>0</v>
      </c>
      <c r="DH114" s="206">
        <v>0</v>
      </c>
      <c r="DI114" s="206">
        <v>0</v>
      </c>
      <c r="DJ114" s="206">
        <v>0</v>
      </c>
      <c r="DK114" s="206">
        <v>0</v>
      </c>
      <c r="DL114" s="207">
        <v>0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0</v>
      </c>
      <c r="EB114" s="206">
        <f>SUM(DH114:DI114)/$DQ$4</f>
        <v>0</v>
      </c>
      <c r="EC114" s="206">
        <f>SUM(DJ114:DK114)/$DQ$4</f>
        <v>0</v>
      </c>
      <c r="ED114" s="207">
        <f t="shared" si="87"/>
        <v>0</v>
      </c>
      <c r="EE114" s="303">
        <f>ED114-(DL114/$DQ$4)</f>
        <v>0</v>
      </c>
      <c r="EF114" s="101"/>
      <c r="EG114" s="101"/>
    </row>
    <row r="115" spans="1:137" s="126" customFormat="1" ht="15.5" hidden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0</v>
      </c>
      <c r="N115" s="206">
        <v>359221500</v>
      </c>
      <c r="O115" s="206">
        <v>0</v>
      </c>
      <c r="P115" s="206">
        <v>0</v>
      </c>
      <c r="Q115" s="206">
        <v>0</v>
      </c>
      <c r="R115" s="206">
        <v>0</v>
      </c>
      <c r="S115" s="206">
        <v>893750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2642600</v>
      </c>
      <c r="AB115" s="206">
        <v>0</v>
      </c>
      <c r="AC115" s="206">
        <v>0</v>
      </c>
      <c r="AD115" s="206">
        <v>468750</v>
      </c>
      <c r="AE115" s="206">
        <v>0</v>
      </c>
      <c r="AF115" s="206">
        <v>0</v>
      </c>
      <c r="AG115" s="206">
        <v>2788750</v>
      </c>
      <c r="AH115" s="206">
        <v>0</v>
      </c>
      <c r="AI115" s="206">
        <v>0</v>
      </c>
      <c r="AJ115" s="206">
        <v>0</v>
      </c>
      <c r="AK115" s="206">
        <v>2961250</v>
      </c>
      <c r="AL115" s="206">
        <v>0</v>
      </c>
      <c r="AM115" s="206">
        <v>0</v>
      </c>
      <c r="AN115" s="206">
        <v>204141945</v>
      </c>
      <c r="AO115" s="206">
        <v>0</v>
      </c>
      <c r="AP115" s="206">
        <v>1462500</v>
      </c>
      <c r="AQ115" s="206">
        <v>476250</v>
      </c>
      <c r="AR115" s="206">
        <v>762500</v>
      </c>
      <c r="AS115" s="206">
        <v>0</v>
      </c>
      <c r="AT115" s="206">
        <v>0</v>
      </c>
      <c r="AU115" s="206">
        <v>3475000</v>
      </c>
      <c r="AV115" s="206">
        <v>886125</v>
      </c>
      <c r="AW115" s="206">
        <v>0</v>
      </c>
      <c r="AX115" s="206">
        <v>0</v>
      </c>
      <c r="AY115" s="206">
        <v>4206250</v>
      </c>
      <c r="AZ115" s="206">
        <v>0</v>
      </c>
      <c r="BA115" s="206">
        <v>0</v>
      </c>
      <c r="BB115" s="206">
        <v>30601250</v>
      </c>
      <c r="BC115" s="206">
        <v>0</v>
      </c>
      <c r="BD115" s="206">
        <v>0</v>
      </c>
      <c r="BE115" s="206">
        <v>2714625</v>
      </c>
      <c r="BF115" s="206">
        <v>177500</v>
      </c>
      <c r="BG115" s="206">
        <v>0</v>
      </c>
      <c r="BH115" s="206">
        <v>0</v>
      </c>
      <c r="BI115" s="206">
        <v>672750</v>
      </c>
      <c r="BJ115" s="206">
        <v>177318750</v>
      </c>
      <c r="BK115" s="206">
        <v>10816375</v>
      </c>
      <c r="BL115" s="206">
        <v>0</v>
      </c>
      <c r="BM115" s="206">
        <v>0</v>
      </c>
      <c r="BN115" s="206">
        <v>0</v>
      </c>
      <c r="BO115" s="206">
        <v>0</v>
      </c>
      <c r="BP115" s="206">
        <v>91192500</v>
      </c>
      <c r="BQ115" s="206">
        <v>0</v>
      </c>
      <c r="BR115" s="206">
        <v>30596250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1310000</v>
      </c>
      <c r="BX115" s="206">
        <v>0</v>
      </c>
      <c r="BY115" s="206">
        <v>3195000</v>
      </c>
      <c r="BZ115" s="206">
        <v>13000218.75</v>
      </c>
      <c r="CA115" s="206">
        <v>1307812.5</v>
      </c>
      <c r="CB115" s="206">
        <v>0</v>
      </c>
      <c r="CC115" s="206">
        <v>0</v>
      </c>
      <c r="CD115" s="206">
        <v>422500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11928000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4468250</v>
      </c>
      <c r="CS115" s="206">
        <v>40775000</v>
      </c>
      <c r="CT115" s="206">
        <v>0</v>
      </c>
      <c r="CU115" s="206">
        <v>0</v>
      </c>
      <c r="CV115" s="206">
        <v>0</v>
      </c>
      <c r="CW115" s="206">
        <v>9755100</v>
      </c>
      <c r="CX115" s="206">
        <v>17889195</v>
      </c>
      <c r="CY115" s="206">
        <v>322953784.72222221</v>
      </c>
      <c r="CZ115" s="206">
        <v>169743419.44444445</v>
      </c>
      <c r="DA115" s="206">
        <v>229613639.44444445</v>
      </c>
      <c r="DB115" s="206">
        <v>17961562.5</v>
      </c>
      <c r="DC115" s="206">
        <v>56874752.777777776</v>
      </c>
      <c r="DD115" s="206">
        <v>63079770</v>
      </c>
      <c r="DE115" s="206">
        <v>17961562.5</v>
      </c>
      <c r="DF115" s="206">
        <v>1122142720.2777777</v>
      </c>
      <c r="DG115" s="206">
        <v>970299238.88888896</v>
      </c>
      <c r="DH115" s="206">
        <v>425075527.77777779</v>
      </c>
      <c r="DI115" s="206">
        <v>72531250</v>
      </c>
      <c r="DJ115" s="206">
        <v>0</v>
      </c>
      <c r="DK115" s="206">
        <v>0</v>
      </c>
      <c r="DL115" s="207">
        <v>4500765474.583333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359.22149999999999</v>
      </c>
      <c r="DW115" s="206">
        <f>SUM(P115:AL115)/$DQ$4</f>
        <v>9.7551000000000005</v>
      </c>
      <c r="DX115" s="206">
        <f>SUM(AM115:CT115)/$DQ$4</f>
        <v>635.90735125000003</v>
      </c>
      <c r="DY115" s="206">
        <f>SUM(CU115:CY115)/$DQ$4</f>
        <v>350.59807972222222</v>
      </c>
      <c r="DZ115" s="206">
        <f>SUM(CZ115:DE115)/$DQ$4</f>
        <v>555.23470666666674</v>
      </c>
      <c r="EA115" s="206">
        <f>SUM(DF115:DG115)/$DQ$4</f>
        <v>2092.4419591666665</v>
      </c>
      <c r="EB115" s="206">
        <f>SUM(DH115:DI115)/$DQ$4</f>
        <v>497.60677777777778</v>
      </c>
      <c r="EC115" s="206">
        <f>SUM(DJ115:DK115)/$DQ$4</f>
        <v>0</v>
      </c>
      <c r="ED115" s="207">
        <f t="shared" si="87"/>
        <v>4500.7654745833333</v>
      </c>
      <c r="EE115" s="303">
        <f>ED115-(DL115/$DQ$4)</f>
        <v>0</v>
      </c>
      <c r="EF115" s="101"/>
      <c r="EG115" s="101"/>
    </row>
    <row r="116" spans="1:137" s="126" customFormat="1" ht="15.5" hidden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101"/>
      <c r="EG116" s="101"/>
    </row>
    <row r="117" spans="1:137" s="126" customFormat="1" ht="15.5" hidden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101"/>
      <c r="EG117" s="101"/>
    </row>
    <row r="118" spans="1:137" s="126" customFormat="1" ht="15.5" hidden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101"/>
      <c r="EG118" s="101"/>
    </row>
    <row r="119" spans="1:137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0.85312500000000002</v>
      </c>
      <c r="DX119" s="213">
        <f t="shared" si="112"/>
        <v>0</v>
      </c>
      <c r="DY119" s="213">
        <f t="shared" si="112"/>
        <v>0.85312500000000002</v>
      </c>
      <c r="DZ119" s="213">
        <f t="shared" si="112"/>
        <v>35.853124999999999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37.559374999999996</v>
      </c>
      <c r="EE119" s="305"/>
      <c r="EF119" s="101"/>
      <c r="EG119" s="101"/>
    </row>
    <row r="120" spans="1:137" s="126" customFormat="1" ht="15.5" hidden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101"/>
      <c r="EG120" s="101"/>
    </row>
    <row r="121" spans="1:137" s="126" customFormat="1" ht="15.5" hidden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853125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853125</v>
      </c>
      <c r="CX121" s="206">
        <v>0</v>
      </c>
      <c r="CY121" s="206">
        <v>0</v>
      </c>
      <c r="CZ121" s="206">
        <v>35853125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37559375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0.85312500000000002</v>
      </c>
      <c r="DX121" s="206">
        <f>SUM(AM121:CT121)/$DQ$4</f>
        <v>0</v>
      </c>
      <c r="DY121" s="206">
        <f>SUM(CU121:CY121)/$DQ$4</f>
        <v>0.85312500000000002</v>
      </c>
      <c r="DZ121" s="206">
        <f>SUM(CZ121:DE121)/$DQ$4</f>
        <v>35.853124999999999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37.559374999999996</v>
      </c>
      <c r="EE121" s="303">
        <f t="shared" si="113"/>
        <v>0</v>
      </c>
      <c r="EF121" s="101"/>
      <c r="EG121" s="101"/>
    </row>
    <row r="122" spans="1:137" s="126" customFormat="1" ht="15.5" hidden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101"/>
      <c r="EG122" s="101"/>
    </row>
    <row r="123" spans="1:137" s="126" customFormat="1" ht="15.5" hidden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101"/>
      <c r="EG123" s="101"/>
    </row>
    <row r="124" spans="1:137" s="126" customFormat="1" ht="15.5" hidden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101"/>
      <c r="EG124" s="101"/>
    </row>
    <row r="125" spans="1:137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101"/>
      <c r="EG125" s="101"/>
    </row>
    <row r="126" spans="1:137" s="126" customFormat="1" ht="15.5" hidden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101"/>
      <c r="EG126" s="101"/>
    </row>
    <row r="127" spans="1:137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101"/>
      <c r="EG127" s="101"/>
    </row>
    <row r="128" spans="1:137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0</v>
      </c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0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0</v>
      </c>
      <c r="EE128" s="303">
        <f t="shared" si="113"/>
        <v>0</v>
      </c>
      <c r="EF128" s="101"/>
      <c r="EG128" s="101"/>
    </row>
    <row r="129" spans="1:197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101"/>
      <c r="EG129" s="101"/>
    </row>
    <row r="130" spans="1:197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11916047.715609999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11916047.715609999</v>
      </c>
      <c r="DQ130" s="208"/>
      <c r="DR130" s="209" t="s">
        <v>265</v>
      </c>
      <c r="DS130" s="209"/>
      <c r="DT130" s="205"/>
      <c r="DU130" s="206">
        <f t="shared" si="115"/>
        <v>11.916047715609999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11.916047715609999</v>
      </c>
      <c r="EE130" s="303">
        <f t="shared" si="113"/>
        <v>0</v>
      </c>
      <c r="EF130" s="101"/>
      <c r="EG130" s="101"/>
    </row>
    <row r="131" spans="1:197" s="126" customFormat="1" ht="15.5" hidden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101"/>
      <c r="EG131" s="101"/>
    </row>
    <row r="132" spans="1:197" s="126" customFormat="1" ht="15.5" hidden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101"/>
      <c r="EG132" s="101"/>
    </row>
    <row r="133" spans="1:197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101"/>
      <c r="EG133" s="101"/>
      <c r="GO133" s="126">
        <v>0</v>
      </c>
    </row>
    <row r="134" spans="1:197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101"/>
      <c r="EG134" s="101"/>
    </row>
    <row r="135" spans="1:197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Q135" s="308" t="s">
        <v>478</v>
      </c>
      <c r="DR135" s="211"/>
      <c r="DS135" s="211"/>
      <c r="DT135" s="212"/>
      <c r="DU135" s="213">
        <f t="shared" ref="DU135:EC135" si="124">+DU136+DU152+DU157</f>
        <v>1601.9916075192191</v>
      </c>
      <c r="DV135" s="213">
        <f t="shared" si="124"/>
        <v>10777.625221291464</v>
      </c>
      <c r="DW135" s="213">
        <f t="shared" si="124"/>
        <v>7700.5369062239624</v>
      </c>
      <c r="DX135" s="213">
        <f t="shared" si="124"/>
        <v>11030.31274983428</v>
      </c>
      <c r="DY135" s="213">
        <f t="shared" si="124"/>
        <v>12482.382069418247</v>
      </c>
      <c r="DZ135" s="213">
        <f t="shared" si="124"/>
        <v>15999.230090611913</v>
      </c>
      <c r="EA135" s="213">
        <f t="shared" si="124"/>
        <v>46461.890091281675</v>
      </c>
      <c r="EB135" s="213">
        <f t="shared" si="124"/>
        <v>32522.035735890964</v>
      </c>
      <c r="EC135" s="213">
        <f t="shared" si="124"/>
        <v>67602.141724964604</v>
      </c>
      <c r="ED135" s="214">
        <f t="shared" si="87"/>
        <v>206178.14619703635</v>
      </c>
      <c r="EE135" s="305"/>
      <c r="EF135" s="101"/>
      <c r="EG135" s="101"/>
    </row>
    <row r="136" spans="1:197" s="126" customFormat="1" ht="15.5" hidden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Q136" s="231"/>
      <c r="DR136" s="211" t="s">
        <v>271</v>
      </c>
      <c r="DS136" s="211"/>
      <c r="DT136" s="212"/>
      <c r="DU136" s="213">
        <f t="shared" ref="DU136:EC136" si="125">+DU137+DU142+DU147</f>
        <v>1182.5006023240262</v>
      </c>
      <c r="DV136" s="213">
        <f t="shared" si="125"/>
        <v>9693.2452639599542</v>
      </c>
      <c r="DW136" s="213">
        <f t="shared" si="125"/>
        <v>6210.7189466531172</v>
      </c>
      <c r="DX136" s="213">
        <f t="shared" si="125"/>
        <v>7386.636422663043</v>
      </c>
      <c r="DY136" s="213">
        <f t="shared" si="125"/>
        <v>7796.2663442604153</v>
      </c>
      <c r="DZ136" s="213">
        <f t="shared" si="125"/>
        <v>8910.8455151405251</v>
      </c>
      <c r="EA136" s="213">
        <f t="shared" si="125"/>
        <v>26089.610325784877</v>
      </c>
      <c r="EB136" s="213">
        <f t="shared" si="125"/>
        <v>11028.471256396935</v>
      </c>
      <c r="EC136" s="213">
        <f t="shared" si="125"/>
        <v>31014.825818112189</v>
      </c>
      <c r="ED136" s="214">
        <f t="shared" si="87"/>
        <v>109313.12049529508</v>
      </c>
      <c r="EE136" s="305"/>
      <c r="EF136" s="101"/>
      <c r="EG136" s="101"/>
    </row>
    <row r="137" spans="1:197" s="126" customFormat="1" ht="15.5" hidden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Q137" s="210"/>
      <c r="DR137" s="215"/>
      <c r="DS137" s="212" t="s">
        <v>272</v>
      </c>
      <c r="DT137" s="212"/>
      <c r="DU137" s="213">
        <f t="shared" ref="DU137:EC137" si="126">SUM(DU138:DU141)</f>
        <v>1095.7578353488302</v>
      </c>
      <c r="DV137" s="213">
        <f t="shared" si="126"/>
        <v>6406.9412452255538</v>
      </c>
      <c r="DW137" s="213">
        <f t="shared" si="126"/>
        <v>6044.9424802050953</v>
      </c>
      <c r="DX137" s="213">
        <f t="shared" si="126"/>
        <v>6951.4720092545813</v>
      </c>
      <c r="DY137" s="213">
        <f t="shared" si="126"/>
        <v>7160.7473969056718</v>
      </c>
      <c r="DZ137" s="213">
        <f t="shared" si="126"/>
        <v>7916.0462155875939</v>
      </c>
      <c r="EA137" s="213">
        <f t="shared" si="126"/>
        <v>24399.559905892034</v>
      </c>
      <c r="EB137" s="213">
        <f t="shared" si="126"/>
        <v>10399.939011552453</v>
      </c>
      <c r="EC137" s="213">
        <f t="shared" si="126"/>
        <v>30342.713829113745</v>
      </c>
      <c r="ED137" s="214">
        <f t="shared" si="87"/>
        <v>100718.11992908557</v>
      </c>
      <c r="EE137" s="305"/>
      <c r="EF137" s="101"/>
      <c r="EG137" s="101"/>
    </row>
    <row r="138" spans="1:197" s="126" customFormat="1" ht="15.5" hidden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67992515.366588175</v>
      </c>
      <c r="J138" s="206">
        <v>15743433.891158473</v>
      </c>
      <c r="K138" s="206">
        <v>73383002.910791397</v>
      </c>
      <c r="L138" s="206">
        <v>42204882.279460639</v>
      </c>
      <c r="M138" s="206">
        <v>12020026.225034332</v>
      </c>
      <c r="N138" s="206">
        <v>28275263.432794984</v>
      </c>
      <c r="O138" s="206">
        <v>73709997.389781594</v>
      </c>
      <c r="P138" s="206">
        <v>51651943.45586428</v>
      </c>
      <c r="Q138" s="206">
        <v>19551453.319549151</v>
      </c>
      <c r="R138" s="206">
        <v>9254979.8137781825</v>
      </c>
      <c r="S138" s="206">
        <v>43504988.933344796</v>
      </c>
      <c r="T138" s="206">
        <v>41872579.542030163</v>
      </c>
      <c r="U138" s="206">
        <v>18352366.288768429</v>
      </c>
      <c r="V138" s="206">
        <v>29121260.913959026</v>
      </c>
      <c r="W138" s="206">
        <v>41941560.175304912</v>
      </c>
      <c r="X138" s="206">
        <v>27798249.746521968</v>
      </c>
      <c r="Y138" s="206">
        <v>33218128.815012328</v>
      </c>
      <c r="Z138" s="206">
        <v>27233217.19442296</v>
      </c>
      <c r="AA138" s="206">
        <v>44561109.803009003</v>
      </c>
      <c r="AB138" s="206">
        <v>44865849.08640974</v>
      </c>
      <c r="AC138" s="206">
        <v>46922219.070259318</v>
      </c>
      <c r="AD138" s="206">
        <v>119917296.6031224</v>
      </c>
      <c r="AE138" s="206">
        <v>22496494.6249578</v>
      </c>
      <c r="AF138" s="206">
        <v>59409203.975446999</v>
      </c>
      <c r="AG138" s="206">
        <v>349789991.33577198</v>
      </c>
      <c r="AH138" s="206">
        <v>75881621.422546461</v>
      </c>
      <c r="AI138" s="206">
        <v>113460526.6602274</v>
      </c>
      <c r="AJ138" s="206">
        <v>68131216.633793026</v>
      </c>
      <c r="AK138" s="206">
        <v>53829757.893599138</v>
      </c>
      <c r="AL138" s="206">
        <v>233036186.53089049</v>
      </c>
      <c r="AM138" s="206">
        <v>41055079.821098492</v>
      </c>
      <c r="AN138" s="206">
        <v>125852677.1549419</v>
      </c>
      <c r="AO138" s="206">
        <v>105392891.8256467</v>
      </c>
      <c r="AP138" s="206">
        <v>16350596.40522451</v>
      </c>
      <c r="AQ138" s="206">
        <v>33988555.369981058</v>
      </c>
      <c r="AR138" s="206">
        <v>14479137.775323223</v>
      </c>
      <c r="AS138" s="206">
        <v>68578948.123911202</v>
      </c>
      <c r="AT138" s="206">
        <v>18318429.97152533</v>
      </c>
      <c r="AU138" s="206">
        <v>49339875.789968364</v>
      </c>
      <c r="AV138" s="206">
        <v>20534358.19170462</v>
      </c>
      <c r="AW138" s="206">
        <v>23560775.473066069</v>
      </c>
      <c r="AX138" s="206">
        <v>19621767.184609044</v>
      </c>
      <c r="AY138" s="206">
        <v>19377604.1932767</v>
      </c>
      <c r="AZ138" s="206">
        <v>26012654.816593859</v>
      </c>
      <c r="BA138" s="206">
        <v>19208436.299699761</v>
      </c>
      <c r="BB138" s="206">
        <v>77978885.378970802</v>
      </c>
      <c r="BC138" s="206">
        <v>25531854.172796641</v>
      </c>
      <c r="BD138" s="206">
        <v>11922943.72675783</v>
      </c>
      <c r="BE138" s="206">
        <v>18765305.573834147</v>
      </c>
      <c r="BF138" s="206">
        <v>21391456.130243048</v>
      </c>
      <c r="BG138" s="206">
        <v>6368365.037671186</v>
      </c>
      <c r="BH138" s="206">
        <v>30545311.266893201</v>
      </c>
      <c r="BI138" s="206">
        <v>33299556.675694451</v>
      </c>
      <c r="BJ138" s="206">
        <v>57583729.350090303</v>
      </c>
      <c r="BK138" s="206">
        <v>40902840.306244403</v>
      </c>
      <c r="BL138" s="206">
        <v>33444116.886261091</v>
      </c>
      <c r="BM138" s="206">
        <v>42567250.066087902</v>
      </c>
      <c r="BN138" s="206">
        <v>34059286.391735822</v>
      </c>
      <c r="BO138" s="206">
        <v>39238387.164326839</v>
      </c>
      <c r="BP138" s="206">
        <v>37318968.950363323</v>
      </c>
      <c r="BQ138" s="206">
        <v>52949985.004742831</v>
      </c>
      <c r="BR138" s="206">
        <v>56288651.781280138</v>
      </c>
      <c r="BS138" s="206">
        <v>17064653.480406012</v>
      </c>
      <c r="BT138" s="206">
        <v>282911880.07963037</v>
      </c>
      <c r="BU138" s="206">
        <v>22025611.31743281</v>
      </c>
      <c r="BV138" s="206">
        <v>14089261.553910339</v>
      </c>
      <c r="BW138" s="206">
        <v>26793917.885929126</v>
      </c>
      <c r="BX138" s="206">
        <v>65651784.868936703</v>
      </c>
      <c r="BY138" s="206">
        <v>105499190.81980559</v>
      </c>
      <c r="BZ138" s="206">
        <v>31739645.233906172</v>
      </c>
      <c r="CA138" s="206">
        <v>26260928.51806869</v>
      </c>
      <c r="CB138" s="206">
        <v>14344813.434351839</v>
      </c>
      <c r="CC138" s="206">
        <v>5761913.0313162897</v>
      </c>
      <c r="CD138" s="206">
        <v>14244213.766177861</v>
      </c>
      <c r="CE138" s="206">
        <v>77671657.886282042</v>
      </c>
      <c r="CF138" s="206">
        <v>31376867.525044471</v>
      </c>
      <c r="CG138" s="206">
        <v>17869635.862838555</v>
      </c>
      <c r="CH138" s="206">
        <v>28406369.060727712</v>
      </c>
      <c r="CI138" s="206">
        <v>20583269.800675929</v>
      </c>
      <c r="CJ138" s="206">
        <v>24242283.451430529</v>
      </c>
      <c r="CK138" s="206">
        <v>41048436.189351484</v>
      </c>
      <c r="CL138" s="206">
        <v>34554524.57306435</v>
      </c>
      <c r="CM138" s="206">
        <v>29531745.783851601</v>
      </c>
      <c r="CN138" s="206">
        <v>16271898.59861288</v>
      </c>
      <c r="CO138" s="206">
        <v>26911643.489096127</v>
      </c>
      <c r="CP138" s="206">
        <v>40452293.6687259</v>
      </c>
      <c r="CQ138" s="206">
        <v>30126944.2998432</v>
      </c>
      <c r="CR138" s="206">
        <v>43566776.321671203</v>
      </c>
      <c r="CS138" s="206">
        <v>73599259.03234753</v>
      </c>
      <c r="CT138" s="206">
        <v>23890957.44303906</v>
      </c>
      <c r="CU138" s="206">
        <v>27251495.389377352</v>
      </c>
      <c r="CV138" s="206">
        <v>34047747.158107549</v>
      </c>
      <c r="CW138" s="206">
        <v>1597955128.6979949</v>
      </c>
      <c r="CX138" s="206">
        <v>1001141946.8946949</v>
      </c>
      <c r="CY138" s="206">
        <v>703846949.40345204</v>
      </c>
      <c r="CZ138" s="206">
        <v>987593770.02852893</v>
      </c>
      <c r="DA138" s="206">
        <v>615646547.39528704</v>
      </c>
      <c r="DB138" s="206">
        <v>753763332.73724198</v>
      </c>
      <c r="DC138" s="206">
        <v>1051719377.0385239</v>
      </c>
      <c r="DD138" s="206">
        <v>601939297.23478198</v>
      </c>
      <c r="DE138" s="206">
        <v>629263947.57368898</v>
      </c>
      <c r="DF138" s="206">
        <v>10874690551.373039</v>
      </c>
      <c r="DG138" s="206">
        <v>12741423915.180538</v>
      </c>
      <c r="DH138" s="206">
        <v>5575335311.1073999</v>
      </c>
      <c r="DI138" s="206">
        <v>4580258370.9441099</v>
      </c>
      <c r="DJ138" s="206">
        <v>17943209487.170177</v>
      </c>
      <c r="DK138" s="206">
        <v>0</v>
      </c>
      <c r="DL138" s="207">
        <v>64016539557.898178</v>
      </c>
      <c r="DQ138" s="208"/>
      <c r="DR138" s="205"/>
      <c r="DS138" s="218"/>
      <c r="DT138" s="205" t="s">
        <v>274</v>
      </c>
      <c r="DU138" s="206">
        <f>I138/$DQ$4</f>
        <v>67.992515366588179</v>
      </c>
      <c r="DV138" s="206">
        <f>SUM(J138:O138)/$DQ$4</f>
        <v>245.33660612902145</v>
      </c>
      <c r="DW138" s="206">
        <f>SUM(P138:AL138)/$DQ$4</f>
        <v>1575.80220183859</v>
      </c>
      <c r="DX138" s="206">
        <f>SUM(AM138:CT138)/$DQ$4</f>
        <v>2408.3210592370392</v>
      </c>
      <c r="DY138" s="206">
        <f>SUM(CU138:CY138)/$DQ$4</f>
        <v>3364.2432675436266</v>
      </c>
      <c r="DZ138" s="206">
        <f>SUM(CZ138:DE138)/$DQ$4</f>
        <v>4639.9262720080533</v>
      </c>
      <c r="EA138" s="206">
        <f>SUM(DF138:DG138)/$DQ$4</f>
        <v>23616.114466553576</v>
      </c>
      <c r="EB138" s="206">
        <f>SUM(DH138:DI138)/$DQ$4</f>
        <v>10155.593682051509</v>
      </c>
      <c r="EC138" s="206">
        <f>SUM(DJ138:DK138)/$DQ$4</f>
        <v>17943.209487170177</v>
      </c>
      <c r="ED138" s="207">
        <f t="shared" si="87"/>
        <v>64016.539557898177</v>
      </c>
      <c r="EE138" s="303">
        <f>ED138-(DL138/$DQ$4)</f>
        <v>0</v>
      </c>
      <c r="EF138" s="101"/>
      <c r="EG138" s="101"/>
    </row>
    <row r="139" spans="1:197" s="126" customFormat="1" ht="15.5" hidden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1027765319.982242</v>
      </c>
      <c r="J139" s="206">
        <v>721645705.1130985</v>
      </c>
      <c r="K139" s="206">
        <v>706639357.1687901</v>
      </c>
      <c r="L139" s="206">
        <v>479395555.67357898</v>
      </c>
      <c r="M139" s="206">
        <v>1039091390.6830062</v>
      </c>
      <c r="N139" s="206">
        <v>2315578073.5714784</v>
      </c>
      <c r="O139" s="206">
        <v>899254556.88658023</v>
      </c>
      <c r="P139" s="206">
        <v>108202412.63464786</v>
      </c>
      <c r="Q139" s="206">
        <v>55898088.447230406</v>
      </c>
      <c r="R139" s="206">
        <v>39130374.160169542</v>
      </c>
      <c r="S139" s="206">
        <v>69693849.232281998</v>
      </c>
      <c r="T139" s="206">
        <v>58029804.713205576</v>
      </c>
      <c r="U139" s="206">
        <v>111963383.50356968</v>
      </c>
      <c r="V139" s="206">
        <v>242347794.37390631</v>
      </c>
      <c r="W139" s="206">
        <v>79737405.405646741</v>
      </c>
      <c r="X139" s="206">
        <v>197400422.79715973</v>
      </c>
      <c r="Y139" s="206">
        <v>358243084.90261066</v>
      </c>
      <c r="Z139" s="206">
        <v>62161694.059308462</v>
      </c>
      <c r="AA139" s="206">
        <v>565735117.33166051</v>
      </c>
      <c r="AB139" s="206">
        <v>33224829.458533388</v>
      </c>
      <c r="AC139" s="206">
        <v>375128406.20634508</v>
      </c>
      <c r="AD139" s="206">
        <v>149013868.91976142</v>
      </c>
      <c r="AE139" s="206">
        <v>143944649.94315532</v>
      </c>
      <c r="AF139" s="206">
        <v>164980660.22094712</v>
      </c>
      <c r="AG139" s="206">
        <v>290323711.11537904</v>
      </c>
      <c r="AH139" s="206">
        <v>48569518.460558437</v>
      </c>
      <c r="AI139" s="206">
        <v>176094143.55834734</v>
      </c>
      <c r="AJ139" s="206">
        <v>192364567.39947137</v>
      </c>
      <c r="AK139" s="206">
        <v>207784038.36431858</v>
      </c>
      <c r="AL139" s="206">
        <v>281876786.49162424</v>
      </c>
      <c r="AM139" s="206">
        <v>54333100.522390023</v>
      </c>
      <c r="AN139" s="206">
        <v>288576134.92422295</v>
      </c>
      <c r="AO139" s="206">
        <v>356784653.06200081</v>
      </c>
      <c r="AP139" s="206">
        <v>68194287.128457338</v>
      </c>
      <c r="AQ139" s="206">
        <v>82068734.748834953</v>
      </c>
      <c r="AR139" s="206">
        <v>67909688.773360953</v>
      </c>
      <c r="AS139" s="206">
        <v>55336586.80117169</v>
      </c>
      <c r="AT139" s="206">
        <v>22705983.720401667</v>
      </c>
      <c r="AU139" s="206">
        <v>52271437.007646002</v>
      </c>
      <c r="AV139" s="206">
        <v>79572880.708314538</v>
      </c>
      <c r="AW139" s="206">
        <v>17860435.012950402</v>
      </c>
      <c r="AX139" s="206">
        <v>37848125.602348633</v>
      </c>
      <c r="AY139" s="206">
        <v>36618168.35108684</v>
      </c>
      <c r="AZ139" s="206">
        <v>27630889.07990006</v>
      </c>
      <c r="BA139" s="206">
        <v>22077715.511456139</v>
      </c>
      <c r="BB139" s="206">
        <v>78851686.373710066</v>
      </c>
      <c r="BC139" s="206">
        <v>38254999.489405289</v>
      </c>
      <c r="BD139" s="206">
        <v>38361710.105473116</v>
      </c>
      <c r="BE139" s="206">
        <v>127552900.42351811</v>
      </c>
      <c r="BF139" s="206">
        <v>116895035.38318868</v>
      </c>
      <c r="BG139" s="206">
        <v>202096778.36840597</v>
      </c>
      <c r="BH139" s="206">
        <v>20129785.284061722</v>
      </c>
      <c r="BI139" s="206">
        <v>65087663.477955483</v>
      </c>
      <c r="BJ139" s="206">
        <v>53856329.096347004</v>
      </c>
      <c r="BK139" s="206">
        <v>67862885.07586804</v>
      </c>
      <c r="BL139" s="206">
        <v>36803604.022721656</v>
      </c>
      <c r="BM139" s="206">
        <v>35669913.693083651</v>
      </c>
      <c r="BN139" s="206">
        <v>167386205.96828723</v>
      </c>
      <c r="BO139" s="206">
        <v>94597962.732940137</v>
      </c>
      <c r="BP139" s="206">
        <v>43585858.119282946</v>
      </c>
      <c r="BQ139" s="206">
        <v>55073397.895844795</v>
      </c>
      <c r="BR139" s="206">
        <v>46728233.724237323</v>
      </c>
      <c r="BS139" s="206">
        <v>56267218.264243133</v>
      </c>
      <c r="BT139" s="206">
        <v>322782373.81440598</v>
      </c>
      <c r="BU139" s="206">
        <v>112944145.17566119</v>
      </c>
      <c r="BV139" s="206">
        <v>32397767.941654984</v>
      </c>
      <c r="BW139" s="206">
        <v>118848420.17086905</v>
      </c>
      <c r="BX139" s="206">
        <v>30791568.144414678</v>
      </c>
      <c r="BY139" s="206">
        <v>15781763.78247329</v>
      </c>
      <c r="BZ139" s="206">
        <v>191187811.29984656</v>
      </c>
      <c r="CA139" s="206">
        <v>129993474.00948739</v>
      </c>
      <c r="CB139" s="206">
        <v>8192845.1772411801</v>
      </c>
      <c r="CC139" s="206">
        <v>30479660.424289439</v>
      </c>
      <c r="CD139" s="206">
        <v>52961725.462985881</v>
      </c>
      <c r="CE139" s="206">
        <v>41605499.101398513</v>
      </c>
      <c r="CF139" s="206">
        <v>35303063.255863525</v>
      </c>
      <c r="CG139" s="206">
        <v>80771121.35198167</v>
      </c>
      <c r="CH139" s="206">
        <v>86352374.530967414</v>
      </c>
      <c r="CI139" s="206">
        <v>29895315.906005964</v>
      </c>
      <c r="CJ139" s="206">
        <v>31160992.913558312</v>
      </c>
      <c r="CK139" s="206">
        <v>31247205.1779643</v>
      </c>
      <c r="CL139" s="206">
        <v>16331789.806851242</v>
      </c>
      <c r="CM139" s="206">
        <v>138775736.18528375</v>
      </c>
      <c r="CN139" s="206">
        <v>27135538.917615719</v>
      </c>
      <c r="CO139" s="206">
        <v>40730281.828538872</v>
      </c>
      <c r="CP139" s="206">
        <v>100434886.45317103</v>
      </c>
      <c r="CQ139" s="206">
        <v>50443114.805194348</v>
      </c>
      <c r="CR139" s="206">
        <v>35926798.458709411</v>
      </c>
      <c r="CS139" s="206">
        <v>67141513.614109948</v>
      </c>
      <c r="CT139" s="206">
        <v>68683173.853880197</v>
      </c>
      <c r="CU139" s="206">
        <v>170842714.97378439</v>
      </c>
      <c r="CV139" s="206">
        <v>42463488.255591944</v>
      </c>
      <c r="CW139" s="206">
        <v>1514364517.2224271</v>
      </c>
      <c r="CX139" s="206">
        <v>1071685921.2214656</v>
      </c>
      <c r="CY139" s="206">
        <v>997147487.68877661</v>
      </c>
      <c r="CZ139" s="206">
        <v>543172670.25316858</v>
      </c>
      <c r="DA139" s="206">
        <v>467329062.45836651</v>
      </c>
      <c r="DB139" s="206">
        <v>463623599.66573924</v>
      </c>
      <c r="DC139" s="206">
        <v>618906689.41329372</v>
      </c>
      <c r="DD139" s="206">
        <v>735346342.51580024</v>
      </c>
      <c r="DE139" s="206">
        <v>447741579.27317232</v>
      </c>
      <c r="DF139" s="206">
        <v>650806623.60093606</v>
      </c>
      <c r="DG139" s="206">
        <v>132638815.73752309</v>
      </c>
      <c r="DH139" s="206">
        <v>122339795.61880408</v>
      </c>
      <c r="DI139" s="206">
        <v>122005533.88213931</v>
      </c>
      <c r="DJ139" s="206">
        <v>12399504341.943569</v>
      </c>
      <c r="DK139" s="206">
        <v>0</v>
      </c>
      <c r="DL139" s="207">
        <v>36244288704.520721</v>
      </c>
      <c r="DQ139" s="208"/>
      <c r="DR139" s="205"/>
      <c r="DS139" s="218"/>
      <c r="DT139" s="205" t="s">
        <v>276</v>
      </c>
      <c r="DU139" s="206">
        <f>I139/$DQ$4</f>
        <v>1027.7653199822421</v>
      </c>
      <c r="DV139" s="206">
        <f>SUM(J139:O139)/$DQ$4</f>
        <v>6161.6046390965321</v>
      </c>
      <c r="DW139" s="206">
        <f>SUM(P139:AL139)/$DQ$4</f>
        <v>4011.8486116998383</v>
      </c>
      <c r="DX139" s="206">
        <f>SUM(AM139:CT139)/$DQ$4</f>
        <v>4543.1509500175416</v>
      </c>
      <c r="DY139" s="206">
        <f>SUM(CU139:CY139)/$DQ$4</f>
        <v>3796.5041293620457</v>
      </c>
      <c r="DZ139" s="206">
        <f>SUM(CZ139:DE139)/$DQ$4</f>
        <v>3276.1199435795402</v>
      </c>
      <c r="EA139" s="206">
        <f>SUM(DF139:DG139)/$DQ$4</f>
        <v>783.4454393384591</v>
      </c>
      <c r="EB139" s="206">
        <f>SUM(DH139:DI139)/$DQ$4</f>
        <v>244.34532950094339</v>
      </c>
      <c r="EC139" s="206">
        <f>SUM(DJ139:DK139)/$DQ$4</f>
        <v>12399.50434194357</v>
      </c>
      <c r="ED139" s="207">
        <f t="shared" si="87"/>
        <v>36244.28870452071</v>
      </c>
      <c r="EE139" s="303">
        <f>ED139-(DL139/$DQ$4)</f>
        <v>0</v>
      </c>
      <c r="EF139" s="101"/>
      <c r="EG139" s="101"/>
    </row>
    <row r="140" spans="1:197" s="126" customFormat="1" ht="15.5" hidden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101"/>
      <c r="EG140" s="101"/>
    </row>
    <row r="141" spans="1:197" s="126" customFormat="1" ht="15.5" hidden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50781250</v>
      </c>
      <c r="V141" s="206">
        <v>50791666.666666664</v>
      </c>
      <c r="W141" s="206">
        <v>50833333.333333336</v>
      </c>
      <c r="X141" s="206">
        <v>0</v>
      </c>
      <c r="Y141" s="206">
        <v>0</v>
      </c>
      <c r="Z141" s="206">
        <v>0</v>
      </c>
      <c r="AA141" s="206">
        <v>0</v>
      </c>
      <c r="AB141" s="206">
        <v>50885416.666666664</v>
      </c>
      <c r="AC141" s="206">
        <v>50895833.333333336</v>
      </c>
      <c r="AD141" s="206">
        <v>50906250</v>
      </c>
      <c r="AE141" s="206">
        <v>0</v>
      </c>
      <c r="AF141" s="206">
        <v>0</v>
      </c>
      <c r="AG141" s="206">
        <v>0</v>
      </c>
      <c r="AH141" s="206">
        <v>50322916.666666664</v>
      </c>
      <c r="AI141" s="206">
        <v>50937500</v>
      </c>
      <c r="AJ141" s="206">
        <v>50937500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457291666.66666669</v>
      </c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457.29166666666669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457.29166666666669</v>
      </c>
      <c r="EE141" s="303">
        <f>ED141-(DL141/$DQ$4)</f>
        <v>0</v>
      </c>
      <c r="EF141" s="101"/>
      <c r="EG141" s="101"/>
    </row>
    <row r="142" spans="1:197" s="126" customFormat="1" ht="15.5" hidden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101"/>
      <c r="EG142" s="101"/>
    </row>
    <row r="143" spans="1:197" s="126" customFormat="1" ht="15.5" hidden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101"/>
      <c r="EG143" s="101"/>
    </row>
    <row r="144" spans="1:197" s="126" customFormat="1" ht="15.5" hidden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101"/>
      <c r="EG144" s="101"/>
    </row>
    <row r="145" spans="1:137" s="126" customFormat="1" ht="15.5" hidden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101"/>
      <c r="EG145" s="101"/>
    </row>
    <row r="146" spans="1:137" s="126" customFormat="1" ht="15.5" hidden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101"/>
      <c r="EG146" s="101"/>
    </row>
    <row r="147" spans="1:137" s="126" customFormat="1" ht="15.5" hidden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Q147" s="210"/>
      <c r="DR147" s="215"/>
      <c r="DS147" s="211" t="s">
        <v>286</v>
      </c>
      <c r="DT147" s="212"/>
      <c r="DU147" s="213">
        <f t="shared" ref="DU147:EC147" si="128">SUM(DU148:DU151)</f>
        <v>86.742766975196105</v>
      </c>
      <c r="DV147" s="213">
        <f t="shared" si="128"/>
        <v>3286.3040187344009</v>
      </c>
      <c r="DW147" s="213">
        <f t="shared" si="128"/>
        <v>165.77646644802169</v>
      </c>
      <c r="DX147" s="213">
        <f t="shared" si="128"/>
        <v>435.16441340846137</v>
      </c>
      <c r="DY147" s="213">
        <f t="shared" si="128"/>
        <v>635.51894735474366</v>
      </c>
      <c r="DZ147" s="213">
        <f t="shared" si="128"/>
        <v>994.79929955293062</v>
      </c>
      <c r="EA147" s="213">
        <f t="shared" si="128"/>
        <v>1690.050419892842</v>
      </c>
      <c r="EB147" s="213">
        <f t="shared" si="128"/>
        <v>628.53224484448208</v>
      </c>
      <c r="EC147" s="213">
        <f t="shared" si="128"/>
        <v>672.11198899844533</v>
      </c>
      <c r="ED147" s="214">
        <f t="shared" si="87"/>
        <v>8595.0005662095227</v>
      </c>
      <c r="EE147" s="305"/>
      <c r="EF147" s="101"/>
      <c r="EG147" s="101"/>
    </row>
    <row r="148" spans="1:137" s="126" customFormat="1" ht="15.5" hidden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24838735.22993774</v>
      </c>
      <c r="J148" s="206">
        <v>5299526.7654459178</v>
      </c>
      <c r="K148" s="206">
        <v>7075710.6972172195</v>
      </c>
      <c r="L148" s="206">
        <v>3394527.81191681</v>
      </c>
      <c r="M148" s="206">
        <v>386047.264317077</v>
      </c>
      <c r="N148" s="206">
        <v>30924168.595995542</v>
      </c>
      <c r="O148" s="206">
        <v>2250505.295097935</v>
      </c>
      <c r="P148" s="206">
        <v>1732495.5289002224</v>
      </c>
      <c r="Q148" s="206">
        <v>7837489.0162933366</v>
      </c>
      <c r="R148" s="206">
        <v>490502.84874475875</v>
      </c>
      <c r="S148" s="206">
        <v>488554.68695393333</v>
      </c>
      <c r="T148" s="206">
        <v>20997251.796396509</v>
      </c>
      <c r="U148" s="206">
        <v>2192227.473894042</v>
      </c>
      <c r="V148" s="206">
        <v>544964.00783541496</v>
      </c>
      <c r="W148" s="206">
        <v>15538398.650729589</v>
      </c>
      <c r="X148" s="206">
        <v>7310408.2840708587</v>
      </c>
      <c r="Y148" s="206">
        <v>635254.12065771269</v>
      </c>
      <c r="Z148" s="206">
        <v>3770833.6298733959</v>
      </c>
      <c r="AA148" s="206">
        <v>508076.06723292405</v>
      </c>
      <c r="AB148" s="206">
        <v>4087415.2175376583</v>
      </c>
      <c r="AC148" s="206">
        <v>701930.90457155602</v>
      </c>
      <c r="AD148" s="206">
        <v>4899764.2526065959</v>
      </c>
      <c r="AE148" s="206">
        <v>2643675.9281002688</v>
      </c>
      <c r="AF148" s="206">
        <v>6476190.6794516398</v>
      </c>
      <c r="AG148" s="206">
        <v>4559627.1087804716</v>
      </c>
      <c r="AH148" s="206">
        <v>7168243.5585039798</v>
      </c>
      <c r="AI148" s="206">
        <v>6239216.0586660244</v>
      </c>
      <c r="AJ148" s="206">
        <v>933158.79280824994</v>
      </c>
      <c r="AK148" s="206">
        <v>6067236.9399062097</v>
      </c>
      <c r="AL148" s="206">
        <v>43011849.343178682</v>
      </c>
      <c r="AM148" s="206">
        <v>12265013.816605616</v>
      </c>
      <c r="AN148" s="206">
        <v>30322995.219320782</v>
      </c>
      <c r="AO148" s="206">
        <v>6907319.5245608995</v>
      </c>
      <c r="AP148" s="206">
        <v>3356348.6678452468</v>
      </c>
      <c r="AQ148" s="206">
        <v>385473.37350030197</v>
      </c>
      <c r="AR148" s="206">
        <v>14802815.042634686</v>
      </c>
      <c r="AS148" s="206">
        <v>2239893.66100751</v>
      </c>
      <c r="AT148" s="206">
        <v>334782.54994683358</v>
      </c>
      <c r="AU148" s="206">
        <v>7773235.6148479404</v>
      </c>
      <c r="AV148" s="206">
        <v>485673.20208585</v>
      </c>
      <c r="AW148" s="206">
        <v>484459.96422860003</v>
      </c>
      <c r="AX148" s="206">
        <v>20687440.620689828</v>
      </c>
      <c r="AY148" s="206">
        <v>2163142.47425558</v>
      </c>
      <c r="AZ148" s="206">
        <v>539811.08487676678</v>
      </c>
      <c r="BA148" s="206">
        <v>15408805.77959116</v>
      </c>
      <c r="BB148" s="206">
        <v>7263369.1415107967</v>
      </c>
      <c r="BC148" s="206">
        <v>628384.50566290005</v>
      </c>
      <c r="BD148" s="206">
        <v>3736089.3079183707</v>
      </c>
      <c r="BE148" s="206">
        <v>506591.12681653298</v>
      </c>
      <c r="BF148" s="206">
        <v>4047182.0954436352</v>
      </c>
      <c r="BG148" s="206">
        <v>695420.62632643105</v>
      </c>
      <c r="BH148" s="206">
        <v>4851285.4156236053</v>
      </c>
      <c r="BI148" s="206">
        <v>2624432.2811278543</v>
      </c>
      <c r="BJ148" s="206">
        <v>6351385.8768312493</v>
      </c>
      <c r="BK148" s="206">
        <v>4529707.9642755799</v>
      </c>
      <c r="BL148" s="206">
        <v>1896424.2692101269</v>
      </c>
      <c r="BM148" s="206">
        <v>6170772.4064646251</v>
      </c>
      <c r="BN148" s="206">
        <v>926500.95601485402</v>
      </c>
      <c r="BO148" s="206">
        <v>5886190.9500241997</v>
      </c>
      <c r="BP148" s="206">
        <v>42693387.705520637</v>
      </c>
      <c r="BQ148" s="206">
        <v>4542658.0681062927</v>
      </c>
      <c r="BR148" s="206">
        <v>23461157.054612719</v>
      </c>
      <c r="BS148" s="206">
        <v>5264756.4446556736</v>
      </c>
      <c r="BT148" s="206">
        <v>6912395.981070729</v>
      </c>
      <c r="BU148" s="206">
        <v>3345302.0395047022</v>
      </c>
      <c r="BV148" s="206">
        <v>385431.02440821403</v>
      </c>
      <c r="BW148" s="206">
        <v>14743199.243085485</v>
      </c>
      <c r="BX148" s="206">
        <v>2233342.807906914</v>
      </c>
      <c r="BY148" s="206">
        <v>334237.943659432</v>
      </c>
      <c r="BZ148" s="206">
        <v>7743689.140487073</v>
      </c>
      <c r="CA148" s="206">
        <v>483381.86643866473</v>
      </c>
      <c r="CB148" s="206">
        <v>483538.84422784002</v>
      </c>
      <c r="CC148" s="206">
        <v>20098942.11258851</v>
      </c>
      <c r="CD148" s="206">
        <v>2168478.5110222399</v>
      </c>
      <c r="CE148" s="206">
        <v>540128.57098057051</v>
      </c>
      <c r="CF148" s="206">
        <v>15371564.595488161</v>
      </c>
      <c r="CG148" s="206">
        <v>7237865.8722561253</v>
      </c>
      <c r="CH148" s="206">
        <v>628224.12652494677</v>
      </c>
      <c r="CI148" s="206">
        <v>3613664.3710010708</v>
      </c>
      <c r="CJ148" s="206">
        <v>505964.87274657824</v>
      </c>
      <c r="CK148" s="206">
        <v>4003722.6015059301</v>
      </c>
      <c r="CL148" s="206">
        <v>696262.60288040107</v>
      </c>
      <c r="CM148" s="206">
        <v>4848166.1536568487</v>
      </c>
      <c r="CN148" s="206">
        <v>19880630.576318804</v>
      </c>
      <c r="CO148" s="206">
        <v>6349182.4274804704</v>
      </c>
      <c r="CP148" s="206">
        <v>4520527.885061075</v>
      </c>
      <c r="CQ148" s="206">
        <v>1727479.6879808931</v>
      </c>
      <c r="CR148" s="206">
        <v>6108806.2880243463</v>
      </c>
      <c r="CS148" s="206">
        <v>928062.33260444808</v>
      </c>
      <c r="CT148" s="206">
        <v>5893676.0008619605</v>
      </c>
      <c r="CU148" s="206">
        <v>42555770.742552161</v>
      </c>
      <c r="CV148" s="206">
        <v>8686117.89286259</v>
      </c>
      <c r="CW148" s="206">
        <v>203399633.2813417</v>
      </c>
      <c r="CX148" s="206">
        <v>168540137.05463299</v>
      </c>
      <c r="CY148" s="206">
        <v>200193819.18985611</v>
      </c>
      <c r="CZ148" s="206">
        <v>139752989.663513</v>
      </c>
      <c r="DA148" s="206">
        <v>322996144.1281547</v>
      </c>
      <c r="DB148" s="206">
        <v>116548405.41738139</v>
      </c>
      <c r="DC148" s="206">
        <v>117963424.1199474</v>
      </c>
      <c r="DD148" s="206">
        <v>108702663.79627579</v>
      </c>
      <c r="DE148" s="206">
        <v>110377501.979963</v>
      </c>
      <c r="DF148" s="206">
        <v>1053674049.9826159</v>
      </c>
      <c r="DG148" s="206">
        <v>599965630.14069498</v>
      </c>
      <c r="DH148" s="206">
        <v>384715675.97285485</v>
      </c>
      <c r="DI148" s="206">
        <v>230692630.93560243</v>
      </c>
      <c r="DJ148" s="206">
        <v>560814269.2164433</v>
      </c>
      <c r="DK148" s="206">
        <v>0</v>
      </c>
      <c r="DL148" s="207">
        <v>4978601625.3422298</v>
      </c>
      <c r="DQ148" s="208"/>
      <c r="DR148" s="209"/>
      <c r="DS148" s="218"/>
      <c r="DT148" s="205" t="s">
        <v>274</v>
      </c>
      <c r="DU148" s="206">
        <f>I148/$DQ$4</f>
        <v>24.83873522993774</v>
      </c>
      <c r="DV148" s="206">
        <f>SUM(J148:O148)/$DQ$4</f>
        <v>49.330486429990501</v>
      </c>
      <c r="DW148" s="206">
        <f>SUM(P148:AL148)/$DQ$4</f>
        <v>148.83476489569404</v>
      </c>
      <c r="DX148" s="206">
        <f>SUM(AM148:CT148)/$DQ$4</f>
        <v>386.01877527191618</v>
      </c>
      <c r="DY148" s="206">
        <f>SUM(CU148:CY148)/$DQ$4</f>
        <v>623.37547816124561</v>
      </c>
      <c r="DZ148" s="206">
        <f>SUM(CZ148:DE148)/$DQ$4</f>
        <v>916.34112910523538</v>
      </c>
      <c r="EA148" s="206">
        <f>SUM(DF148:DG148)/$DQ$4</f>
        <v>1653.6396801233111</v>
      </c>
      <c r="EB148" s="206">
        <f>SUM(DH148:DI148)/$DQ$4</f>
        <v>615.40830690845723</v>
      </c>
      <c r="EC148" s="206">
        <f>SUM(DJ148:DK148)/$DQ$4</f>
        <v>560.81426921644334</v>
      </c>
      <c r="ED148" s="207">
        <f t="shared" si="87"/>
        <v>4978.6016253422313</v>
      </c>
      <c r="EE148" s="303">
        <f>ED148-(DL148/$DQ$4)</f>
        <v>0</v>
      </c>
      <c r="EF148" s="101"/>
      <c r="EG148" s="101"/>
    </row>
    <row r="149" spans="1:137" s="126" customFormat="1" ht="15.5" hidden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61904031.745258369</v>
      </c>
      <c r="J149" s="206">
        <v>663124.17723099852</v>
      </c>
      <c r="K149" s="206">
        <v>19731065.661881283</v>
      </c>
      <c r="L149" s="206">
        <v>200881325.1996569</v>
      </c>
      <c r="M149" s="206">
        <v>150826394.64410135</v>
      </c>
      <c r="N149" s="206">
        <v>1462470714.0885477</v>
      </c>
      <c r="O149" s="206">
        <v>1402400908.5329924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2569965.277777778</v>
      </c>
      <c r="W149" s="206">
        <v>0</v>
      </c>
      <c r="X149" s="206">
        <v>0</v>
      </c>
      <c r="Y149" s="206">
        <v>102582.65700000001</v>
      </c>
      <c r="Z149" s="206">
        <v>9323801.1286712158</v>
      </c>
      <c r="AA149" s="206">
        <v>0</v>
      </c>
      <c r="AB149" s="206">
        <v>139931.06014554668</v>
      </c>
      <c r="AC149" s="206">
        <v>232500</v>
      </c>
      <c r="AD149" s="206">
        <v>28770.762903194449</v>
      </c>
      <c r="AE149" s="206">
        <v>2957093.624352884</v>
      </c>
      <c r="AF149" s="206">
        <v>0</v>
      </c>
      <c r="AG149" s="206">
        <v>255636.40380332898</v>
      </c>
      <c r="AH149" s="206">
        <v>542290.31327000004</v>
      </c>
      <c r="AI149" s="206">
        <v>0</v>
      </c>
      <c r="AJ149" s="206">
        <v>183739.46453370564</v>
      </c>
      <c r="AK149" s="206">
        <v>0</v>
      </c>
      <c r="AL149" s="206">
        <v>605390.85987000004</v>
      </c>
      <c r="AM149" s="206">
        <v>246198.686216173</v>
      </c>
      <c r="AN149" s="206">
        <v>278798.19828723662</v>
      </c>
      <c r="AO149" s="206">
        <v>111500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2554166.6666666665</v>
      </c>
      <c r="BA149" s="206">
        <v>0</v>
      </c>
      <c r="BB149" s="206">
        <v>0</v>
      </c>
      <c r="BC149" s="206">
        <v>102582.65700000001</v>
      </c>
      <c r="BD149" s="206">
        <v>0</v>
      </c>
      <c r="BE149" s="206">
        <v>0</v>
      </c>
      <c r="BF149" s="206">
        <v>40300505.914999977</v>
      </c>
      <c r="BG149" s="206">
        <v>0</v>
      </c>
      <c r="BH149" s="206">
        <v>28458.746551249998</v>
      </c>
      <c r="BI149" s="206">
        <v>163170.01332000041</v>
      </c>
      <c r="BJ149" s="206">
        <v>0</v>
      </c>
      <c r="BK149" s="206">
        <v>253969.50421773701</v>
      </c>
      <c r="BL149" s="206">
        <v>531415.31327000004</v>
      </c>
      <c r="BM149" s="206">
        <v>0</v>
      </c>
      <c r="BN149" s="206">
        <v>0</v>
      </c>
      <c r="BO149" s="206">
        <v>0</v>
      </c>
      <c r="BP149" s="206">
        <v>605390.85986999993</v>
      </c>
      <c r="BQ149" s="206">
        <v>246198.67620661872</v>
      </c>
      <c r="BR149" s="206">
        <v>249100.2630000005</v>
      </c>
      <c r="BS149" s="206">
        <v>30687.866463477501</v>
      </c>
      <c r="BT149" s="206">
        <v>115216.66666666701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2541979.1666666665</v>
      </c>
      <c r="CF149" s="206">
        <v>0</v>
      </c>
      <c r="CG149" s="206">
        <v>0</v>
      </c>
      <c r="CH149" s="206">
        <v>102582.65699999999</v>
      </c>
      <c r="CI149" s="206">
        <v>0</v>
      </c>
      <c r="CJ149" s="206">
        <v>0</v>
      </c>
      <c r="CK149" s="206">
        <v>83005.914999999964</v>
      </c>
      <c r="CL149" s="206">
        <v>0</v>
      </c>
      <c r="CM149" s="206">
        <v>28412.521902722219</v>
      </c>
      <c r="CN149" s="206">
        <v>163170.01331999971</v>
      </c>
      <c r="CO149" s="206">
        <v>0</v>
      </c>
      <c r="CP149" s="206">
        <v>203962.51665000021</v>
      </c>
      <c r="CQ149" s="206">
        <v>205165.31326999961</v>
      </c>
      <c r="CR149" s="206">
        <v>0</v>
      </c>
      <c r="CS149" s="206">
        <v>0</v>
      </c>
      <c r="CT149" s="206">
        <v>0</v>
      </c>
      <c r="CU149" s="206">
        <v>605390.85986999993</v>
      </c>
      <c r="CV149" s="206">
        <v>246198.68621617419</v>
      </c>
      <c r="CW149" s="206">
        <v>4525271.4465754181</v>
      </c>
      <c r="CX149" s="206">
        <v>4515840.0592378024</v>
      </c>
      <c r="CY149" s="206">
        <v>2250768.1415986801</v>
      </c>
      <c r="CZ149" s="206">
        <v>1740926.6771192299</v>
      </c>
      <c r="DA149" s="206">
        <v>1949518.901181543</v>
      </c>
      <c r="DB149" s="206">
        <v>1945530.6601441649</v>
      </c>
      <c r="DC149" s="206">
        <v>1949160.6601810721</v>
      </c>
      <c r="DD149" s="206">
        <v>69039447.938638598</v>
      </c>
      <c r="DE149" s="206">
        <v>1833585.6104305971</v>
      </c>
      <c r="DF149" s="206">
        <v>21695550.65845333</v>
      </c>
      <c r="DG149" s="206">
        <v>14715189.111077622</v>
      </c>
      <c r="DH149" s="206">
        <v>9145794.2110955343</v>
      </c>
      <c r="DI149" s="206">
        <v>3978143.7249293481</v>
      </c>
      <c r="DJ149" s="206">
        <v>111297719.782002</v>
      </c>
      <c r="DK149" s="206">
        <v>0</v>
      </c>
      <c r="DL149" s="207">
        <v>3616398940.8672938</v>
      </c>
      <c r="DQ149" s="208"/>
      <c r="DR149" s="209"/>
      <c r="DS149" s="218"/>
      <c r="DT149" s="205" t="s">
        <v>276</v>
      </c>
      <c r="DU149" s="206">
        <f>I149/$DQ$4</f>
        <v>61.904031745258365</v>
      </c>
      <c r="DV149" s="206">
        <f>SUM(J149:O149)/$DQ$4</f>
        <v>3236.9735323044106</v>
      </c>
      <c r="DW149" s="206">
        <f>SUM(P149:AL149)/$DQ$4</f>
        <v>16.941701552327654</v>
      </c>
      <c r="DX149" s="206">
        <f>SUM(AM149:CT149)/$DQ$4</f>
        <v>49.145638136545195</v>
      </c>
      <c r="DY149" s="206">
        <f>SUM(CU149:CY149)/$DQ$4</f>
        <v>12.143469193498076</v>
      </c>
      <c r="DZ149" s="206">
        <f>SUM(CZ149:DE149)/$DQ$4</f>
        <v>78.45817044769521</v>
      </c>
      <c r="EA149" s="206">
        <f>SUM(DF149:DG149)/$DQ$4</f>
        <v>36.410739769530949</v>
      </c>
      <c r="EB149" s="206">
        <f>SUM(DH149:DI149)/$DQ$4</f>
        <v>13.123937936024882</v>
      </c>
      <c r="EC149" s="206">
        <f>SUM(DJ149:DK149)/$DQ$4</f>
        <v>111.29771978200201</v>
      </c>
      <c r="ED149" s="207">
        <f t="shared" ref="ED149:ED212" si="129">SUM(DU149:EC149)</f>
        <v>3616.3989408672928</v>
      </c>
      <c r="EE149" s="303">
        <f>ED149-(DL149/$DQ$4)</f>
        <v>0</v>
      </c>
      <c r="EF149" s="101"/>
      <c r="EG149" s="101"/>
    </row>
    <row r="150" spans="1:137" s="126" customFormat="1" ht="15.5" hidden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101"/>
      <c r="EG150" s="101"/>
    </row>
    <row r="151" spans="1:137" s="126" customFormat="1" ht="15.5" hidden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101"/>
      <c r="EG151" s="101"/>
    </row>
    <row r="152" spans="1:137" s="126" customFormat="1" ht="15.5" hidden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Q152" s="210"/>
      <c r="DR152" s="211" t="s">
        <v>291</v>
      </c>
      <c r="DS152" s="211"/>
      <c r="DT152" s="212"/>
      <c r="DU152" s="213">
        <f t="shared" ref="DU152:EC152" si="130">SUM(DU153:DU156)</f>
        <v>16.815222667534069</v>
      </c>
      <c r="DV152" s="213">
        <f t="shared" si="130"/>
        <v>110.46951585818539</v>
      </c>
      <c r="DW152" s="213">
        <f t="shared" si="130"/>
        <v>246.246961001844</v>
      </c>
      <c r="DX152" s="213">
        <f t="shared" si="130"/>
        <v>482.3135581875764</v>
      </c>
      <c r="DY152" s="213">
        <f t="shared" si="130"/>
        <v>308.16315152295942</v>
      </c>
      <c r="DZ152" s="213">
        <f t="shared" si="130"/>
        <v>377.80983216725008</v>
      </c>
      <c r="EA152" s="213">
        <f t="shared" si="130"/>
        <v>894.48900959965727</v>
      </c>
      <c r="EB152" s="213">
        <f t="shared" si="130"/>
        <v>660.52569658048924</v>
      </c>
      <c r="EC152" s="213">
        <f t="shared" si="130"/>
        <v>1876.4541158561601</v>
      </c>
      <c r="ED152" s="214">
        <f t="shared" si="129"/>
        <v>4973.2870634416558</v>
      </c>
      <c r="EE152" s="305"/>
      <c r="EF152" s="101"/>
      <c r="EG152" s="101"/>
    </row>
    <row r="153" spans="1:137" s="126" customFormat="1" ht="15.5" hidden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633395.81305286102</v>
      </c>
      <c r="J153" s="206">
        <v>507310.087554292</v>
      </c>
      <c r="K153" s="206">
        <v>33544822.728672296</v>
      </c>
      <c r="L153" s="206">
        <v>331443.78570822882</v>
      </c>
      <c r="M153" s="206">
        <v>254931.85328747658</v>
      </c>
      <c r="N153" s="206">
        <v>39116.126623416669</v>
      </c>
      <c r="O153" s="206">
        <v>965673.62133775</v>
      </c>
      <c r="P153" s="206">
        <v>76518.191044499967</v>
      </c>
      <c r="Q153" s="206">
        <v>3536341.635685625</v>
      </c>
      <c r="R153" s="206">
        <v>266368.1608666252</v>
      </c>
      <c r="S153" s="206">
        <v>199571.67976976139</v>
      </c>
      <c r="T153" s="206">
        <v>9834.8955200208311</v>
      </c>
      <c r="U153" s="206">
        <v>78237.252915749996</v>
      </c>
      <c r="V153" s="206">
        <v>456385.89905840758</v>
      </c>
      <c r="W153" s="206">
        <v>506163.55818752921</v>
      </c>
      <c r="X153" s="206">
        <v>367447.7829987086</v>
      </c>
      <c r="Y153" s="206">
        <v>306346.35403110849</v>
      </c>
      <c r="Z153" s="206">
        <v>320626.3659877773</v>
      </c>
      <c r="AA153" s="206">
        <v>95981.22083818751</v>
      </c>
      <c r="AB153" s="206">
        <v>267355.31568191352</v>
      </c>
      <c r="AC153" s="206">
        <v>248837.22404975077</v>
      </c>
      <c r="AD153" s="206">
        <v>243471.03011679201</v>
      </c>
      <c r="AE153" s="206">
        <v>1007910.556429431</v>
      </c>
      <c r="AF153" s="206">
        <v>374177.37627298612</v>
      </c>
      <c r="AG153" s="206">
        <v>137539.36145133339</v>
      </c>
      <c r="AH153" s="206">
        <v>297606.67780973611</v>
      </c>
      <c r="AI153" s="206">
        <v>229309.472160151</v>
      </c>
      <c r="AJ153" s="206">
        <v>997780.69613099971</v>
      </c>
      <c r="AK153" s="206">
        <v>19177281.474833079</v>
      </c>
      <c r="AL153" s="206">
        <v>985405.68150301592</v>
      </c>
      <c r="AM153" s="206">
        <v>524860.42236257799</v>
      </c>
      <c r="AN153" s="206">
        <v>15925921.37381763</v>
      </c>
      <c r="AO153" s="206">
        <v>25845692.0323826</v>
      </c>
      <c r="AP153" s="206">
        <v>328784.7232129171</v>
      </c>
      <c r="AQ153" s="206">
        <v>251582.99873396658</v>
      </c>
      <c r="AR153" s="206">
        <v>39019.672006250003</v>
      </c>
      <c r="AS153" s="206">
        <v>1223385.8874014583</v>
      </c>
      <c r="AT153" s="206">
        <v>75473.028008125009</v>
      </c>
      <c r="AU153" s="206">
        <v>232253.81973237498</v>
      </c>
      <c r="AV153" s="206">
        <v>263836.61573124968</v>
      </c>
      <c r="AW153" s="206">
        <v>197309.7544312666</v>
      </c>
      <c r="AX153" s="206">
        <v>9732.6385770833313</v>
      </c>
      <c r="AY153" s="206">
        <v>77211.458931875008</v>
      </c>
      <c r="AZ153" s="206">
        <v>451484.84245050664</v>
      </c>
      <c r="BA153" s="206">
        <v>500036.08909741772</v>
      </c>
      <c r="BB153" s="206">
        <v>364749.80846041674</v>
      </c>
      <c r="BC153" s="206">
        <v>303697.96855226287</v>
      </c>
      <c r="BD153" s="206">
        <v>317347.07779458375</v>
      </c>
      <c r="BE153" s="206">
        <v>95596.745781249992</v>
      </c>
      <c r="BF153" s="206">
        <v>264898.07031204167</v>
      </c>
      <c r="BG153" s="206">
        <v>245368.0269425585</v>
      </c>
      <c r="BH153" s="206">
        <v>262630.67645916692</v>
      </c>
      <c r="BI153" s="206">
        <v>225010.77854375029</v>
      </c>
      <c r="BJ153" s="206">
        <v>369721.74596041685</v>
      </c>
      <c r="BK153" s="206">
        <v>135686.58367749999</v>
      </c>
      <c r="BL153" s="206">
        <v>550868.65329833329</v>
      </c>
      <c r="BM153" s="206">
        <v>1344340.3283286141</v>
      </c>
      <c r="BN153" s="206">
        <v>145328.19536833311</v>
      </c>
      <c r="BO153" s="206">
        <v>372626.39659182943</v>
      </c>
      <c r="BP153" s="206">
        <v>3053626.7558979089</v>
      </c>
      <c r="BQ153" s="206">
        <v>519264.98376718396</v>
      </c>
      <c r="BR153" s="206">
        <v>1411076.744457389</v>
      </c>
      <c r="BS153" s="206">
        <v>1192797.6155299561</v>
      </c>
      <c r="BT153" s="206">
        <v>21522871.802028209</v>
      </c>
      <c r="BU153" s="206">
        <v>328736.30886513158</v>
      </c>
      <c r="BV153" s="206">
        <v>251845.47524272098</v>
      </c>
      <c r="BW153" s="206">
        <v>0</v>
      </c>
      <c r="BX153" s="206">
        <v>4747591.7482185969</v>
      </c>
      <c r="BY153" s="206">
        <v>75701.045972291686</v>
      </c>
      <c r="BZ153" s="206">
        <v>232552.63491068699</v>
      </c>
      <c r="CA153" s="206">
        <v>264031.14121595881</v>
      </c>
      <c r="CB153" s="206">
        <v>197064.861837523</v>
      </c>
      <c r="CC153" s="206">
        <v>9723.6686726180596</v>
      </c>
      <c r="CD153" s="206">
        <v>77410.87327679171</v>
      </c>
      <c r="CE153" s="206">
        <v>451841.81324730499</v>
      </c>
      <c r="CF153" s="206">
        <v>316284.5681015625</v>
      </c>
      <c r="CG153" s="206">
        <v>363770.71895281895</v>
      </c>
      <c r="CH153" s="206">
        <v>303411.71108023438</v>
      </c>
      <c r="CI153" s="206">
        <v>318575.48636302783</v>
      </c>
      <c r="CJ153" s="206">
        <v>95578.882888395805</v>
      </c>
      <c r="CK153" s="206">
        <v>265814.64410263038</v>
      </c>
      <c r="CL153" s="206">
        <v>2758880.0442502014</v>
      </c>
      <c r="CM153" s="206">
        <v>241221.7599311111</v>
      </c>
      <c r="CN153" s="206">
        <v>224933.2256276526</v>
      </c>
      <c r="CO153" s="206">
        <v>328464.04607118096</v>
      </c>
      <c r="CP153" s="206">
        <v>136193.87534883339</v>
      </c>
      <c r="CQ153" s="206">
        <v>294354.30897348613</v>
      </c>
      <c r="CR153" s="206">
        <v>206481.38519225092</v>
      </c>
      <c r="CS153" s="206">
        <v>145362.6560095553</v>
      </c>
      <c r="CT153" s="206">
        <v>372402.83061255689</v>
      </c>
      <c r="CU153" s="206">
        <v>1490480.695017339</v>
      </c>
      <c r="CV153" s="206">
        <v>515208.57895093499</v>
      </c>
      <c r="CW153" s="206">
        <v>64291547.365787894</v>
      </c>
      <c r="CX153" s="206">
        <v>52091712.001683503</v>
      </c>
      <c r="CY153" s="206">
        <v>38087248.551110499</v>
      </c>
      <c r="CZ153" s="206">
        <v>60906188.456480704</v>
      </c>
      <c r="DA153" s="206">
        <v>43600231.999580599</v>
      </c>
      <c r="DB153" s="206">
        <v>36201665.223674104</v>
      </c>
      <c r="DC153" s="206">
        <v>63256542.580602497</v>
      </c>
      <c r="DD153" s="206">
        <v>39906606.898520403</v>
      </c>
      <c r="DE153" s="206">
        <v>40238006.925241001</v>
      </c>
      <c r="DF153" s="206">
        <v>449893029.24673802</v>
      </c>
      <c r="DG153" s="206">
        <v>383116833.02951497</v>
      </c>
      <c r="DH153" s="206">
        <v>301925318.2237516</v>
      </c>
      <c r="DI153" s="206">
        <v>335583698.50339168</v>
      </c>
      <c r="DJ153" s="206">
        <v>710562834.47214007</v>
      </c>
      <c r="DK153" s="206">
        <v>0</v>
      </c>
      <c r="DL153" s="207">
        <v>2779782668.6613593</v>
      </c>
      <c r="DQ153" s="208"/>
      <c r="DR153" s="209"/>
      <c r="DS153" s="205" t="s">
        <v>274</v>
      </c>
      <c r="DT153" s="205"/>
      <c r="DU153" s="206">
        <f>I153/$DQ$4</f>
        <v>0.63339581305286097</v>
      </c>
      <c r="DV153" s="206">
        <f>SUM(J153:O153)/$DQ$4</f>
        <v>35.643298203183448</v>
      </c>
      <c r="DW153" s="206">
        <f>SUM(P153:AL153)/$DQ$4</f>
        <v>30.186497863343192</v>
      </c>
      <c r="DX153" s="206">
        <f>SUM(AM153:CT153)/$DQ$4</f>
        <v>91.652324029594112</v>
      </c>
      <c r="DY153" s="206">
        <f>SUM(CU153:CY153)/$DQ$4</f>
        <v>156.47619719255019</v>
      </c>
      <c r="DZ153" s="206">
        <f>SUM(CZ153:DE153)/$DQ$4</f>
        <v>284.10924208409938</v>
      </c>
      <c r="EA153" s="206">
        <f>SUM(DF153:DG153)/$DQ$4</f>
        <v>833.00986227625299</v>
      </c>
      <c r="EB153" s="206">
        <f>SUM(DH153:DI153)/$DQ$4</f>
        <v>637.50901672714326</v>
      </c>
      <c r="EC153" s="206">
        <f>SUM(DJ153:DK153)/$DQ$4</f>
        <v>710.56283447214003</v>
      </c>
      <c r="ED153" s="207">
        <f t="shared" si="129"/>
        <v>2779.7826686613594</v>
      </c>
      <c r="EE153" s="303">
        <f>ED153-(DL153/$DQ$4)</f>
        <v>0</v>
      </c>
      <c r="EF153" s="101"/>
      <c r="EG153" s="101"/>
    </row>
    <row r="154" spans="1:137" s="126" customFormat="1" ht="15.5" hidden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16181826.854481207</v>
      </c>
      <c r="J154" s="206">
        <v>7017487.3288314138</v>
      </c>
      <c r="K154" s="206">
        <v>41460829.811630689</v>
      </c>
      <c r="L154" s="206">
        <v>6872263.3630745625</v>
      </c>
      <c r="M154" s="206">
        <v>6353736.4772184193</v>
      </c>
      <c r="N154" s="206">
        <v>6552584.2887495207</v>
      </c>
      <c r="O154" s="206">
        <v>6569316.3854973288</v>
      </c>
      <c r="P154" s="206">
        <v>516000.025531661</v>
      </c>
      <c r="Q154" s="206">
        <v>118391.00964850411</v>
      </c>
      <c r="R154" s="206">
        <v>1348232.6423894127</v>
      </c>
      <c r="S154" s="206">
        <v>38979.360476265203</v>
      </c>
      <c r="T154" s="206">
        <v>16138886.545307621</v>
      </c>
      <c r="U154" s="206">
        <v>8471481.4341855571</v>
      </c>
      <c r="V154" s="206">
        <v>10214471.5262092</v>
      </c>
      <c r="W154" s="206">
        <v>12132039.69824991</v>
      </c>
      <c r="X154" s="206">
        <v>21465415.933769207</v>
      </c>
      <c r="Y154" s="206">
        <v>1026462.71268169</v>
      </c>
      <c r="Z154" s="206">
        <v>223643.77567566058</v>
      </c>
      <c r="AA154" s="206">
        <v>3974015.9973964049</v>
      </c>
      <c r="AB154" s="206">
        <v>743559.11372514267</v>
      </c>
      <c r="AC154" s="206">
        <v>22401252.195247248</v>
      </c>
      <c r="AD154" s="206">
        <v>32579870.20698256</v>
      </c>
      <c r="AE154" s="206">
        <v>16657804.850125687</v>
      </c>
      <c r="AF154" s="206">
        <v>763368.07162812306</v>
      </c>
      <c r="AG154" s="206">
        <v>298513.81241609011</v>
      </c>
      <c r="AH154" s="206">
        <v>9715837.337456027</v>
      </c>
      <c r="AI154" s="206">
        <v>8780643.7472156603</v>
      </c>
      <c r="AJ154" s="206">
        <v>35608880.416137412</v>
      </c>
      <c r="AK154" s="206">
        <v>7539230.0052136127</v>
      </c>
      <c r="AL154" s="206">
        <v>5303482.7208321802</v>
      </c>
      <c r="AM154" s="206">
        <v>1034860.494000355</v>
      </c>
      <c r="AN154" s="206">
        <v>7545555.4341657404</v>
      </c>
      <c r="AO154" s="206">
        <v>28435099.088489961</v>
      </c>
      <c r="AP154" s="206">
        <v>219966.15057821709</v>
      </c>
      <c r="AQ154" s="206">
        <v>9618584.2846403345</v>
      </c>
      <c r="AR154" s="206">
        <v>20616126.621806268</v>
      </c>
      <c r="AS154" s="206">
        <v>6183966.8084705258</v>
      </c>
      <c r="AT154" s="206">
        <v>388692.83020023198</v>
      </c>
      <c r="AU154" s="206">
        <v>225647.70013886693</v>
      </c>
      <c r="AV154" s="206">
        <v>35444.402908322903</v>
      </c>
      <c r="AW154" s="206">
        <v>38911.503268643697</v>
      </c>
      <c r="AX154" s="206">
        <v>36365.689007374996</v>
      </c>
      <c r="AY154" s="206">
        <v>21026.163171531301</v>
      </c>
      <c r="AZ154" s="206">
        <v>737200.09980836906</v>
      </c>
      <c r="BA154" s="206">
        <v>361053.71269422304</v>
      </c>
      <c r="BB154" s="206">
        <v>642097.43620646093</v>
      </c>
      <c r="BC154" s="206">
        <v>539193.26011700288</v>
      </c>
      <c r="BD154" s="206">
        <v>419131.86503149197</v>
      </c>
      <c r="BE154" s="206">
        <v>11537222.816159774</v>
      </c>
      <c r="BF154" s="206">
        <v>2139510.3322333358</v>
      </c>
      <c r="BG154" s="206">
        <v>5889408.8012101594</v>
      </c>
      <c r="BH154" s="206">
        <v>1222515.9922594281</v>
      </c>
      <c r="BI154" s="206">
        <v>180862.1616723153</v>
      </c>
      <c r="BJ154" s="206">
        <v>18692076.394305788</v>
      </c>
      <c r="BK154" s="206">
        <v>31816465.172432531</v>
      </c>
      <c r="BL154" s="206">
        <v>28299273.161863308</v>
      </c>
      <c r="BM154" s="206">
        <v>13005789.401519595</v>
      </c>
      <c r="BN154" s="206">
        <v>24417911.254170533</v>
      </c>
      <c r="BO154" s="206">
        <v>5439505.5107140737</v>
      </c>
      <c r="BP154" s="206">
        <v>3574945.3790373369</v>
      </c>
      <c r="BQ154" s="206">
        <v>995799.55446328805</v>
      </c>
      <c r="BR154" s="206">
        <v>31252171.329957042</v>
      </c>
      <c r="BS154" s="206">
        <v>4562418.4654123038</v>
      </c>
      <c r="BT154" s="206">
        <v>42261137.256397039</v>
      </c>
      <c r="BU154" s="206">
        <v>8255089.742197712</v>
      </c>
      <c r="BV154" s="206">
        <v>329090.41194088198</v>
      </c>
      <c r="BW154" s="206">
        <v>165091.79940409047</v>
      </c>
      <c r="BX154" s="206">
        <v>1010890.8231778441</v>
      </c>
      <c r="BY154" s="206">
        <v>10268240.830974497</v>
      </c>
      <c r="BZ154" s="206">
        <v>55812.905905492233</v>
      </c>
      <c r="CA154" s="206">
        <v>1464435.3708200469</v>
      </c>
      <c r="CB154" s="206">
        <v>116438.71936862549</v>
      </c>
      <c r="CC154" s="206">
        <v>155645.29398333438</v>
      </c>
      <c r="CD154" s="206">
        <v>168888.400163538</v>
      </c>
      <c r="CE154" s="206">
        <v>6246121.1212934265</v>
      </c>
      <c r="CF154" s="206">
        <v>393134.08173950843</v>
      </c>
      <c r="CG154" s="206">
        <v>1100258.8776363269</v>
      </c>
      <c r="CH154" s="206">
        <v>2470823.526773381</v>
      </c>
      <c r="CI154" s="206">
        <v>2219533.3038414218</v>
      </c>
      <c r="CJ154" s="206">
        <v>1202938.6311800899</v>
      </c>
      <c r="CK154" s="206">
        <v>860022.53464292502</v>
      </c>
      <c r="CL154" s="206">
        <v>1093246.511019506</v>
      </c>
      <c r="CM154" s="206">
        <v>12064738.926560722</v>
      </c>
      <c r="CN154" s="206">
        <v>9907806.9015162848</v>
      </c>
      <c r="CO154" s="206">
        <v>13385325.045784095</v>
      </c>
      <c r="CP154" s="206">
        <v>6158095.8444028562</v>
      </c>
      <c r="CQ154" s="206">
        <v>397818.11966363009</v>
      </c>
      <c r="CR154" s="206">
        <v>1301317.346798925</v>
      </c>
      <c r="CS154" s="206">
        <v>6696312.8484367393</v>
      </c>
      <c r="CT154" s="206">
        <v>788179.71024470101</v>
      </c>
      <c r="CU154" s="206">
        <v>7635601.500970128</v>
      </c>
      <c r="CV154" s="206">
        <v>9066614.738126643</v>
      </c>
      <c r="CW154" s="206">
        <v>73769495.693845943</v>
      </c>
      <c r="CX154" s="206">
        <v>24901517.992131371</v>
      </c>
      <c r="CY154" s="206">
        <v>36313724.40533518</v>
      </c>
      <c r="CZ154" s="206">
        <v>20618299.029874779</v>
      </c>
      <c r="DA154" s="206">
        <v>22232990.675656021</v>
      </c>
      <c r="DB154" s="206">
        <v>13440124.109684739</v>
      </c>
      <c r="DC154" s="206">
        <v>8698751.9183264188</v>
      </c>
      <c r="DD154" s="206">
        <v>18582994.715254609</v>
      </c>
      <c r="DE154" s="206">
        <v>10127429.634354141</v>
      </c>
      <c r="DF154" s="206">
        <v>49286147.613320395</v>
      </c>
      <c r="DG154" s="206">
        <v>12192999.710083831</v>
      </c>
      <c r="DH154" s="206">
        <v>11524083.209746502</v>
      </c>
      <c r="DI154" s="206">
        <v>11492596.643599499</v>
      </c>
      <c r="DJ154" s="206">
        <v>1165891281.3840201</v>
      </c>
      <c r="DK154" s="206">
        <v>0</v>
      </c>
      <c r="DL154" s="207">
        <v>2193504394.7802963</v>
      </c>
      <c r="DQ154" s="208"/>
      <c r="DR154" s="209"/>
      <c r="DS154" s="205" t="s">
        <v>276</v>
      </c>
      <c r="DT154" s="205"/>
      <c r="DU154" s="206">
        <f>I154/$DQ$4</f>
        <v>16.181826854481208</v>
      </c>
      <c r="DV154" s="206">
        <f>SUM(J154:O154)/$DQ$4</f>
        <v>74.82621765500194</v>
      </c>
      <c r="DW154" s="206">
        <f>SUM(P154:AL154)/$DQ$4</f>
        <v>216.06046313850081</v>
      </c>
      <c r="DX154" s="206">
        <f>SUM(AM154:CT154)/$DQ$4</f>
        <v>390.66123415798228</v>
      </c>
      <c r="DY154" s="206">
        <f>SUM(CU154:CY154)/$DQ$4</f>
        <v>151.68695433040926</v>
      </c>
      <c r="DZ154" s="206">
        <f>SUM(CZ154:DE154)/$DQ$4</f>
        <v>93.700590083150715</v>
      </c>
      <c r="EA154" s="206">
        <f>SUM(DF154:DG154)/$DQ$4</f>
        <v>61.47914732340422</v>
      </c>
      <c r="EB154" s="206">
        <f>SUM(DH154:DI154)/$DQ$4</f>
        <v>23.016679853346002</v>
      </c>
      <c r="EC154" s="206">
        <f>SUM(DJ154:DK154)/$DQ$4</f>
        <v>1165.8912813840202</v>
      </c>
      <c r="ED154" s="207">
        <f t="shared" si="129"/>
        <v>2193.5043947802969</v>
      </c>
      <c r="EE154" s="303">
        <f>ED154-(DL154/$DQ$4)</f>
        <v>0</v>
      </c>
      <c r="EF154" s="101"/>
      <c r="EG154" s="101"/>
    </row>
    <row r="155" spans="1:137" s="126" customFormat="1" ht="15.5" hidden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101"/>
      <c r="EG155" s="101"/>
    </row>
    <row r="156" spans="1:137" s="126" customFormat="1" ht="15.5" hidden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101"/>
      <c r="EG156" s="101"/>
    </row>
    <row r="157" spans="1:137" s="126" customFormat="1" ht="15.5" hidden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Q157" s="210"/>
      <c r="DR157" s="211" t="s">
        <v>292</v>
      </c>
      <c r="DS157" s="211"/>
      <c r="DT157" s="212"/>
      <c r="DU157" s="213">
        <f t="shared" ref="DU157:EC157" si="131">SUM(DU158:DU164)</f>
        <v>402.67578252765878</v>
      </c>
      <c r="DV157" s="213">
        <f t="shared" si="131"/>
        <v>973.91044147332491</v>
      </c>
      <c r="DW157" s="213">
        <f t="shared" si="131"/>
        <v>1243.5709985690014</v>
      </c>
      <c r="DX157" s="213">
        <f t="shared" si="131"/>
        <v>3161.3627689836603</v>
      </c>
      <c r="DY157" s="213">
        <f t="shared" si="131"/>
        <v>4377.9525736348714</v>
      </c>
      <c r="DZ157" s="213">
        <f t="shared" si="131"/>
        <v>6710.574743304137</v>
      </c>
      <c r="EA157" s="213">
        <f t="shared" si="131"/>
        <v>19477.790755897138</v>
      </c>
      <c r="EB157" s="213">
        <f t="shared" si="131"/>
        <v>20833.03878291354</v>
      </c>
      <c r="EC157" s="213">
        <f t="shared" si="131"/>
        <v>34710.861790996263</v>
      </c>
      <c r="ED157" s="214">
        <f t="shared" si="129"/>
        <v>91891.73863829959</v>
      </c>
      <c r="EE157" s="305"/>
      <c r="EF157" s="101"/>
      <c r="EG157" s="101"/>
    </row>
    <row r="158" spans="1:137" s="126" customFormat="1" ht="15.5" hidden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13572064.534570972</v>
      </c>
      <c r="J158" s="206">
        <v>5330179.4336136766</v>
      </c>
      <c r="K158" s="206">
        <v>4392926.3087503398</v>
      </c>
      <c r="L158" s="206">
        <v>3495354.7286781096</v>
      </c>
      <c r="M158" s="206">
        <v>3520841.5629021563</v>
      </c>
      <c r="N158" s="206">
        <v>3387272.8952987087</v>
      </c>
      <c r="O158" s="206">
        <v>39926363.823719017</v>
      </c>
      <c r="P158" s="206">
        <v>10898028.46289969</v>
      </c>
      <c r="Q158" s="206">
        <v>11727381.683288394</v>
      </c>
      <c r="R158" s="206">
        <v>12754676.75849307</v>
      </c>
      <c r="S158" s="206">
        <v>11259336.695145264</v>
      </c>
      <c r="T158" s="206">
        <v>15506183.769602912</v>
      </c>
      <c r="U158" s="206">
        <v>12082512.918513088</v>
      </c>
      <c r="V158" s="206">
        <v>13063648.739377044</v>
      </c>
      <c r="W158" s="206">
        <v>13897372.242581604</v>
      </c>
      <c r="X158" s="206">
        <v>15285514.803241605</v>
      </c>
      <c r="Y158" s="206">
        <v>19725766.405538682</v>
      </c>
      <c r="Z158" s="206">
        <v>15207002.023214933</v>
      </c>
      <c r="AA158" s="206">
        <v>13455912.471152091</v>
      </c>
      <c r="AB158" s="206">
        <v>15883149.017391076</v>
      </c>
      <c r="AC158" s="206">
        <v>15664016.222527422</v>
      </c>
      <c r="AD158" s="206">
        <v>19873649.385908701</v>
      </c>
      <c r="AE158" s="206">
        <v>18653399.007964142</v>
      </c>
      <c r="AF158" s="206">
        <v>15675693.97800754</v>
      </c>
      <c r="AG158" s="206">
        <v>17137780.687590953</v>
      </c>
      <c r="AH158" s="206">
        <v>15591155.707121609</v>
      </c>
      <c r="AI158" s="206">
        <v>227640286.3767845</v>
      </c>
      <c r="AJ158" s="206">
        <v>6817928.7166924207</v>
      </c>
      <c r="AK158" s="206">
        <v>9597367.8643358443</v>
      </c>
      <c r="AL158" s="206">
        <v>12093905.335843271</v>
      </c>
      <c r="AM158" s="206">
        <v>8299377.9130755076</v>
      </c>
      <c r="AN158" s="206">
        <v>18710075.496994745</v>
      </c>
      <c r="AO158" s="206">
        <v>4368371.0629802998</v>
      </c>
      <c r="AP158" s="206">
        <v>3463861.8149412638</v>
      </c>
      <c r="AQ158" s="206">
        <v>3504714.8263354404</v>
      </c>
      <c r="AR158" s="206">
        <v>3146155.6513113678</v>
      </c>
      <c r="AS158" s="206">
        <v>39877892.028976418</v>
      </c>
      <c r="AT158" s="206">
        <v>10898035.048901808</v>
      </c>
      <c r="AU158" s="206">
        <v>11718039.192910248</v>
      </c>
      <c r="AV158" s="206">
        <v>12734856.07470471</v>
      </c>
      <c r="AW158" s="206">
        <v>11223152.230505096</v>
      </c>
      <c r="AX158" s="206">
        <v>15481048.133357322</v>
      </c>
      <c r="AY158" s="206">
        <v>12045344.044269377</v>
      </c>
      <c r="AZ158" s="206">
        <v>12906044.775164424</v>
      </c>
      <c r="BA158" s="206">
        <v>13892313.855728032</v>
      </c>
      <c r="BB158" s="206">
        <v>15245150.195786512</v>
      </c>
      <c r="BC158" s="206">
        <v>19586801.380890846</v>
      </c>
      <c r="BD158" s="206">
        <v>15068448.387010578</v>
      </c>
      <c r="BE158" s="206">
        <v>13438579.908912946</v>
      </c>
      <c r="BF158" s="206">
        <v>15818770.971180487</v>
      </c>
      <c r="BG158" s="206">
        <v>15628405.509152636</v>
      </c>
      <c r="BH158" s="206">
        <v>19823800.333883982</v>
      </c>
      <c r="BI158" s="206">
        <v>18558538.166277438</v>
      </c>
      <c r="BJ158" s="206">
        <v>15613884.980180822</v>
      </c>
      <c r="BK158" s="206">
        <v>17084684.295113407</v>
      </c>
      <c r="BL158" s="206">
        <v>15806291.976257993</v>
      </c>
      <c r="BM158" s="206">
        <v>226885164.09591991</v>
      </c>
      <c r="BN158" s="206">
        <v>6773033.9906720631</v>
      </c>
      <c r="BO158" s="206">
        <v>9571062.5883924142</v>
      </c>
      <c r="BP158" s="206">
        <v>11890993.62086018</v>
      </c>
      <c r="BQ158" s="206">
        <v>8180043.6830179496</v>
      </c>
      <c r="BR158" s="206">
        <v>13253720.373510014</v>
      </c>
      <c r="BS158" s="206">
        <v>5279968.6963498984</v>
      </c>
      <c r="BT158" s="206">
        <v>4424218.2553816661</v>
      </c>
      <c r="BU158" s="206">
        <v>3445103.5502662519</v>
      </c>
      <c r="BV158" s="206">
        <v>3444428.8427152233</v>
      </c>
      <c r="BW158" s="206">
        <v>3143188.0932097328</v>
      </c>
      <c r="BX158" s="206">
        <v>39643224.169202089</v>
      </c>
      <c r="BY158" s="206">
        <v>10870707.00274946</v>
      </c>
      <c r="BZ158" s="206">
        <v>11689103.976908896</v>
      </c>
      <c r="CA158" s="206">
        <v>12723454.127028221</v>
      </c>
      <c r="CB158" s="206">
        <v>11199156.043125046</v>
      </c>
      <c r="CC158" s="206">
        <v>15444702.769034917</v>
      </c>
      <c r="CD158" s="206">
        <v>12027723.205246653</v>
      </c>
      <c r="CE158" s="206">
        <v>12885207.232578576</v>
      </c>
      <c r="CF158" s="206">
        <v>13787916.751159828</v>
      </c>
      <c r="CG158" s="206">
        <v>15205080.869684283</v>
      </c>
      <c r="CH158" s="206">
        <v>19482108.617255386</v>
      </c>
      <c r="CI158" s="206">
        <v>15031968.217271382</v>
      </c>
      <c r="CJ158" s="206">
        <v>13325490.213985074</v>
      </c>
      <c r="CK158" s="206">
        <v>15715734.912670737</v>
      </c>
      <c r="CL158" s="206">
        <v>15627247.370248647</v>
      </c>
      <c r="CM158" s="206">
        <v>19679808.029150147</v>
      </c>
      <c r="CN158" s="206">
        <v>18536184.600484908</v>
      </c>
      <c r="CO158" s="206">
        <v>15569343.763212979</v>
      </c>
      <c r="CP158" s="206">
        <v>17048754.815970909</v>
      </c>
      <c r="CQ158" s="206">
        <v>15450797.890355408</v>
      </c>
      <c r="CR158" s="206">
        <v>226311117.23363796</v>
      </c>
      <c r="CS158" s="206">
        <v>6771208.875871744</v>
      </c>
      <c r="CT158" s="206">
        <v>9513979.5615772232</v>
      </c>
      <c r="CU158" s="206">
        <v>11835792.777503779</v>
      </c>
      <c r="CV158" s="206">
        <v>8157533.8128766594</v>
      </c>
      <c r="CW158" s="206">
        <v>613289751.82671797</v>
      </c>
      <c r="CX158" s="206">
        <v>610610865.63590491</v>
      </c>
      <c r="CY158" s="206">
        <v>626756361.07909465</v>
      </c>
      <c r="CZ158" s="206">
        <v>587547381.32999098</v>
      </c>
      <c r="DA158" s="206">
        <v>603455592.18624997</v>
      </c>
      <c r="DB158" s="206">
        <v>600823844.57952595</v>
      </c>
      <c r="DC158" s="206">
        <v>598368783.49381292</v>
      </c>
      <c r="DD158" s="206">
        <v>594298922.64609301</v>
      </c>
      <c r="DE158" s="206">
        <v>590689733.51554799</v>
      </c>
      <c r="DF158" s="206">
        <v>6824815272.8090401</v>
      </c>
      <c r="DG158" s="206">
        <v>6222185913.6096497</v>
      </c>
      <c r="DH158" s="206">
        <v>5494268333.33041</v>
      </c>
      <c r="DI158" s="206">
        <v>4833405483.3485699</v>
      </c>
      <c r="DJ158" s="206">
        <v>25825202096.670921</v>
      </c>
      <c r="DK158" s="206">
        <v>0</v>
      </c>
      <c r="DL158" s="207">
        <v>56482601919.506165</v>
      </c>
      <c r="DQ158" s="208"/>
      <c r="DR158" s="209"/>
      <c r="DS158" s="205" t="s">
        <v>293</v>
      </c>
      <c r="DT158" s="205"/>
      <c r="DU158" s="206">
        <f t="shared" ref="DU158:DU164" si="132">I158/$DQ$4</f>
        <v>13.572064534570972</v>
      </c>
      <c r="DV158" s="206">
        <f t="shared" ref="DV158:DV164" si="133">SUM(J158:O158)/$DQ$4</f>
        <v>60.052938752962007</v>
      </c>
      <c r="DW158" s="206">
        <f t="shared" ref="DW158:DW164" si="134">SUM(P158:AL158)/$DQ$4</f>
        <v>539.49166927321585</v>
      </c>
      <c r="DX158" s="206">
        <f t="shared" ref="DX158:DX164" si="135">SUM(AM158:CT158)/$DQ$4</f>
        <v>1223.7735842935094</v>
      </c>
      <c r="DY158" s="206">
        <f t="shared" ref="DY158:DY164" si="136">SUM(CU158:CY158)/$DQ$4</f>
        <v>1870.6503051320979</v>
      </c>
      <c r="DZ158" s="206">
        <f t="shared" ref="DZ158:DZ164" si="137">SUM(CZ158:DE158)/$DQ$4</f>
        <v>3575.1842577512207</v>
      </c>
      <c r="EA158" s="206">
        <f t="shared" ref="EA158:EA164" si="138">SUM(DF158:DG158)/$DQ$4</f>
        <v>13047.001186418689</v>
      </c>
      <c r="EB158" s="206">
        <f t="shared" ref="EB158:EB164" si="139">SUM(DH158:DI158)/$DQ$4</f>
        <v>10327.67381667898</v>
      </c>
      <c r="EC158" s="206">
        <f t="shared" ref="EC158:EC164" si="140">SUM(DJ158:DK158)/$DQ$4</f>
        <v>25825.202096670921</v>
      </c>
      <c r="ED158" s="207">
        <f t="shared" si="129"/>
        <v>56482.601919506167</v>
      </c>
      <c r="EE158" s="303">
        <f t="shared" ref="EE158:EE164" si="141">ED158-(DL158/$DQ$4)</f>
        <v>0</v>
      </c>
      <c r="EF158" s="101"/>
      <c r="EG158" s="101"/>
    </row>
    <row r="159" spans="1:137" s="126" customFormat="1" ht="15.5" hidden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273279740.81219798</v>
      </c>
      <c r="J159" s="206">
        <v>54774026.503699303</v>
      </c>
      <c r="K159" s="206">
        <v>54774026.503700703</v>
      </c>
      <c r="L159" s="206">
        <v>54774026.503699303</v>
      </c>
      <c r="M159" s="206">
        <v>54774026.503699802</v>
      </c>
      <c r="N159" s="206">
        <v>54774026.503700703</v>
      </c>
      <c r="O159" s="206">
        <v>54774026.503699496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307236.96076743101</v>
      </c>
      <c r="AN159" s="206">
        <v>307236.96076867002</v>
      </c>
      <c r="AO159" s="206">
        <v>307236.96076743898</v>
      </c>
      <c r="AP159" s="206">
        <v>307236.96076767502</v>
      </c>
      <c r="AQ159" s="206">
        <v>307236.96076720097</v>
      </c>
      <c r="AR159" s="206">
        <v>307236.96076873399</v>
      </c>
      <c r="AS159" s="206">
        <v>307236.96076736599</v>
      </c>
      <c r="AT159" s="206">
        <v>307236.96076817502</v>
      </c>
      <c r="AU159" s="206">
        <v>307236.96076848701</v>
      </c>
      <c r="AV159" s="206">
        <v>307236.96076767502</v>
      </c>
      <c r="AW159" s="206">
        <v>307236.96076736599</v>
      </c>
      <c r="AX159" s="206">
        <v>307236.96076744498</v>
      </c>
      <c r="AY159" s="206">
        <v>307236.96076848998</v>
      </c>
      <c r="AZ159" s="206">
        <v>307236.96076766797</v>
      </c>
      <c r="BA159" s="206">
        <v>307236.96076769102</v>
      </c>
      <c r="BB159" s="206">
        <v>307236.96076842502</v>
      </c>
      <c r="BC159" s="206">
        <v>307236.96076743101</v>
      </c>
      <c r="BD159" s="206">
        <v>307236.96076792898</v>
      </c>
      <c r="BE159" s="206">
        <v>307236.96076767502</v>
      </c>
      <c r="BF159" s="206">
        <v>307236.96076842502</v>
      </c>
      <c r="BG159" s="206">
        <v>307236.96076768701</v>
      </c>
      <c r="BH159" s="206">
        <v>307236.96076742798</v>
      </c>
      <c r="BI159" s="206">
        <v>307236.96076848998</v>
      </c>
      <c r="BJ159" s="206">
        <v>307236.960767443</v>
      </c>
      <c r="BK159" s="206">
        <v>307236.96076761198</v>
      </c>
      <c r="BL159" s="206">
        <v>307236.960767443</v>
      </c>
      <c r="BM159" s="206">
        <v>307236.96076873498</v>
      </c>
      <c r="BN159" s="206">
        <v>307236.96076718299</v>
      </c>
      <c r="BO159" s="206">
        <v>307236.96076811402</v>
      </c>
      <c r="BP159" s="206">
        <v>307236.960767677</v>
      </c>
      <c r="BQ159" s="206">
        <v>307236.96076848602</v>
      </c>
      <c r="BR159" s="206">
        <v>307236.96076768299</v>
      </c>
      <c r="BS159" s="206">
        <v>307236.96076743101</v>
      </c>
      <c r="BT159" s="206">
        <v>307236.96076818102</v>
      </c>
      <c r="BU159" s="206">
        <v>307236.96076767502</v>
      </c>
      <c r="BV159" s="206">
        <v>307236.96076768503</v>
      </c>
      <c r="BW159" s="206">
        <v>307236.96076743101</v>
      </c>
      <c r="BX159" s="206">
        <v>307236.96076867002</v>
      </c>
      <c r="BY159" s="206">
        <v>307236.96076793497</v>
      </c>
      <c r="BZ159" s="206">
        <v>307236.96076742699</v>
      </c>
      <c r="CA159" s="206">
        <v>307236.96076848701</v>
      </c>
      <c r="CB159" s="206">
        <v>307236.96076768701</v>
      </c>
      <c r="CC159" s="206">
        <v>307236.96076736797</v>
      </c>
      <c r="CD159" s="206">
        <v>307236.96076769102</v>
      </c>
      <c r="CE159" s="206">
        <v>307236.96076848602</v>
      </c>
      <c r="CF159" s="206">
        <v>307236.96076743101</v>
      </c>
      <c r="CG159" s="206">
        <v>307236.96076737798</v>
      </c>
      <c r="CH159" s="206">
        <v>307236.96076873498</v>
      </c>
      <c r="CI159" s="206">
        <v>307236.96076791798</v>
      </c>
      <c r="CJ159" s="206">
        <v>307236.96076768998</v>
      </c>
      <c r="CK159" s="206">
        <v>307236.96076766797</v>
      </c>
      <c r="CL159" s="206">
        <v>307236.96076818497</v>
      </c>
      <c r="CM159" s="206">
        <v>307236.960767443</v>
      </c>
      <c r="CN159" s="206">
        <v>307236.96076767199</v>
      </c>
      <c r="CO159" s="206">
        <v>307236.96076848998</v>
      </c>
      <c r="CP159" s="206">
        <v>307236.96076762798</v>
      </c>
      <c r="CQ159" s="206">
        <v>307236.96076767199</v>
      </c>
      <c r="CR159" s="206">
        <v>307236.96076718299</v>
      </c>
      <c r="CS159" s="206">
        <v>307236.96076922299</v>
      </c>
      <c r="CT159" s="206">
        <v>307236.96076744201</v>
      </c>
      <c r="CU159" s="206">
        <v>662472.72584959504</v>
      </c>
      <c r="CV159" s="206">
        <v>662472.72584860004</v>
      </c>
      <c r="CW159" s="206">
        <v>19874181.7754783</v>
      </c>
      <c r="CX159" s="206">
        <v>20536654.501327399</v>
      </c>
      <c r="CY159" s="206">
        <v>19874181.775477301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8687440942.3563309</v>
      </c>
      <c r="DJ159" s="206">
        <v>0</v>
      </c>
      <c r="DK159" s="206">
        <v>0</v>
      </c>
      <c r="DL159" s="207">
        <v>9369409023.3407803</v>
      </c>
      <c r="DQ159" s="208"/>
      <c r="DR159" s="209"/>
      <c r="DS159" s="205" t="s">
        <v>294</v>
      </c>
      <c r="DT159" s="205"/>
      <c r="DU159" s="206">
        <f t="shared" si="132"/>
        <v>273.27974081219799</v>
      </c>
      <c r="DV159" s="206">
        <f t="shared" si="133"/>
        <v>328.64415902219935</v>
      </c>
      <c r="DW159" s="206">
        <f t="shared" si="134"/>
        <v>0</v>
      </c>
      <c r="DX159" s="206">
        <f t="shared" si="135"/>
        <v>18.434217646071286</v>
      </c>
      <c r="DY159" s="206">
        <f t="shared" si="136"/>
        <v>61.609963503981206</v>
      </c>
      <c r="DZ159" s="206">
        <f t="shared" si="137"/>
        <v>0</v>
      </c>
      <c r="EA159" s="206">
        <f t="shared" si="138"/>
        <v>0</v>
      </c>
      <c r="EB159" s="206">
        <f t="shared" si="139"/>
        <v>8687.4409423563302</v>
      </c>
      <c r="EC159" s="206">
        <f t="shared" si="140"/>
        <v>0</v>
      </c>
      <c r="ED159" s="207">
        <f t="shared" si="129"/>
        <v>9369.4090233407805</v>
      </c>
      <c r="EE159" s="303">
        <f t="shared" si="141"/>
        <v>0</v>
      </c>
      <c r="EF159" s="101"/>
      <c r="EG159" s="101"/>
    </row>
    <row r="160" spans="1:137" s="126" customFormat="1" ht="15.5" hidden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101"/>
      <c r="EG160" s="101"/>
    </row>
    <row r="161" spans="1:137" s="126" customFormat="1" ht="15.5" hidden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27921458.655760482</v>
      </c>
      <c r="J161" s="206">
        <v>7342502.1426954987</v>
      </c>
      <c r="K161" s="206">
        <v>12838315.999937987</v>
      </c>
      <c r="L161" s="206">
        <v>64935523.179357998</v>
      </c>
      <c r="M161" s="206">
        <v>20167265.444260653</v>
      </c>
      <c r="N161" s="206">
        <v>18196653.91270658</v>
      </c>
      <c r="O161" s="206">
        <v>25924091.647473086</v>
      </c>
      <c r="P161" s="206">
        <v>73717402.367000192</v>
      </c>
      <c r="Q161" s="206">
        <v>19075668.078255665</v>
      </c>
      <c r="R161" s="206">
        <v>20641122.392356772</v>
      </c>
      <c r="S161" s="206">
        <v>17671907.020522401</v>
      </c>
      <c r="T161" s="206">
        <v>21310722.518733926</v>
      </c>
      <c r="U161" s="206">
        <v>16646326.529495139</v>
      </c>
      <c r="V161" s="206">
        <v>22718365.949161202</v>
      </c>
      <c r="W161" s="206">
        <v>22873619.705365062</v>
      </c>
      <c r="X161" s="206">
        <v>20066610.163403749</v>
      </c>
      <c r="Y161" s="206">
        <v>23672515.36474704</v>
      </c>
      <c r="Z161" s="206">
        <v>22514108.685286749</v>
      </c>
      <c r="AA161" s="206">
        <v>17631842.024934217</v>
      </c>
      <c r="AB161" s="206">
        <v>19176885.273645841</v>
      </c>
      <c r="AC161" s="206">
        <v>21935399.041254185</v>
      </c>
      <c r="AD161" s="206">
        <v>23091570.97639434</v>
      </c>
      <c r="AE161" s="206">
        <v>22645339.684326168</v>
      </c>
      <c r="AF161" s="206">
        <v>23665370.451247457</v>
      </c>
      <c r="AG161" s="206">
        <v>18756669.58536182</v>
      </c>
      <c r="AH161" s="206">
        <v>20651233.674497128</v>
      </c>
      <c r="AI161" s="206">
        <v>50774794.2442322</v>
      </c>
      <c r="AJ161" s="206">
        <v>18528648.930732436</v>
      </c>
      <c r="AK161" s="206">
        <v>22124897.921415657</v>
      </c>
      <c r="AL161" s="206">
        <v>30621252.137250256</v>
      </c>
      <c r="AM161" s="206">
        <v>22419444.223148219</v>
      </c>
      <c r="AN161" s="206">
        <v>33124581.966658067</v>
      </c>
      <c r="AO161" s="206">
        <v>12137409.851923592</v>
      </c>
      <c r="AP161" s="206">
        <v>64154598.150240406</v>
      </c>
      <c r="AQ161" s="206">
        <v>19268250.893724702</v>
      </c>
      <c r="AR161" s="206">
        <v>17576390.707412709</v>
      </c>
      <c r="AS161" s="206">
        <v>24137714.76941441</v>
      </c>
      <c r="AT161" s="206">
        <v>66822763.099582709</v>
      </c>
      <c r="AU161" s="206">
        <v>17624297.764454577</v>
      </c>
      <c r="AV161" s="206">
        <v>19349276.687317394</v>
      </c>
      <c r="AW161" s="206">
        <v>16663717.64811307</v>
      </c>
      <c r="AX161" s="206">
        <v>20139737.317793779</v>
      </c>
      <c r="AY161" s="206">
        <v>15852907.158261459</v>
      </c>
      <c r="AZ161" s="206">
        <v>20940608.893944845</v>
      </c>
      <c r="BA161" s="206">
        <v>21096246.057134859</v>
      </c>
      <c r="BB161" s="206">
        <v>18384179.493073247</v>
      </c>
      <c r="BC161" s="206">
        <v>22059050.558704492</v>
      </c>
      <c r="BD161" s="206">
        <v>21967365.148756213</v>
      </c>
      <c r="BE161" s="206">
        <v>17081522.454676509</v>
      </c>
      <c r="BF161" s="206">
        <v>17890811.230659764</v>
      </c>
      <c r="BG161" s="206">
        <v>20284207.392677538</v>
      </c>
      <c r="BH161" s="206">
        <v>21532301.584730841</v>
      </c>
      <c r="BI161" s="206">
        <v>20564281.93319742</v>
      </c>
      <c r="BJ161" s="206">
        <v>22372687.914435863</v>
      </c>
      <c r="BK161" s="206">
        <v>17785615.142349139</v>
      </c>
      <c r="BL161" s="206">
        <v>19562445.609379642</v>
      </c>
      <c r="BM161" s="206">
        <v>45254241.347000703</v>
      </c>
      <c r="BN161" s="206">
        <v>16633745.55561398</v>
      </c>
      <c r="BO161" s="206">
        <v>20579320.894752752</v>
      </c>
      <c r="BP161" s="206">
        <v>25496964.885295562</v>
      </c>
      <c r="BQ161" s="206">
        <v>21773206.241863951</v>
      </c>
      <c r="BR161" s="206">
        <v>25811996.495275673</v>
      </c>
      <c r="BS161" s="206">
        <v>6638736.1850783098</v>
      </c>
      <c r="BT161" s="206">
        <v>10561047.46736528</v>
      </c>
      <c r="BU161" s="206">
        <v>60978326.104973905</v>
      </c>
      <c r="BV161" s="206">
        <v>18126608.308373742</v>
      </c>
      <c r="BW161" s="206">
        <v>16199109.493742278</v>
      </c>
      <c r="BX161" s="206">
        <v>22746596.699498601</v>
      </c>
      <c r="BY161" s="206">
        <v>59126303.3535235</v>
      </c>
      <c r="BZ161" s="206">
        <v>17140208.421106849</v>
      </c>
      <c r="CA161" s="206">
        <v>18518660.399635278</v>
      </c>
      <c r="CB161" s="206">
        <v>15566785.845980259</v>
      </c>
      <c r="CC161" s="206">
        <v>19157329.684679296</v>
      </c>
      <c r="CD161" s="206">
        <v>14729627.616399197</v>
      </c>
      <c r="CE161" s="206">
        <v>19614108.223315649</v>
      </c>
      <c r="CF161" s="206">
        <v>20471586.553170629</v>
      </c>
      <c r="CG161" s="206">
        <v>17805277.542127129</v>
      </c>
      <c r="CH161" s="206">
        <v>20930708.43793511</v>
      </c>
      <c r="CI161" s="206">
        <v>18914544.826894555</v>
      </c>
      <c r="CJ161" s="206">
        <v>16071783.958266538</v>
      </c>
      <c r="CK161" s="206">
        <v>16357932.747856883</v>
      </c>
      <c r="CL161" s="206">
        <v>18803824.699796941</v>
      </c>
      <c r="CM161" s="206">
        <v>21048690.66339609</v>
      </c>
      <c r="CN161" s="206">
        <v>19837442.388512496</v>
      </c>
      <c r="CO161" s="206">
        <v>20169388.440546758</v>
      </c>
      <c r="CP161" s="206">
        <v>16493234.681718212</v>
      </c>
      <c r="CQ161" s="206">
        <v>18153716.822378289</v>
      </c>
      <c r="CR161" s="206">
        <v>43098607.480371602</v>
      </c>
      <c r="CS161" s="206">
        <v>15419545.91570881</v>
      </c>
      <c r="CT161" s="206">
        <v>19978524.760873593</v>
      </c>
      <c r="CU161" s="206">
        <v>24535850.385469425</v>
      </c>
      <c r="CV161" s="206">
        <v>20224007.407411896</v>
      </c>
      <c r="CW161" s="206">
        <v>609757857.25750494</v>
      </c>
      <c r="CX161" s="206">
        <v>564843694.87421775</v>
      </c>
      <c r="CY161" s="206">
        <v>558550229.42379856</v>
      </c>
      <c r="CZ161" s="206">
        <v>468623664.55081397</v>
      </c>
      <c r="DA161" s="206">
        <v>477849420.86108959</v>
      </c>
      <c r="DB161" s="206">
        <v>460634451.74610323</v>
      </c>
      <c r="DC161" s="206">
        <v>435031439.06346202</v>
      </c>
      <c r="DD161" s="206">
        <v>413534699.61458266</v>
      </c>
      <c r="DE161" s="206">
        <v>392621055.02999997</v>
      </c>
      <c r="DF161" s="206">
        <v>3744515536.541121</v>
      </c>
      <c r="DG161" s="206">
        <v>2292091186.5328197</v>
      </c>
      <c r="DH161" s="206">
        <v>1142680866.691606</v>
      </c>
      <c r="DI161" s="206">
        <v>520260754.6724931</v>
      </c>
      <c r="DJ161" s="206">
        <v>893657078.09215617</v>
      </c>
      <c r="DK161" s="206">
        <v>0</v>
      </c>
      <c r="DL161" s="207">
        <v>15136250023.241255</v>
      </c>
      <c r="DQ161" s="208"/>
      <c r="DR161" s="209"/>
      <c r="DS161" s="205" t="s">
        <v>295</v>
      </c>
      <c r="DT161" s="205"/>
      <c r="DU161" s="206">
        <f t="shared" si="132"/>
        <v>27.921458655760482</v>
      </c>
      <c r="DV161" s="206">
        <f t="shared" si="133"/>
        <v>149.40435232643182</v>
      </c>
      <c r="DW161" s="206">
        <f t="shared" si="134"/>
        <v>570.51227271961966</v>
      </c>
      <c r="DX161" s="206">
        <f t="shared" si="135"/>
        <v>1369.0001467947936</v>
      </c>
      <c r="DY161" s="206">
        <f t="shared" si="136"/>
        <v>1777.9116393484026</v>
      </c>
      <c r="DZ161" s="206">
        <f t="shared" si="137"/>
        <v>2648.2947308660519</v>
      </c>
      <c r="EA161" s="206">
        <f t="shared" si="138"/>
        <v>6036.60672307394</v>
      </c>
      <c r="EB161" s="206">
        <f t="shared" si="139"/>
        <v>1662.9416213640991</v>
      </c>
      <c r="EC161" s="206">
        <f t="shared" si="140"/>
        <v>893.65707809215621</v>
      </c>
      <c r="ED161" s="207">
        <f t="shared" si="129"/>
        <v>15136.250023241257</v>
      </c>
      <c r="EE161" s="303">
        <f t="shared" si="141"/>
        <v>0</v>
      </c>
      <c r="EF161" s="101"/>
      <c r="EG161" s="101"/>
    </row>
    <row r="162" spans="1:137" s="126" customFormat="1" ht="15.5" hidden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101"/>
      <c r="EG162" s="101"/>
    </row>
    <row r="163" spans="1:137" s="126" customFormat="1" ht="15.5" hidden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87902518.525129303</v>
      </c>
      <c r="J163" s="206">
        <v>52189798.472696692</v>
      </c>
      <c r="K163" s="206">
        <v>204804485.29027459</v>
      </c>
      <c r="L163" s="206">
        <v>42246643.411335148</v>
      </c>
      <c r="M163" s="206">
        <v>43191680.61311353</v>
      </c>
      <c r="N163" s="206">
        <v>45654802.535190366</v>
      </c>
      <c r="O163" s="206">
        <v>47721581.049121462</v>
      </c>
      <c r="P163" s="206">
        <v>3048110.7927724407</v>
      </c>
      <c r="Q163" s="206">
        <v>2030485.9959497522</v>
      </c>
      <c r="R163" s="206">
        <v>7301979.2202760605</v>
      </c>
      <c r="S163" s="206">
        <v>1569076.4515190984</v>
      </c>
      <c r="T163" s="206">
        <v>2033796.9798218256</v>
      </c>
      <c r="U163" s="206">
        <v>7259914.2190157957</v>
      </c>
      <c r="V163" s="206">
        <v>2155418.2273641317</v>
      </c>
      <c r="W163" s="206">
        <v>3017012.4953872273</v>
      </c>
      <c r="X163" s="206">
        <v>5052434.9156911802</v>
      </c>
      <c r="Y163" s="206">
        <v>1950631.8371362851</v>
      </c>
      <c r="Z163" s="206">
        <v>2371983.1484529213</v>
      </c>
      <c r="AA163" s="206">
        <v>1330464.2235745438</v>
      </c>
      <c r="AB163" s="206">
        <v>3516592.9169557183</v>
      </c>
      <c r="AC163" s="206">
        <v>1151305.6874678996</v>
      </c>
      <c r="AD163" s="206">
        <v>3379618.1345259501</v>
      </c>
      <c r="AE163" s="206">
        <v>11746158.464609941</v>
      </c>
      <c r="AF163" s="206">
        <v>8395848.5145214014</v>
      </c>
      <c r="AG163" s="206">
        <v>1383072.7489776402</v>
      </c>
      <c r="AH163" s="206">
        <v>2641623.313118095</v>
      </c>
      <c r="AI163" s="206">
        <v>6336257.8890850404</v>
      </c>
      <c r="AJ163" s="206">
        <v>12880069.091026759</v>
      </c>
      <c r="AK163" s="206">
        <v>5988794.6750837695</v>
      </c>
      <c r="AL163" s="206">
        <v>37026406.633832447</v>
      </c>
      <c r="AM163" s="206">
        <v>12357626.633257288</v>
      </c>
      <c r="AN163" s="206">
        <v>12677442.348442165</v>
      </c>
      <c r="AO163" s="206">
        <v>126502282.4086335</v>
      </c>
      <c r="AP163" s="206">
        <v>934948.82890111138</v>
      </c>
      <c r="AQ163" s="206">
        <v>1529362.4076445806</v>
      </c>
      <c r="AR163" s="206">
        <v>1510925.0658864602</v>
      </c>
      <c r="AS163" s="206">
        <v>11071801.164627919</v>
      </c>
      <c r="AT163" s="206">
        <v>2142671.8053467632</v>
      </c>
      <c r="AU163" s="206">
        <v>3694372.4775529001</v>
      </c>
      <c r="AV163" s="206">
        <v>1238736.1547080316</v>
      </c>
      <c r="AW163" s="206">
        <v>1121198.9936460878</v>
      </c>
      <c r="AX163" s="206">
        <v>14087864.819811998</v>
      </c>
      <c r="AY163" s="206">
        <v>1373670.8352053096</v>
      </c>
      <c r="AZ163" s="206">
        <v>3636082.7877204595</v>
      </c>
      <c r="BA163" s="206">
        <v>2349498.1073687924</v>
      </c>
      <c r="BB163" s="206">
        <v>4831735.7874013595</v>
      </c>
      <c r="BC163" s="206">
        <v>10474592.967249947</v>
      </c>
      <c r="BD163" s="206">
        <v>5418423.5001815502</v>
      </c>
      <c r="BE163" s="206">
        <v>1688297.6787040555</v>
      </c>
      <c r="BF163" s="206">
        <v>4629266.7841570918</v>
      </c>
      <c r="BG163" s="206">
        <v>11510746.329439171</v>
      </c>
      <c r="BH163" s="206">
        <v>1410660.775624244</v>
      </c>
      <c r="BI163" s="206">
        <v>1682604.7370605334</v>
      </c>
      <c r="BJ163" s="206">
        <v>8869091.70941462</v>
      </c>
      <c r="BK163" s="206">
        <v>2811120.8784756777</v>
      </c>
      <c r="BL163" s="206">
        <v>22319874.265787728</v>
      </c>
      <c r="BM163" s="206">
        <v>4723417.197497122</v>
      </c>
      <c r="BN163" s="206">
        <v>4173466.6968683726</v>
      </c>
      <c r="BO163" s="206">
        <v>9302367.4985957406</v>
      </c>
      <c r="BP163" s="206">
        <v>4519776.336967567</v>
      </c>
      <c r="BQ163" s="206">
        <v>14303578.166301312</v>
      </c>
      <c r="BR163" s="206">
        <v>12193084.469430249</v>
      </c>
      <c r="BS163" s="206">
        <v>13667839.442601942</v>
      </c>
      <c r="BT163" s="206">
        <v>117861032.333643</v>
      </c>
      <c r="BU163" s="206">
        <v>776444.72844836477</v>
      </c>
      <c r="BV163" s="206">
        <v>3330264.3227498289</v>
      </c>
      <c r="BW163" s="206">
        <v>4824059.4322613999</v>
      </c>
      <c r="BX163" s="206">
        <v>3784732.3533077971</v>
      </c>
      <c r="BY163" s="206">
        <v>4805459.5448368629</v>
      </c>
      <c r="BZ163" s="206">
        <v>3248670.6918688798</v>
      </c>
      <c r="CA163" s="206">
        <v>9989899.8823312577</v>
      </c>
      <c r="CB163" s="206">
        <v>779364.2055322919</v>
      </c>
      <c r="CC163" s="206">
        <v>1579399.155931161</v>
      </c>
      <c r="CD163" s="206">
        <v>3639848.4339760379</v>
      </c>
      <c r="CE163" s="206">
        <v>1999906.3069913324</v>
      </c>
      <c r="CF163" s="206">
        <v>2844074.5345540913</v>
      </c>
      <c r="CG163" s="206">
        <v>2152796.1699043401</v>
      </c>
      <c r="CH163" s="206">
        <v>6725858.6919734646</v>
      </c>
      <c r="CI163" s="206">
        <v>3039291.9082148522</v>
      </c>
      <c r="CJ163" s="206">
        <v>4949889.4964801101</v>
      </c>
      <c r="CK163" s="206">
        <v>2174825.410009095</v>
      </c>
      <c r="CL163" s="206">
        <v>3477850.2950966493</v>
      </c>
      <c r="CM163" s="206">
        <v>3545535.3058135123</v>
      </c>
      <c r="CN163" s="206">
        <v>5546920.4068549862</v>
      </c>
      <c r="CO163" s="206">
        <v>4446719.9998025205</v>
      </c>
      <c r="CP163" s="206">
        <v>4116786.6327364887</v>
      </c>
      <c r="CQ163" s="206">
        <v>2453911.7366772401</v>
      </c>
      <c r="CR163" s="206">
        <v>7638220.1536879493</v>
      </c>
      <c r="CS163" s="206">
        <v>2613034.7462058999</v>
      </c>
      <c r="CT163" s="206">
        <v>3051593.3088844838</v>
      </c>
      <c r="CU163" s="206">
        <v>4906584.8585026432</v>
      </c>
      <c r="CV163" s="206">
        <v>6518966.8714171536</v>
      </c>
      <c r="CW163" s="206">
        <v>229676777.47869921</v>
      </c>
      <c r="CX163" s="206">
        <v>140266452.83367813</v>
      </c>
      <c r="CY163" s="206">
        <v>286411883.60809249</v>
      </c>
      <c r="CZ163" s="206">
        <v>105885004.89775991</v>
      </c>
      <c r="DA163" s="206">
        <v>95274580.136326522</v>
      </c>
      <c r="DB163" s="206">
        <v>118903995.98304661</v>
      </c>
      <c r="DC163" s="206">
        <v>66721577.824574172</v>
      </c>
      <c r="DD163" s="206">
        <v>50147429.485472344</v>
      </c>
      <c r="DE163" s="206">
        <v>50163166.359684505</v>
      </c>
      <c r="DF163" s="206">
        <v>310656977.64464122</v>
      </c>
      <c r="DG163" s="206">
        <v>83525868.759869769</v>
      </c>
      <c r="DH163" s="206">
        <v>77609593.866573185</v>
      </c>
      <c r="DI163" s="206">
        <v>77372808.647559047</v>
      </c>
      <c r="DJ163" s="206">
        <v>7992002616.2331848</v>
      </c>
      <c r="DK163" s="206">
        <v>0</v>
      </c>
      <c r="DL163" s="207">
        <v>10903477672.211393</v>
      </c>
      <c r="DQ163" s="208"/>
      <c r="DR163" s="209"/>
      <c r="DS163" s="205" t="s">
        <v>276</v>
      </c>
      <c r="DT163" s="205"/>
      <c r="DU163" s="206">
        <f t="shared" si="132"/>
        <v>87.90251852512931</v>
      </c>
      <c r="DV163" s="206">
        <f t="shared" si="133"/>
        <v>435.80899137173174</v>
      </c>
      <c r="DW163" s="206">
        <f t="shared" si="134"/>
        <v>133.56705657616592</v>
      </c>
      <c r="DX163" s="206">
        <f t="shared" si="135"/>
        <v>550.15482024928565</v>
      </c>
      <c r="DY163" s="206">
        <f t="shared" si="136"/>
        <v>667.78066565038966</v>
      </c>
      <c r="DZ163" s="206">
        <f t="shared" si="137"/>
        <v>487.0957546868641</v>
      </c>
      <c r="EA163" s="206">
        <f t="shared" si="138"/>
        <v>394.182846404511</v>
      </c>
      <c r="EB163" s="206">
        <f t="shared" si="139"/>
        <v>154.98240251413222</v>
      </c>
      <c r="EC163" s="206">
        <f t="shared" si="140"/>
        <v>7992.0026162331851</v>
      </c>
      <c r="ED163" s="207">
        <f t="shared" si="129"/>
        <v>10903.477672211395</v>
      </c>
      <c r="EE163" s="303">
        <f t="shared" si="141"/>
        <v>0</v>
      </c>
      <c r="EF163" s="101"/>
      <c r="EG163" s="101"/>
    </row>
    <row r="164" spans="1:137" s="126" customFormat="1" ht="15.5" hidden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101"/>
      <c r="EG164" s="101"/>
    </row>
    <row r="165" spans="1:137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Q165" s="308" t="s">
        <v>297</v>
      </c>
      <c r="DR165" s="211"/>
      <c r="DS165" s="211"/>
      <c r="DT165" s="212"/>
      <c r="DU165" s="213">
        <f t="shared" ref="DU165:EC165" si="142">SUM(DU166:DU168)</f>
        <v>3.5021058389999999</v>
      </c>
      <c r="DV165" s="213">
        <f t="shared" si="142"/>
        <v>60.200350535439995</v>
      </c>
      <c r="DW165" s="213">
        <f t="shared" si="142"/>
        <v>277.84737134049999</v>
      </c>
      <c r="DX165" s="213">
        <f t="shared" si="142"/>
        <v>503.71703956999988</v>
      </c>
      <c r="DY165" s="213">
        <f t="shared" si="142"/>
        <v>87.315439712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32264.583525181402</v>
      </c>
      <c r="ED165" s="214">
        <f t="shared" si="129"/>
        <v>33197.16583217834</v>
      </c>
      <c r="EE165" s="305"/>
      <c r="EF165" s="101"/>
      <c r="EG165" s="101"/>
    </row>
    <row r="166" spans="1:137" s="126" customFormat="1" ht="15.5" hidden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29"/>
        <v>21929.232892567001</v>
      </c>
      <c r="EE166" s="303">
        <f>ED166-(DL166/$DQ$4)</f>
        <v>0</v>
      </c>
      <c r="EF166" s="101"/>
      <c r="EG166" s="101"/>
    </row>
    <row r="167" spans="1:137" s="126" customFormat="1" ht="15.5" hidden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101"/>
      <c r="EG167" s="101"/>
    </row>
    <row r="168" spans="1:137" s="126" customFormat="1" ht="15.5" hidden="1" outlineLevel="1" x14ac:dyDescent="0.35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3502105.8390000002</v>
      </c>
      <c r="J168" s="206">
        <v>0</v>
      </c>
      <c r="K168" s="206">
        <v>0</v>
      </c>
      <c r="L168" s="206">
        <v>4631539.1129999999</v>
      </c>
      <c r="M168" s="206">
        <v>43923595.002499998</v>
      </c>
      <c r="N168" s="206">
        <v>10045451.82474</v>
      </c>
      <c r="O168" s="206">
        <v>1599764.5952000001</v>
      </c>
      <c r="P168" s="206">
        <v>1054331.28</v>
      </c>
      <c r="Q168" s="206">
        <v>0</v>
      </c>
      <c r="R168" s="206">
        <v>0</v>
      </c>
      <c r="S168" s="206">
        <v>84842176.442000002</v>
      </c>
      <c r="T168" s="206">
        <v>13838422.393999999</v>
      </c>
      <c r="U168" s="206">
        <v>52682456.583999999</v>
      </c>
      <c r="V168" s="206">
        <v>0</v>
      </c>
      <c r="W168" s="206">
        <v>0</v>
      </c>
      <c r="X168" s="206">
        <v>0</v>
      </c>
      <c r="Y168" s="206">
        <v>0</v>
      </c>
      <c r="Z168" s="206">
        <v>0</v>
      </c>
      <c r="AA168" s="206">
        <v>53977989.321000002</v>
      </c>
      <c r="AB168" s="206">
        <v>3762346.665</v>
      </c>
      <c r="AC168" s="206">
        <v>4543401.2170000002</v>
      </c>
      <c r="AD168" s="206">
        <v>7484423.3619999997</v>
      </c>
      <c r="AE168" s="206">
        <v>0</v>
      </c>
      <c r="AF168" s="206">
        <v>0</v>
      </c>
      <c r="AG168" s="206">
        <v>28934948.835999999</v>
      </c>
      <c r="AH168" s="206">
        <v>11698046.555500001</v>
      </c>
      <c r="AI168" s="206">
        <v>102258.75</v>
      </c>
      <c r="AJ168" s="206">
        <v>6136094.2759999996</v>
      </c>
      <c r="AK168" s="206">
        <v>8790475.6579999998</v>
      </c>
      <c r="AL168" s="206">
        <v>0</v>
      </c>
      <c r="AM168" s="206">
        <v>0</v>
      </c>
      <c r="AN168" s="206">
        <v>10196847.234999999</v>
      </c>
      <c r="AO168" s="206">
        <v>14808729.301999999</v>
      </c>
      <c r="AP168" s="206">
        <v>3545810.61</v>
      </c>
      <c r="AQ168" s="206">
        <v>582226.12600000005</v>
      </c>
      <c r="AR168" s="206">
        <v>0</v>
      </c>
      <c r="AS168" s="206">
        <v>0</v>
      </c>
      <c r="AT168" s="206">
        <v>0</v>
      </c>
      <c r="AU168" s="206">
        <v>19352618.177999999</v>
      </c>
      <c r="AV168" s="206">
        <v>0</v>
      </c>
      <c r="AW168" s="206">
        <v>3737529.1290000002</v>
      </c>
      <c r="AX168" s="206">
        <v>2786906.304</v>
      </c>
      <c r="AY168" s="206">
        <v>13875227.066</v>
      </c>
      <c r="AZ168" s="206">
        <v>0</v>
      </c>
      <c r="BA168" s="206">
        <v>0</v>
      </c>
      <c r="BB168" s="206">
        <v>53578502.881999999</v>
      </c>
      <c r="BC168" s="206">
        <v>0</v>
      </c>
      <c r="BD168" s="206">
        <v>11134035.931</v>
      </c>
      <c r="BE168" s="206">
        <v>3695100.6039999998</v>
      </c>
      <c r="BF168" s="206">
        <v>3703688.6039999998</v>
      </c>
      <c r="BG168" s="206">
        <v>0</v>
      </c>
      <c r="BH168" s="206">
        <v>0</v>
      </c>
      <c r="BI168" s="206">
        <v>15840313.429</v>
      </c>
      <c r="BJ168" s="206">
        <v>3632598.5430000001</v>
      </c>
      <c r="BK168" s="206">
        <v>0</v>
      </c>
      <c r="BL168" s="206">
        <v>3065407.4130000002</v>
      </c>
      <c r="BM168" s="206">
        <v>21585697.986000001</v>
      </c>
      <c r="BN168" s="206">
        <v>0</v>
      </c>
      <c r="BO168" s="206">
        <v>0</v>
      </c>
      <c r="BP168" s="206">
        <v>9556758.432</v>
      </c>
      <c r="BQ168" s="206">
        <v>16822234.074000001</v>
      </c>
      <c r="BR168" s="206">
        <v>7898651.2680000002</v>
      </c>
      <c r="BS168" s="206">
        <v>10294090.643999999</v>
      </c>
      <c r="BT168" s="206">
        <v>0</v>
      </c>
      <c r="BU168" s="206">
        <v>0</v>
      </c>
      <c r="BV168" s="206">
        <v>0</v>
      </c>
      <c r="BW168" s="206">
        <v>2832786.8160000001</v>
      </c>
      <c r="BX168" s="206">
        <v>18509273.208999999</v>
      </c>
      <c r="BY168" s="206">
        <v>7591644.5470000003</v>
      </c>
      <c r="BZ168" s="206">
        <v>0</v>
      </c>
      <c r="CA168" s="206">
        <v>3052000</v>
      </c>
      <c r="CB168" s="206">
        <v>0</v>
      </c>
      <c r="CC168" s="206">
        <v>0</v>
      </c>
      <c r="CD168" s="206">
        <v>16293409.759</v>
      </c>
      <c r="CE168" s="206">
        <v>91346569.501000002</v>
      </c>
      <c r="CF168" s="206">
        <v>12565555.072000001</v>
      </c>
      <c r="CG168" s="206">
        <v>41338958.796999998</v>
      </c>
      <c r="CH168" s="206">
        <v>739493.38600000006</v>
      </c>
      <c r="CI168" s="206">
        <v>0</v>
      </c>
      <c r="CJ168" s="206">
        <v>0</v>
      </c>
      <c r="CK168" s="206">
        <v>35744496.348999999</v>
      </c>
      <c r="CL168" s="206">
        <v>467180.962</v>
      </c>
      <c r="CM168" s="206">
        <v>2640467.2889999999</v>
      </c>
      <c r="CN168" s="206">
        <v>8129699.0010000002</v>
      </c>
      <c r="CO168" s="206">
        <v>0</v>
      </c>
      <c r="CP168" s="206">
        <v>0</v>
      </c>
      <c r="CQ168" s="206">
        <v>0</v>
      </c>
      <c r="CR168" s="206">
        <v>13431197.297</v>
      </c>
      <c r="CS168" s="206">
        <v>17534482.949999999</v>
      </c>
      <c r="CT168" s="206">
        <v>1806850.875</v>
      </c>
      <c r="CU168" s="206">
        <v>0</v>
      </c>
      <c r="CV168" s="206">
        <v>0</v>
      </c>
      <c r="CW168" s="206">
        <v>54087730.553999998</v>
      </c>
      <c r="CX168" s="206">
        <v>17697593.368999999</v>
      </c>
      <c r="CY168" s="206">
        <v>15530115.789000001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10335350632.614401</v>
      </c>
      <c r="DK168" s="206">
        <v>0</v>
      </c>
      <c r="DL168" s="207">
        <v>11267932939.611341</v>
      </c>
      <c r="DQ168" s="220"/>
      <c r="DR168" s="221" t="s">
        <v>280</v>
      </c>
      <c r="DS168" s="223"/>
      <c r="DT168" s="221"/>
      <c r="DU168" s="206">
        <f>I168/$DQ$4</f>
        <v>3.5021058389999999</v>
      </c>
      <c r="DV168" s="206">
        <f>SUM(J168:O168)/$DQ$4</f>
        <v>60.200350535439995</v>
      </c>
      <c r="DW168" s="206">
        <f>SUM(P168:AL168)/$DQ$4</f>
        <v>277.84737134049999</v>
      </c>
      <c r="DX168" s="206">
        <f>SUM(AM168:CT168)/$DQ$4</f>
        <v>503.71703956999988</v>
      </c>
      <c r="DY168" s="206">
        <f>SUM(CU168:CY168)/$DQ$4</f>
        <v>87.315439712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10335.350632614402</v>
      </c>
      <c r="ED168" s="207">
        <f t="shared" si="129"/>
        <v>11267.932939611341</v>
      </c>
      <c r="EE168" s="303">
        <f>ED168-(DL168/$DQ$4)</f>
        <v>0</v>
      </c>
      <c r="EF168" s="101"/>
      <c r="EG168" s="101"/>
    </row>
    <row r="169" spans="1:137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6766416152.481391</v>
      </c>
      <c r="J169" s="236">
        <v>870513093.9160248</v>
      </c>
      <c r="K169" s="236">
        <v>1158644543.0816467</v>
      </c>
      <c r="L169" s="236">
        <v>1627071898.0957983</v>
      </c>
      <c r="M169" s="236">
        <v>1615399873.9555531</v>
      </c>
      <c r="N169" s="236">
        <v>4581924752.9579372</v>
      </c>
      <c r="O169" s="236">
        <v>2796096098.4126096</v>
      </c>
      <c r="P169" s="236">
        <v>498641930.42077196</v>
      </c>
      <c r="Q169" s="236">
        <v>119775299.18590082</v>
      </c>
      <c r="R169" s="236">
        <v>91188235.99707441</v>
      </c>
      <c r="S169" s="236">
        <v>1353209259.5518832</v>
      </c>
      <c r="T169" s="236">
        <v>436859117.43781966</v>
      </c>
      <c r="U169" s="236">
        <v>1005650762.2531532</v>
      </c>
      <c r="V169" s="236">
        <v>615141379.26342773</v>
      </c>
      <c r="W169" s="236">
        <v>481366842.94689596</v>
      </c>
      <c r="X169" s="236">
        <v>294746504.42685699</v>
      </c>
      <c r="Y169" s="236">
        <v>438880773.16941553</v>
      </c>
      <c r="Z169" s="236">
        <v>143126910.01089406</v>
      </c>
      <c r="AA169" s="236">
        <v>2080774926.481595</v>
      </c>
      <c r="AB169" s="236">
        <v>417443267.47380137</v>
      </c>
      <c r="AC169" s="236">
        <v>780715038.78416741</v>
      </c>
      <c r="AD169" s="236">
        <v>653588491.31643403</v>
      </c>
      <c r="AE169" s="236">
        <v>242752526.68402165</v>
      </c>
      <c r="AF169" s="236">
        <v>279740513.26752329</v>
      </c>
      <c r="AG169" s="236">
        <v>1442866679.0418653</v>
      </c>
      <c r="AH169" s="236">
        <v>483970031.36915755</v>
      </c>
      <c r="AI169" s="236">
        <v>881484874.43883061</v>
      </c>
      <c r="AJ169" s="236">
        <v>634409522.09943759</v>
      </c>
      <c r="AK169" s="236">
        <v>584750268.47881603</v>
      </c>
      <c r="AL169" s="236">
        <v>644560665.73482466</v>
      </c>
      <c r="AM169" s="236">
        <v>152842799.49292171</v>
      </c>
      <c r="AN169" s="236">
        <v>1470330024.358953</v>
      </c>
      <c r="AO169" s="236">
        <v>932898622.80149746</v>
      </c>
      <c r="AP169" s="236">
        <v>503208877.12227964</v>
      </c>
      <c r="AQ169" s="236">
        <v>392870909.6722725</v>
      </c>
      <c r="AR169" s="236">
        <v>382039933.95262146</v>
      </c>
      <c r="AS169" s="236">
        <v>208957426.2057485</v>
      </c>
      <c r="AT169" s="236">
        <v>121994069.01468164</v>
      </c>
      <c r="AU169" s="236">
        <v>888683827.55235529</v>
      </c>
      <c r="AV169" s="236">
        <v>376298361.6803503</v>
      </c>
      <c r="AW169" s="236">
        <v>316418164.35208786</v>
      </c>
      <c r="AX169" s="236">
        <v>372934107.70717174</v>
      </c>
      <c r="AY169" s="236">
        <v>346913976.38733971</v>
      </c>
      <c r="AZ169" s="236">
        <v>95716180.007893622</v>
      </c>
      <c r="BA169" s="236">
        <v>95201342.373538077</v>
      </c>
      <c r="BB169" s="236">
        <v>1010718656.5042202</v>
      </c>
      <c r="BC169" s="236">
        <v>3165642665.1893229</v>
      </c>
      <c r="BD169" s="236">
        <v>349542669.69280314</v>
      </c>
      <c r="BE169" s="236">
        <v>440787757.87692302</v>
      </c>
      <c r="BF169" s="236">
        <v>468455800.15929687</v>
      </c>
      <c r="BG169" s="236">
        <v>263025937.05259335</v>
      </c>
      <c r="BH169" s="236">
        <v>100113987.03685486</v>
      </c>
      <c r="BI169" s="236">
        <v>881876233.66095138</v>
      </c>
      <c r="BJ169" s="236">
        <v>606630180.25344539</v>
      </c>
      <c r="BK169" s="236">
        <v>435427774.56553257</v>
      </c>
      <c r="BL169" s="236">
        <v>403476896.21392977</v>
      </c>
      <c r="BM169" s="236">
        <v>638403761.16477847</v>
      </c>
      <c r="BN169" s="236">
        <v>254822715.96949834</v>
      </c>
      <c r="BO169" s="236">
        <v>185294660.69710609</v>
      </c>
      <c r="BP169" s="236">
        <v>996693721.05219853</v>
      </c>
      <c r="BQ169" s="236">
        <v>417028540.99119389</v>
      </c>
      <c r="BR169" s="236">
        <v>490341268.14663881</v>
      </c>
      <c r="BS169" s="236">
        <v>361910341.74762052</v>
      </c>
      <c r="BT169" s="236">
        <v>1050549348.299468</v>
      </c>
      <c r="BU169" s="236">
        <v>212405995.92811778</v>
      </c>
      <c r="BV169" s="236">
        <v>72661934.841763616</v>
      </c>
      <c r="BW169" s="236">
        <v>914814322.9416014</v>
      </c>
      <c r="BX169" s="236">
        <v>430316179.46654409</v>
      </c>
      <c r="BY169" s="236">
        <v>460731048.51387203</v>
      </c>
      <c r="BZ169" s="236">
        <v>517234887.69782007</v>
      </c>
      <c r="CA169" s="236">
        <v>445352752.45790631</v>
      </c>
      <c r="CB169" s="236">
        <v>51187244.092432283</v>
      </c>
      <c r="CC169" s="236">
        <v>92994553.101262942</v>
      </c>
      <c r="CD169" s="236">
        <v>841107793.94791734</v>
      </c>
      <c r="CE169" s="236">
        <v>496100193.56663394</v>
      </c>
      <c r="CF169" s="236">
        <v>373627221.58000159</v>
      </c>
      <c r="CG169" s="236">
        <v>425041940.70525765</v>
      </c>
      <c r="CH169" s="236">
        <v>893202089.30715382</v>
      </c>
      <c r="CI169" s="236">
        <v>93923400.781036124</v>
      </c>
      <c r="CJ169" s="236">
        <v>91862159.381303325</v>
      </c>
      <c r="CK169" s="236">
        <v>885641165.42088985</v>
      </c>
      <c r="CL169" s="236">
        <v>335007981.50809175</v>
      </c>
      <c r="CM169" s="236">
        <v>473601697.26142621</v>
      </c>
      <c r="CN169" s="236">
        <v>366831399.27274144</v>
      </c>
      <c r="CO169" s="236">
        <v>369359398.68341285</v>
      </c>
      <c r="CP169" s="236">
        <v>189871973.33455288</v>
      </c>
      <c r="CQ169" s="236">
        <v>119560539.94510417</v>
      </c>
      <c r="CR169" s="236">
        <v>1105034621.9721973</v>
      </c>
      <c r="CS169" s="236">
        <v>472820957.61417288</v>
      </c>
      <c r="CT169" s="236">
        <v>955356512.98785222</v>
      </c>
      <c r="CU169" s="236">
        <v>292777154.9088968</v>
      </c>
      <c r="CV169" s="236">
        <v>130588356.12741016</v>
      </c>
      <c r="CW169" s="236">
        <v>6836711508.2561102</v>
      </c>
      <c r="CX169" s="236">
        <v>4485320123.8998508</v>
      </c>
      <c r="CY169" s="236">
        <v>5703904269.9190283</v>
      </c>
      <c r="CZ169" s="236">
        <v>4603128292.716341</v>
      </c>
      <c r="DA169" s="236">
        <v>4444355445.280405</v>
      </c>
      <c r="DB169" s="236">
        <v>4448245661.8802423</v>
      </c>
      <c r="DC169" s="236">
        <v>15820729905.393013</v>
      </c>
      <c r="DD169" s="236">
        <v>3785569345.2933645</v>
      </c>
      <c r="DE169" s="236">
        <v>3180365283.1144109</v>
      </c>
      <c r="DF169" s="236">
        <v>34840786999.416862</v>
      </c>
      <c r="DG169" s="236">
        <v>34685862833.363899</v>
      </c>
      <c r="DH169" s="236">
        <v>16144177093.418297</v>
      </c>
      <c r="DI169" s="236">
        <v>32423318090.942703</v>
      </c>
      <c r="DJ169" s="236">
        <v>122325830109.57323</v>
      </c>
      <c r="DK169" s="236">
        <v>0</v>
      </c>
      <c r="DL169" s="237">
        <v>359037082211.50665</v>
      </c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6766.4161524813908</v>
      </c>
      <c r="DV169" s="236">
        <f t="shared" si="143"/>
        <v>12649.65026041957</v>
      </c>
      <c r="DW169" s="236">
        <f t="shared" si="143"/>
        <v>14605.64381983457</v>
      </c>
      <c r="DX169" s="236">
        <f t="shared" si="143"/>
        <v>30863.70150526716</v>
      </c>
      <c r="DY169" s="236">
        <f t="shared" si="143"/>
        <v>17449.301413111298</v>
      </c>
      <c r="DZ169" s="236">
        <f t="shared" si="143"/>
        <v>36282.393933677784</v>
      </c>
      <c r="EA169" s="236">
        <f t="shared" si="143"/>
        <v>69526.649832780764</v>
      </c>
      <c r="EB169" s="236">
        <f t="shared" si="143"/>
        <v>48567.495184360989</v>
      </c>
      <c r="EC169" s="236">
        <f t="shared" si="143"/>
        <v>122325.83010957322</v>
      </c>
      <c r="ED169" s="237">
        <f t="shared" si="129"/>
        <v>359037.08221150673</v>
      </c>
      <c r="EE169" s="303">
        <f>ED169-(DL169/$DQ$4)</f>
        <v>0</v>
      </c>
      <c r="EF169" s="101"/>
    </row>
    <row r="170" spans="1:137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101"/>
      <c r="EG170" s="101"/>
    </row>
    <row r="171" spans="1:137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Q171" s="308" t="s">
        <v>302</v>
      </c>
      <c r="DR171" s="211"/>
      <c r="DS171" s="211"/>
      <c r="DT171" s="212"/>
      <c r="DU171" s="215">
        <f t="shared" ref="DU171:EC171" si="144">DU172+DU190+DU181</f>
        <v>-2735.8947571622703</v>
      </c>
      <c r="DV171" s="215">
        <f t="shared" si="144"/>
        <v>-3895.7107784045706</v>
      </c>
      <c r="DW171" s="215">
        <f t="shared" si="144"/>
        <v>-2088.9070349652729</v>
      </c>
      <c r="DX171" s="215">
        <f t="shared" si="144"/>
        <v>-2412.6113358902026</v>
      </c>
      <c r="DY171" s="215">
        <f t="shared" si="144"/>
        <v>-2093.4111380866007</v>
      </c>
      <c r="DZ171" s="215">
        <f t="shared" si="144"/>
        <v>-1.1265149340033529E-11</v>
      </c>
      <c r="EA171" s="215">
        <f t="shared" si="144"/>
        <v>-37200.756191803113</v>
      </c>
      <c r="EB171" s="215">
        <f t="shared" si="144"/>
        <v>-37251.716131791858</v>
      </c>
      <c r="EC171" s="215">
        <f t="shared" si="144"/>
        <v>-93052.850419497423</v>
      </c>
      <c r="ED171" s="217">
        <f t="shared" si="129"/>
        <v>-180731.8577876013</v>
      </c>
      <c r="EE171" s="305"/>
      <c r="EF171" s="101"/>
      <c r="EG171" s="101"/>
    </row>
    <row r="172" spans="1:137" s="126" customFormat="1" ht="15.5" hidden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Q172" s="210"/>
      <c r="DR172" s="211" t="s">
        <v>292</v>
      </c>
      <c r="DS172" s="211"/>
      <c r="DT172" s="212"/>
      <c r="DU172" s="215">
        <f t="shared" ref="DU172:EC172" si="145">SUM(DU173:DU180)</f>
        <v>-371.54256884495209</v>
      </c>
      <c r="DV172" s="215">
        <f t="shared" si="145"/>
        <v>-577.8248498880439</v>
      </c>
      <c r="DW172" s="215">
        <f t="shared" si="145"/>
        <v>-284.30347747471393</v>
      </c>
      <c r="DX172" s="215">
        <f t="shared" si="145"/>
        <v>-816.49059833482556</v>
      </c>
      <c r="DY172" s="215">
        <f t="shared" si="145"/>
        <v>-965.08242745219809</v>
      </c>
      <c r="DZ172" s="215">
        <f t="shared" si="145"/>
        <v>-1.0998105630278584E-11</v>
      </c>
      <c r="EA172" s="215">
        <f t="shared" si="145"/>
        <v>-17872.534320538689</v>
      </c>
      <c r="EB172" s="215">
        <f t="shared" si="145"/>
        <v>-17897.017244265437</v>
      </c>
      <c r="EC172" s="215">
        <f t="shared" si="145"/>
        <v>-44705.818725073463</v>
      </c>
      <c r="ED172" s="217">
        <f t="shared" si="129"/>
        <v>-83490.614211872336</v>
      </c>
      <c r="EE172" s="305"/>
      <c r="EF172" s="101"/>
      <c r="EG172" s="101"/>
    </row>
    <row r="173" spans="1:137" s="126" customFormat="1" ht="15.5" hidden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-7590278.4176555304</v>
      </c>
      <c r="J173" s="206">
        <v>-1967406.4540011301</v>
      </c>
      <c r="K173" s="206">
        <v>-1967406.45400091</v>
      </c>
      <c r="L173" s="206">
        <v>-1967406.45400131</v>
      </c>
      <c r="M173" s="206">
        <v>-1967406.4540009401</v>
      </c>
      <c r="N173" s="206">
        <v>-1967406.4540009999</v>
      </c>
      <c r="O173" s="206">
        <v>-1967406.4540011999</v>
      </c>
      <c r="P173" s="206">
        <v>-252524.46680637999</v>
      </c>
      <c r="Q173" s="206">
        <v>-252524.466806073</v>
      </c>
      <c r="R173" s="206">
        <v>-252524.466806343</v>
      </c>
      <c r="S173" s="206">
        <v>-252524.466806007</v>
      </c>
      <c r="T173" s="206">
        <v>-252524.46680645199</v>
      </c>
      <c r="U173" s="206">
        <v>-252524.46680605601</v>
      </c>
      <c r="V173" s="206">
        <v>-252524.46680639</v>
      </c>
      <c r="W173" s="206">
        <v>-252524.466806351</v>
      </c>
      <c r="X173" s="206">
        <v>-252524.466806073</v>
      </c>
      <c r="Y173" s="206">
        <v>-252524.46680637301</v>
      </c>
      <c r="Z173" s="206">
        <v>-252524.46680606401</v>
      </c>
      <c r="AA173" s="206">
        <v>-252524.46680644099</v>
      </c>
      <c r="AB173" s="206">
        <v>-252524.46680597501</v>
      </c>
      <c r="AC173" s="206">
        <v>-252524.46680644099</v>
      </c>
      <c r="AD173" s="206">
        <v>-252524.46680612801</v>
      </c>
      <c r="AE173" s="206">
        <v>-252524.466806276</v>
      </c>
      <c r="AF173" s="206">
        <v>-252524.466806435</v>
      </c>
      <c r="AG173" s="206">
        <v>-252524.46680603901</v>
      </c>
      <c r="AH173" s="206">
        <v>-252524.466806382</v>
      </c>
      <c r="AI173" s="206">
        <v>-252524.46680606599</v>
      </c>
      <c r="AJ173" s="206">
        <v>-252524.46680638401</v>
      </c>
      <c r="AK173" s="206">
        <v>-252524.46680609701</v>
      </c>
      <c r="AL173" s="206">
        <v>-252524.466806326</v>
      </c>
      <c r="AM173" s="206">
        <v>-278002.73268030002</v>
      </c>
      <c r="AN173" s="206">
        <v>-278002.73268009699</v>
      </c>
      <c r="AO173" s="206">
        <v>-278002.73268032097</v>
      </c>
      <c r="AP173" s="206">
        <v>-278002.73268036998</v>
      </c>
      <c r="AQ173" s="206">
        <v>-278002.732680024</v>
      </c>
      <c r="AR173" s="206">
        <v>-278002.73268031701</v>
      </c>
      <c r="AS173" s="206">
        <v>-278002.73268002301</v>
      </c>
      <c r="AT173" s="206">
        <v>-278002.73268031602</v>
      </c>
      <c r="AU173" s="206">
        <v>-278002.732680407</v>
      </c>
      <c r="AV173" s="206">
        <v>-278002.73268005601</v>
      </c>
      <c r="AW173" s="206">
        <v>-278002.73268025601</v>
      </c>
      <c r="AX173" s="206">
        <v>-278002.73268033302</v>
      </c>
      <c r="AY173" s="206">
        <v>-278002.732680068</v>
      </c>
      <c r="AZ173" s="206">
        <v>-278002.73268034402</v>
      </c>
      <c r="BA173" s="206">
        <v>-278002.73268031602</v>
      </c>
      <c r="BB173" s="206">
        <v>-278002.73268002103</v>
      </c>
      <c r="BC173" s="206">
        <v>-278002.73268031998</v>
      </c>
      <c r="BD173" s="206">
        <v>-278002.73268003302</v>
      </c>
      <c r="BE173" s="206">
        <v>-278002.73268030299</v>
      </c>
      <c r="BF173" s="206">
        <v>-278002.73268044298</v>
      </c>
      <c r="BG173" s="206">
        <v>-278002.73268002999</v>
      </c>
      <c r="BH173" s="206">
        <v>-278002.73268024903</v>
      </c>
      <c r="BI173" s="206">
        <v>-278002.73268034402</v>
      </c>
      <c r="BJ173" s="206">
        <v>-278002.73268005397</v>
      </c>
      <c r="BK173" s="206">
        <v>-278002.73268037901</v>
      </c>
      <c r="BL173" s="206">
        <v>-278002.73268002702</v>
      </c>
      <c r="BM173" s="206">
        <v>-278002.73268036701</v>
      </c>
      <c r="BN173" s="206">
        <v>-278002.73268023401</v>
      </c>
      <c r="BO173" s="206">
        <v>-278002.73268006201</v>
      </c>
      <c r="BP173" s="206">
        <v>-278002.73268032703</v>
      </c>
      <c r="BQ173" s="206">
        <v>-278002.73268038098</v>
      </c>
      <c r="BR173" s="206">
        <v>-278002.73268003302</v>
      </c>
      <c r="BS173" s="206">
        <v>-278002.73268024903</v>
      </c>
      <c r="BT173" s="206">
        <v>-278002.73268038098</v>
      </c>
      <c r="BU173" s="206">
        <v>-278002.73268002598</v>
      </c>
      <c r="BV173" s="206">
        <v>-278002.73268037598</v>
      </c>
      <c r="BW173" s="206">
        <v>-278002.73268007801</v>
      </c>
      <c r="BX173" s="206">
        <v>-278002.73268032499</v>
      </c>
      <c r="BY173" s="206">
        <v>-278002.73268024501</v>
      </c>
      <c r="BZ173" s="206">
        <v>-278002.73268002598</v>
      </c>
      <c r="CA173" s="206">
        <v>-278002.73268043401</v>
      </c>
      <c r="CB173" s="206">
        <v>-278002.73268029402</v>
      </c>
      <c r="CC173" s="206">
        <v>-278002.73268006003</v>
      </c>
      <c r="CD173" s="206">
        <v>-278002.73268026399</v>
      </c>
      <c r="CE173" s="206">
        <v>-278002.73268006498</v>
      </c>
      <c r="CF173" s="206">
        <v>-278002.73268028698</v>
      </c>
      <c r="CG173" s="206">
        <v>-278002.732680374</v>
      </c>
      <c r="CH173" s="206">
        <v>-278002.73268008698</v>
      </c>
      <c r="CI173" s="206">
        <v>-278002.73268031602</v>
      </c>
      <c r="CJ173" s="206">
        <v>-278002.73268025799</v>
      </c>
      <c r="CK173" s="206">
        <v>-278002.73268008302</v>
      </c>
      <c r="CL173" s="206">
        <v>-278002.73268036701</v>
      </c>
      <c r="CM173" s="206">
        <v>-278002.73268029699</v>
      </c>
      <c r="CN173" s="206">
        <v>-278002.73268005199</v>
      </c>
      <c r="CO173" s="206">
        <v>-278002.73268037097</v>
      </c>
      <c r="CP173" s="206">
        <v>-278002.73267997301</v>
      </c>
      <c r="CQ173" s="206">
        <v>-278002.73268037598</v>
      </c>
      <c r="CR173" s="206">
        <v>-278002.73268035398</v>
      </c>
      <c r="CS173" s="206">
        <v>-278002.73268004501</v>
      </c>
      <c r="CT173" s="206">
        <v>-278002.73268028098</v>
      </c>
      <c r="CU173" s="206">
        <v>-211997.42523612501</v>
      </c>
      <c r="CV173" s="206">
        <v>-211997.42523597399</v>
      </c>
      <c r="CW173" s="206">
        <v>-6359922.7570802998</v>
      </c>
      <c r="CX173" s="206">
        <v>-6571920.1823165696</v>
      </c>
      <c r="CY173" s="206">
        <v>-6359922.7570805997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-182559850.33386901</v>
      </c>
      <c r="DG173" s="206">
        <v>-182559850.33386999</v>
      </c>
      <c r="DH173" s="206">
        <v>-183060014.30738699</v>
      </c>
      <c r="DI173" s="206">
        <v>-182559850.33386999</v>
      </c>
      <c r="DJ173" s="232">
        <v>-913299415.64286494</v>
      </c>
      <c r="DK173" s="206">
        <v>0</v>
      </c>
      <c r="DL173" s="207">
        <v>-1705637685.3378296</v>
      </c>
      <c r="DQ173" s="208"/>
      <c r="DR173" s="209"/>
      <c r="DS173" s="209" t="s">
        <v>304</v>
      </c>
      <c r="DT173" s="205"/>
      <c r="DU173" s="206">
        <f t="shared" ref="DU173:DU180" si="146">I173/$DQ$4</f>
        <v>-7.5902784176555302</v>
      </c>
      <c r="DV173" s="206">
        <f t="shared" ref="DV173:DV180" si="147">SUM(J173:O173)/$DQ$4</f>
        <v>-11.804438724006491</v>
      </c>
      <c r="DW173" s="206">
        <f t="shared" ref="DW173:DW180" si="148">SUM(P173:AL173)/$DQ$4</f>
        <v>-5.8080627365435529</v>
      </c>
      <c r="DX173" s="206">
        <f t="shared" ref="DX173:DX180" si="149">SUM(AM173:CT173)/$DQ$4</f>
        <v>-16.680163960813502</v>
      </c>
      <c r="DY173" s="206">
        <f t="shared" ref="DY173:DY180" si="150">SUM(CU173:CY173)/$DQ$4</f>
        <v>-19.715760546949568</v>
      </c>
      <c r="DZ173" s="206">
        <f t="shared" ref="DZ173:DZ180" si="151">SUM(CZ173:DE173)/$DQ$4</f>
        <v>0</v>
      </c>
      <c r="EA173" s="206">
        <f t="shared" ref="EA173:EA180" si="152">SUM(DF173:DG173)/$DQ$4</f>
        <v>-365.11970066773904</v>
      </c>
      <c r="EB173" s="206">
        <f t="shared" ref="EB173:EB180" si="153">SUM(DH173:DI173)/$DQ$4</f>
        <v>-365.61986464125698</v>
      </c>
      <c r="EC173" s="206">
        <f t="shared" ref="EC173:EC180" si="154">SUM(DJ173:DK173)/$DQ$4</f>
        <v>-913.29941564286491</v>
      </c>
      <c r="ED173" s="207">
        <f t="shared" si="129"/>
        <v>-1705.6376853378297</v>
      </c>
      <c r="EE173" s="303">
        <f t="shared" ref="EE173:EE180" si="155">ED173-(DL173/$DQ$4)</f>
        <v>0</v>
      </c>
      <c r="EF173" s="101"/>
      <c r="EG173" s="101"/>
    </row>
    <row r="174" spans="1:137" s="126" customFormat="1" ht="15.5" hidden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-275415256.232337</v>
      </c>
      <c r="J174" s="206">
        <v>-71387862.582417995</v>
      </c>
      <c r="K174" s="206">
        <v>-71387862.582411602</v>
      </c>
      <c r="L174" s="206">
        <v>-71387862.582421303</v>
      </c>
      <c r="M174" s="206">
        <v>-71387862.582411498</v>
      </c>
      <c r="N174" s="206">
        <v>-71387862.5824119</v>
      </c>
      <c r="O174" s="206">
        <v>-71387862.582419798</v>
      </c>
      <c r="P174" s="206">
        <v>-9162916.9448612109</v>
      </c>
      <c r="Q174" s="206">
        <v>-9162916.9448566101</v>
      </c>
      <c r="R174" s="206">
        <v>-9162916.9448645003</v>
      </c>
      <c r="S174" s="206">
        <v>-9162916.9448525794</v>
      </c>
      <c r="T174" s="206">
        <v>-9162916.9448654596</v>
      </c>
      <c r="U174" s="206">
        <v>-9162916.9448557496</v>
      </c>
      <c r="V174" s="206">
        <v>-9162916.9448641501</v>
      </c>
      <c r="W174" s="206">
        <v>-9162916.9459517896</v>
      </c>
      <c r="X174" s="206">
        <v>-9162916.9448575806</v>
      </c>
      <c r="Y174" s="206">
        <v>-9162916.9448615592</v>
      </c>
      <c r="Z174" s="206">
        <v>-9162916.9448554702</v>
      </c>
      <c r="AA174" s="206">
        <v>-9162916.9448594004</v>
      </c>
      <c r="AB174" s="206">
        <v>-9162916.9448574502</v>
      </c>
      <c r="AC174" s="206">
        <v>-9162916.9448616598</v>
      </c>
      <c r="AD174" s="206">
        <v>-9162916.9448584504</v>
      </c>
      <c r="AE174" s="206">
        <v>-9162916.9459521305</v>
      </c>
      <c r="AF174" s="206">
        <v>-9162916.9448649902</v>
      </c>
      <c r="AG174" s="206">
        <v>-9162916.9448534306</v>
      </c>
      <c r="AH174" s="206">
        <v>-9162916.9448652901</v>
      </c>
      <c r="AI174" s="206">
        <v>-9162916.9448533002</v>
      </c>
      <c r="AJ174" s="206">
        <v>-9162916.9448657706</v>
      </c>
      <c r="AK174" s="206">
        <v>-9162916.9448534492</v>
      </c>
      <c r="AL174" s="206">
        <v>-9162916.9448643196</v>
      </c>
      <c r="AM174" s="206">
        <v>-10087402.5494998</v>
      </c>
      <c r="AN174" s="206">
        <v>-10087402.5483891</v>
      </c>
      <c r="AO174" s="206">
        <v>-10087402.548397399</v>
      </c>
      <c r="AP174" s="206">
        <v>-10087402.5483982</v>
      </c>
      <c r="AQ174" s="206">
        <v>-10087402.5483857</v>
      </c>
      <c r="AR174" s="206">
        <v>-10087402.5483955</v>
      </c>
      <c r="AS174" s="206">
        <v>-10087402.5483915</v>
      </c>
      <c r="AT174" s="206">
        <v>-10087402.5494442</v>
      </c>
      <c r="AU174" s="206">
        <v>-10087402.548396001</v>
      </c>
      <c r="AV174" s="206">
        <v>-10087402.5483905</v>
      </c>
      <c r="AW174" s="206">
        <v>-10087402.548398901</v>
      </c>
      <c r="AX174" s="206">
        <v>-10087402.5483934</v>
      </c>
      <c r="AY174" s="206">
        <v>-10087402.5483876</v>
      </c>
      <c r="AZ174" s="206">
        <v>-10087402.548398299</v>
      </c>
      <c r="BA174" s="206">
        <v>-10087402.549446</v>
      </c>
      <c r="BB174" s="206">
        <v>-10087402.5483883</v>
      </c>
      <c r="BC174" s="206">
        <v>-10087402.548397901</v>
      </c>
      <c r="BD174" s="206">
        <v>-10087402.548384801</v>
      </c>
      <c r="BE174" s="206">
        <v>-10087402.548399201</v>
      </c>
      <c r="BF174" s="206">
        <v>-10087402.5483969</v>
      </c>
      <c r="BG174" s="206">
        <v>-10087402.5483889</v>
      </c>
      <c r="BH174" s="206">
        <v>-10087402.549447</v>
      </c>
      <c r="BI174" s="206">
        <v>-10087402.5483959</v>
      </c>
      <c r="BJ174" s="206">
        <v>-10087402.5483898</v>
      </c>
      <c r="BK174" s="206">
        <v>-10087402.548394799</v>
      </c>
      <c r="BL174" s="206">
        <v>-10087402.5483902</v>
      </c>
      <c r="BM174" s="206">
        <v>-10087402.5483949</v>
      </c>
      <c r="BN174" s="206">
        <v>-10087402.5484001</v>
      </c>
      <c r="BO174" s="206">
        <v>-10087402.5494367</v>
      </c>
      <c r="BP174" s="206">
        <v>-10087402.548396399</v>
      </c>
      <c r="BQ174" s="206">
        <v>-10087402.5483981</v>
      </c>
      <c r="BR174" s="206">
        <v>-10087402.5483867</v>
      </c>
      <c r="BS174" s="206">
        <v>-10087402.5483971</v>
      </c>
      <c r="BT174" s="206">
        <v>-10087402.548395799</v>
      </c>
      <c r="BU174" s="206">
        <v>-10087402.548390901</v>
      </c>
      <c r="BV174" s="206">
        <v>-10087402.549445599</v>
      </c>
      <c r="BW174" s="206">
        <v>-10087402.5483907</v>
      </c>
      <c r="BX174" s="206">
        <v>-10087402.548396001</v>
      </c>
      <c r="BY174" s="206">
        <v>-10087402.5483936</v>
      </c>
      <c r="BZ174" s="206">
        <v>-10087402.548390601</v>
      </c>
      <c r="CA174" s="206">
        <v>-10087402.5483955</v>
      </c>
      <c r="CB174" s="206">
        <v>-10087402.5483971</v>
      </c>
      <c r="CC174" s="206">
        <v>-10087402.549438501</v>
      </c>
      <c r="CD174" s="206">
        <v>-10087402.5483971</v>
      </c>
      <c r="CE174" s="206">
        <v>-10087402.548388699</v>
      </c>
      <c r="CF174" s="206">
        <v>-10087402.5483933</v>
      </c>
      <c r="CG174" s="206">
        <v>-10087402.5483982</v>
      </c>
      <c r="CH174" s="206">
        <v>-10087402.548388099</v>
      </c>
      <c r="CI174" s="206">
        <v>-10087402.548394101</v>
      </c>
      <c r="CJ174" s="206">
        <v>-10087402.5494486</v>
      </c>
      <c r="CK174" s="206">
        <v>-10087402.548391299</v>
      </c>
      <c r="CL174" s="206">
        <v>-10087402.548394199</v>
      </c>
      <c r="CM174" s="206">
        <v>-10087402.5483943</v>
      </c>
      <c r="CN174" s="206">
        <v>-10087402.548391599</v>
      </c>
      <c r="CO174" s="206">
        <v>-10087402.548396099</v>
      </c>
      <c r="CP174" s="206">
        <v>-10087402.548384801</v>
      </c>
      <c r="CQ174" s="206">
        <v>-10087402.549449001</v>
      </c>
      <c r="CR174" s="206">
        <v>-10087402.5484</v>
      </c>
      <c r="CS174" s="206">
        <v>-10087402.5483891</v>
      </c>
      <c r="CT174" s="206">
        <v>-10087402.5483937</v>
      </c>
      <c r="CU174" s="206">
        <v>-7692382.5422946801</v>
      </c>
      <c r="CV174" s="206">
        <v>-7692382.5422921199</v>
      </c>
      <c r="CW174" s="206">
        <v>-230771476.27284801</v>
      </c>
      <c r="CX174" s="206">
        <v>-238463858.814583</v>
      </c>
      <c r="CY174" s="206">
        <v>-230771476.272176</v>
      </c>
      <c r="CZ174" s="206">
        <v>-5.0099976360797903E-6</v>
      </c>
      <c r="DA174" s="206">
        <v>7.6216459274291997E-7</v>
      </c>
      <c r="DB174" s="206">
        <v>-2.0845867693424199E-6</v>
      </c>
      <c r="DC174" s="206">
        <v>2.6369541883468602E-6</v>
      </c>
      <c r="DD174" s="206">
        <v>-4.9161352217197396E-7</v>
      </c>
      <c r="DE174" s="206">
        <v>-1.5815831720828999E-6</v>
      </c>
      <c r="DF174" s="206">
        <v>-6624232365.5066004</v>
      </c>
      <c r="DG174" s="206">
        <v>-6624232365.5066099</v>
      </c>
      <c r="DH174" s="206">
        <v>-6642380947.3298998</v>
      </c>
      <c r="DI174" s="206">
        <v>-6624232365.5066004</v>
      </c>
      <c r="DJ174" s="232">
        <v>-33139310409.3563</v>
      </c>
      <c r="DK174" s="206">
        <v>0</v>
      </c>
      <c r="DL174" s="207">
        <v>-61889513704.024117</v>
      </c>
      <c r="DQ174" s="208"/>
      <c r="DR174" s="209"/>
      <c r="DS174" s="209" t="s">
        <v>305</v>
      </c>
      <c r="DT174" s="205"/>
      <c r="DU174" s="206">
        <f t="shared" si="146"/>
        <v>-275.41525623233701</v>
      </c>
      <c r="DV174" s="206">
        <f t="shared" si="147"/>
        <v>-428.32717549449416</v>
      </c>
      <c r="DW174" s="206">
        <f t="shared" si="148"/>
        <v>-210.7470897339563</v>
      </c>
      <c r="DX174" s="206">
        <f t="shared" si="149"/>
        <v>-605.24415291312243</v>
      </c>
      <c r="DY174" s="206">
        <f t="shared" si="150"/>
        <v>-715.39157644419379</v>
      </c>
      <c r="DZ174" s="206">
        <f t="shared" si="151"/>
        <v>-5.7686623185873032E-12</v>
      </c>
      <c r="EA174" s="206">
        <f t="shared" si="152"/>
        <v>-13248.46473101321</v>
      </c>
      <c r="EB174" s="206">
        <f t="shared" si="153"/>
        <v>-13266.6133128365</v>
      </c>
      <c r="EC174" s="206">
        <f t="shared" si="154"/>
        <v>-33139.310409356302</v>
      </c>
      <c r="ED174" s="207">
        <f t="shared" si="129"/>
        <v>-61889.513704024124</v>
      </c>
      <c r="EE174" s="303">
        <f t="shared" si="155"/>
        <v>0</v>
      </c>
      <c r="EF174" s="101"/>
      <c r="EG174" s="101"/>
    </row>
    <row r="175" spans="1:137" s="126" customFormat="1" ht="15.5" hidden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-88537034.194959506</v>
      </c>
      <c r="J175" s="206">
        <v>-22948872.6115909</v>
      </c>
      <c r="K175" s="206">
        <v>-22948872.611590002</v>
      </c>
      <c r="L175" s="206">
        <v>-22948872.611592799</v>
      </c>
      <c r="M175" s="206">
        <v>-22948872.611588001</v>
      </c>
      <c r="N175" s="206">
        <v>-22948872.611590799</v>
      </c>
      <c r="O175" s="206">
        <v>-22948872.611590799</v>
      </c>
      <c r="P175" s="206">
        <v>-2945579.3480096101</v>
      </c>
      <c r="Q175" s="206">
        <v>-2945579.3480073898</v>
      </c>
      <c r="R175" s="206">
        <v>-2945579.3480095998</v>
      </c>
      <c r="S175" s="206">
        <v>-2945579.34800892</v>
      </c>
      <c r="T175" s="206">
        <v>-2945579.3480092301</v>
      </c>
      <c r="U175" s="206">
        <v>-2945579.3480096101</v>
      </c>
      <c r="V175" s="206">
        <v>-2945579.3480092702</v>
      </c>
      <c r="W175" s="206">
        <v>-2945579.3480087998</v>
      </c>
      <c r="X175" s="206">
        <v>-2945579.34800911</v>
      </c>
      <c r="Y175" s="206">
        <v>-2945579.3480095798</v>
      </c>
      <c r="Z175" s="206">
        <v>-2945579.3480092501</v>
      </c>
      <c r="AA175" s="206">
        <v>-2945579.3480100399</v>
      </c>
      <c r="AB175" s="206">
        <v>-2945579.34800951</v>
      </c>
      <c r="AC175" s="206">
        <v>-2945579.3480087002</v>
      </c>
      <c r="AD175" s="206">
        <v>-2945579.3480090899</v>
      </c>
      <c r="AE175" s="206">
        <v>-2945579.3480084902</v>
      </c>
      <c r="AF175" s="206">
        <v>-2945579.34800951</v>
      </c>
      <c r="AG175" s="206">
        <v>-2945579.3480102699</v>
      </c>
      <c r="AH175" s="206">
        <v>-2945579.3480103002</v>
      </c>
      <c r="AI175" s="206">
        <v>-2945579.3480094201</v>
      </c>
      <c r="AJ175" s="206">
        <v>-2945579.3480084999</v>
      </c>
      <c r="AK175" s="206">
        <v>-2945579.3480100501</v>
      </c>
      <c r="AL175" s="206">
        <v>-2945579.3480098401</v>
      </c>
      <c r="AM175" s="206">
        <v>-3242771.3576826602</v>
      </c>
      <c r="AN175" s="206">
        <v>-3242771.3576786299</v>
      </c>
      <c r="AO175" s="206">
        <v>-3242771.35768168</v>
      </c>
      <c r="AP175" s="206">
        <v>-3242771.3576834202</v>
      </c>
      <c r="AQ175" s="206">
        <v>-3242771.3576814798</v>
      </c>
      <c r="AR175" s="206">
        <v>-3242771.3576796199</v>
      </c>
      <c r="AS175" s="206">
        <v>-3242771.3576832302</v>
      </c>
      <c r="AT175" s="206">
        <v>-3242771.3576828502</v>
      </c>
      <c r="AU175" s="206">
        <v>-3242771.3576805899</v>
      </c>
      <c r="AV175" s="206">
        <v>-3242771.3576810099</v>
      </c>
      <c r="AW175" s="206">
        <v>-3242771.3576819301</v>
      </c>
      <c r="AX175" s="206">
        <v>-3242771.3576814798</v>
      </c>
      <c r="AY175" s="206">
        <v>-3242771.3576801</v>
      </c>
      <c r="AZ175" s="206">
        <v>-3242771.3576821699</v>
      </c>
      <c r="BA175" s="206">
        <v>-3242771.3576818798</v>
      </c>
      <c r="BB175" s="206">
        <v>-3242771.3576798802</v>
      </c>
      <c r="BC175" s="206">
        <v>-3242771.35768269</v>
      </c>
      <c r="BD175" s="206">
        <v>-3242771.3576813298</v>
      </c>
      <c r="BE175" s="206">
        <v>-3242771.3576817601</v>
      </c>
      <c r="BF175" s="206">
        <v>-3242771.3576792502</v>
      </c>
      <c r="BG175" s="206">
        <v>-3242771.35768345</v>
      </c>
      <c r="BH175" s="206">
        <v>-3242771.35768084</v>
      </c>
      <c r="BI175" s="206">
        <v>-3242771.35768048</v>
      </c>
      <c r="BJ175" s="206">
        <v>-3242771.3576831301</v>
      </c>
      <c r="BK175" s="206">
        <v>-3242771.3576820502</v>
      </c>
      <c r="BL175" s="206">
        <v>-3242771.3576816898</v>
      </c>
      <c r="BM175" s="206">
        <v>-3242771.3576792199</v>
      </c>
      <c r="BN175" s="206">
        <v>-3242771.3576842998</v>
      </c>
      <c r="BO175" s="206">
        <v>-3242771.3576826402</v>
      </c>
      <c r="BP175" s="206">
        <v>-3242771.3576799799</v>
      </c>
      <c r="BQ175" s="206">
        <v>-3242771.3576818402</v>
      </c>
      <c r="BR175" s="206">
        <v>-3242771.3576826602</v>
      </c>
      <c r="BS175" s="206">
        <v>-3242771.3576804302</v>
      </c>
      <c r="BT175" s="206">
        <v>-3242771.35767928</v>
      </c>
      <c r="BU175" s="206">
        <v>-3242771.3576829601</v>
      </c>
      <c r="BV175" s="206">
        <v>-3242771.3576829699</v>
      </c>
      <c r="BW175" s="206">
        <v>-3242771.3576812302</v>
      </c>
      <c r="BX175" s="206">
        <v>-3242771.35768027</v>
      </c>
      <c r="BY175" s="206">
        <v>-3242771.3576837699</v>
      </c>
      <c r="BZ175" s="206">
        <v>-3242771.3576820502</v>
      </c>
      <c r="CA175" s="206">
        <v>-3242771.3576784199</v>
      </c>
      <c r="CB175" s="206">
        <v>-3242771.35768324</v>
      </c>
      <c r="CC175" s="206">
        <v>-3242771.35768025</v>
      </c>
      <c r="CD175" s="206">
        <v>-3242771.3576823999</v>
      </c>
      <c r="CE175" s="206">
        <v>-3242771.3576819501</v>
      </c>
      <c r="CF175" s="206">
        <v>-3242771.3576806802</v>
      </c>
      <c r="CG175" s="206">
        <v>-3242771.3576829699</v>
      </c>
      <c r="CH175" s="206">
        <v>-3242771.3576787999</v>
      </c>
      <c r="CI175" s="206">
        <v>-3242771.35768267</v>
      </c>
      <c r="CJ175" s="206">
        <v>-3242771.3576803799</v>
      </c>
      <c r="CK175" s="206">
        <v>-3242771.3576825601</v>
      </c>
      <c r="CL175" s="206">
        <v>-3242771.3576795799</v>
      </c>
      <c r="CM175" s="206">
        <v>-3242771.35768164</v>
      </c>
      <c r="CN175" s="206">
        <v>-3242771.3576822202</v>
      </c>
      <c r="CO175" s="206">
        <v>-3242771.3576807301</v>
      </c>
      <c r="CP175" s="206">
        <v>-3242771.35768128</v>
      </c>
      <c r="CQ175" s="206">
        <v>-3242771.3576817801</v>
      </c>
      <c r="CR175" s="206">
        <v>-3242771.3576832502</v>
      </c>
      <c r="CS175" s="206">
        <v>-3242771.3576795598</v>
      </c>
      <c r="CT175" s="206">
        <v>-3242771.3576824502</v>
      </c>
      <c r="CU175" s="206">
        <v>-2472850.4350640201</v>
      </c>
      <c r="CV175" s="206">
        <v>-2472850.43506655</v>
      </c>
      <c r="CW175" s="206">
        <v>-74185513.051954299</v>
      </c>
      <c r="CX175" s="206">
        <v>-76658363.487016693</v>
      </c>
      <c r="CY175" s="206">
        <v>-74185513.051953107</v>
      </c>
      <c r="CZ175" s="206">
        <v>-2.04610824584961E-6</v>
      </c>
      <c r="DA175" s="206">
        <v>-7.0047378540039098E-7</v>
      </c>
      <c r="DB175" s="206">
        <v>-9.1260671615600596E-7</v>
      </c>
      <c r="DC175" s="206">
        <v>1.39784812927246E-6</v>
      </c>
      <c r="DD175" s="206">
        <v>-3.28898429870605E-6</v>
      </c>
      <c r="DE175" s="206">
        <v>3.2088160514831499E-7</v>
      </c>
      <c r="DF175" s="206">
        <v>-2129474944.42887</v>
      </c>
      <c r="DG175" s="206">
        <v>-2129474944.42887</v>
      </c>
      <c r="DH175" s="206">
        <v>-2135309122.3588099</v>
      </c>
      <c r="DI175" s="206">
        <v>-2129474944.42887</v>
      </c>
      <c r="DJ175" s="232">
        <v>-10653208900.074301</v>
      </c>
      <c r="DK175" s="206">
        <v>0</v>
      </c>
      <c r="DL175" s="207">
        <v>-19895462822.510384</v>
      </c>
      <c r="DQ175" s="220"/>
      <c r="DR175" s="221"/>
      <c r="DS175" s="221" t="s">
        <v>306</v>
      </c>
      <c r="DT175" s="223"/>
      <c r="DU175" s="206">
        <f t="shared" si="146"/>
        <v>-88.537034194959503</v>
      </c>
      <c r="DV175" s="206">
        <f t="shared" si="147"/>
        <v>-137.6932356695433</v>
      </c>
      <c r="DW175" s="206">
        <f t="shared" si="148"/>
        <v>-67.748325004214095</v>
      </c>
      <c r="DX175" s="206">
        <f t="shared" si="149"/>
        <v>-194.56628146088966</v>
      </c>
      <c r="DY175" s="206">
        <f t="shared" si="150"/>
        <v>-229.97509046105466</v>
      </c>
      <c r="DZ175" s="206">
        <f t="shared" si="151"/>
        <v>-5.2294433116912806E-12</v>
      </c>
      <c r="EA175" s="206">
        <f t="shared" si="152"/>
        <v>-4258.94988885774</v>
      </c>
      <c r="EB175" s="206">
        <f t="shared" si="153"/>
        <v>-4264.7840667876799</v>
      </c>
      <c r="EC175" s="206">
        <f t="shared" si="154"/>
        <v>-10653.2089000743</v>
      </c>
      <c r="ED175" s="207">
        <f t="shared" si="129"/>
        <v>-19895.462822510388</v>
      </c>
      <c r="EE175" s="303">
        <f t="shared" si="155"/>
        <v>0</v>
      </c>
      <c r="EF175" s="101"/>
      <c r="EG175" s="101"/>
    </row>
    <row r="176" spans="1:137" s="126" customFormat="1" ht="15.5" hidden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101"/>
      <c r="EG176" s="101"/>
    </row>
    <row r="177" spans="1:137" s="126" customFormat="1" ht="15.5" hidden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101"/>
      <c r="EG177" s="101"/>
    </row>
    <row r="178" spans="1:137" s="126" customFormat="1" ht="15.5" hidden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101"/>
      <c r="EG178" s="101"/>
    </row>
    <row r="179" spans="1:137" s="126" customFormat="1" ht="15.5" hidden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101"/>
      <c r="EG179" s="101"/>
    </row>
    <row r="180" spans="1:137" s="126" customFormat="1" ht="15.5" hidden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101"/>
      <c r="EG180" s="101"/>
    </row>
    <row r="181" spans="1:137" s="126" customFormat="1" ht="15.5" hidden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Q181" s="238"/>
      <c r="DR181" s="239" t="s">
        <v>291</v>
      </c>
      <c r="DS181" s="239"/>
      <c r="DT181" s="240"/>
      <c r="DU181" s="241">
        <f t="shared" ref="DU181:EC181" si="156">SUM(DU182:DU189)</f>
        <v>-142.0924254395922</v>
      </c>
      <c r="DV181" s="241">
        <f t="shared" si="156"/>
        <v>-209.88036122702368</v>
      </c>
      <c r="DW181" s="241">
        <f t="shared" si="156"/>
        <v>-1.6551278531551315E-13</v>
      </c>
      <c r="DX181" s="241">
        <f t="shared" si="156"/>
        <v>8.6596701294184775E-15</v>
      </c>
      <c r="DY181" s="241">
        <f t="shared" si="156"/>
        <v>-1.5702098608016637E-15</v>
      </c>
      <c r="DZ181" s="241">
        <f t="shared" si="156"/>
        <v>-7.0616602897644053E-14</v>
      </c>
      <c r="EA181" s="241">
        <f t="shared" si="156"/>
        <v>-2192.4773597177459</v>
      </c>
      <c r="EB181" s="241">
        <f t="shared" si="156"/>
        <v>-2195.4807533611947</v>
      </c>
      <c r="EC181" s="241">
        <f t="shared" si="156"/>
        <v>-5484.1967929378143</v>
      </c>
      <c r="ED181" s="242">
        <f t="shared" si="129"/>
        <v>-10224.127692683371</v>
      </c>
      <c r="EE181" s="305"/>
      <c r="EF181" s="101"/>
      <c r="EG181" s="101"/>
    </row>
    <row r="182" spans="1:137" s="126" customFormat="1" ht="15.5" hidden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-113146550.792982</v>
      </c>
      <c r="J182" s="206">
        <v>-27854216.3414125</v>
      </c>
      <c r="K182" s="206">
        <v>-27854216.341413599</v>
      </c>
      <c r="L182" s="206">
        <v>-27854216.341412399</v>
      </c>
      <c r="M182" s="206">
        <v>-27854216.3414125</v>
      </c>
      <c r="N182" s="206">
        <v>-27854216.341413401</v>
      </c>
      <c r="O182" s="206">
        <v>-27854216.3414125</v>
      </c>
      <c r="P182" s="206">
        <v>0</v>
      </c>
      <c r="Q182" s="206">
        <v>0</v>
      </c>
      <c r="R182" s="206">
        <v>0</v>
      </c>
      <c r="S182" s="206">
        <v>0</v>
      </c>
      <c r="T182" s="206">
        <v>0</v>
      </c>
      <c r="U182" s="206">
        <v>0</v>
      </c>
      <c r="V182" s="206">
        <v>0</v>
      </c>
      <c r="W182" s="206">
        <v>0</v>
      </c>
      <c r="X182" s="206">
        <v>0</v>
      </c>
      <c r="Y182" s="206">
        <v>0</v>
      </c>
      <c r="Z182" s="206">
        <v>0</v>
      </c>
      <c r="AA182" s="206">
        <v>0</v>
      </c>
      <c r="AB182" s="206">
        <v>0</v>
      </c>
      <c r="AC182" s="206">
        <v>0</v>
      </c>
      <c r="AD182" s="206">
        <v>0</v>
      </c>
      <c r="AE182" s="206">
        <v>0</v>
      </c>
      <c r="AF182" s="206">
        <v>0</v>
      </c>
      <c r="AG182" s="206">
        <v>0</v>
      </c>
      <c r="AH182" s="206">
        <v>0</v>
      </c>
      <c r="AI182" s="206">
        <v>0</v>
      </c>
      <c r="AJ182" s="206">
        <v>0</v>
      </c>
      <c r="AK182" s="206">
        <v>0</v>
      </c>
      <c r="AL182" s="206">
        <v>0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-872922149.707515</v>
      </c>
      <c r="DG182" s="206">
        <v>-872922149.707515</v>
      </c>
      <c r="DH182" s="206">
        <v>-875313717.24096</v>
      </c>
      <c r="DI182" s="206">
        <v>-872922149.707515</v>
      </c>
      <c r="DJ182" s="232">
        <v>-4367002316.0710201</v>
      </c>
      <c r="DK182" s="206">
        <v>0</v>
      </c>
      <c r="DL182" s="207">
        <v>-8141354331.2759838</v>
      </c>
      <c r="DQ182" s="220"/>
      <c r="DR182" s="221"/>
      <c r="DS182" s="221" t="s">
        <v>304</v>
      </c>
      <c r="DT182" s="223"/>
      <c r="DU182" s="206">
        <f t="shared" ref="DU182:DU189" si="157">I182/$DQ$4</f>
        <v>-113.146550792982</v>
      </c>
      <c r="DV182" s="206">
        <f t="shared" ref="DV182:DV189" si="158">SUM(J182:O182)/$DQ$4</f>
        <v>-167.12529804847688</v>
      </c>
      <c r="DW182" s="206">
        <f t="shared" ref="DW182:DW189" si="159">SUM(P182:AL182)/$DQ$4</f>
        <v>0</v>
      </c>
      <c r="DX182" s="206">
        <f t="shared" ref="DX182:DX189" si="160">SUM(AM182:CT182)/$DQ$4</f>
        <v>0</v>
      </c>
      <c r="DY182" s="206">
        <f t="shared" ref="DY182:DY189" si="161">SUM(CU182:CY182)/$DQ$4</f>
        <v>0</v>
      </c>
      <c r="DZ182" s="206">
        <f t="shared" ref="DZ182:DZ189" si="162">SUM(CZ182:DE182)/$DQ$4</f>
        <v>0</v>
      </c>
      <c r="EA182" s="206">
        <f t="shared" ref="EA182:EA189" si="163">SUM(DF182:DG182)/$DQ$4</f>
        <v>-1745.84429941503</v>
      </c>
      <c r="EB182" s="206">
        <f t="shared" ref="EB182:EB189" si="164">SUM(DH182:DI182)/$DQ$4</f>
        <v>-1748.2358669484749</v>
      </c>
      <c r="EC182" s="206">
        <f t="shared" ref="EC182:EC189" si="165">SUM(DJ182:DK182)/$DQ$4</f>
        <v>-4367.0023160710198</v>
      </c>
      <c r="ED182" s="207">
        <f t="shared" si="129"/>
        <v>-8141.3543312759839</v>
      </c>
      <c r="EE182" s="303">
        <f t="shared" ref="EE182:EE189" si="166">ED182-(DL182/$DQ$4)</f>
        <v>0</v>
      </c>
      <c r="EF182" s="101"/>
      <c r="EG182" s="101"/>
    </row>
    <row r="183" spans="1:137" s="126" customFormat="1" ht="15.5" hidden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-11426903.5433568</v>
      </c>
      <c r="J183" s="206">
        <v>-2813054.7610899801</v>
      </c>
      <c r="K183" s="206">
        <v>-2813054.7610900998</v>
      </c>
      <c r="L183" s="206">
        <v>-2813054.7610900202</v>
      </c>
      <c r="M183" s="206">
        <v>-2813054.7610899899</v>
      </c>
      <c r="N183" s="206">
        <v>-2813054.7610901301</v>
      </c>
      <c r="O183" s="206">
        <v>-2813054.7610899899</v>
      </c>
      <c r="P183" s="206">
        <v>0</v>
      </c>
      <c r="Q183" s="206">
        <v>0</v>
      </c>
      <c r="R183" s="206">
        <v>0</v>
      </c>
      <c r="S183" s="206">
        <v>0</v>
      </c>
      <c r="T183" s="206">
        <v>0</v>
      </c>
      <c r="U183" s="206">
        <v>0</v>
      </c>
      <c r="V183" s="206">
        <v>0</v>
      </c>
      <c r="W183" s="206">
        <v>0</v>
      </c>
      <c r="X183" s="206">
        <v>0</v>
      </c>
      <c r="Y183" s="206">
        <v>0</v>
      </c>
      <c r="Z183" s="206">
        <v>0</v>
      </c>
      <c r="AA183" s="206">
        <v>0</v>
      </c>
      <c r="AB183" s="206">
        <v>0</v>
      </c>
      <c r="AC183" s="206">
        <v>0</v>
      </c>
      <c r="AD183" s="206">
        <v>0</v>
      </c>
      <c r="AE183" s="206">
        <v>0</v>
      </c>
      <c r="AF183" s="206">
        <v>0</v>
      </c>
      <c r="AG183" s="206">
        <v>0</v>
      </c>
      <c r="AH183" s="206">
        <v>0</v>
      </c>
      <c r="AI183" s="206">
        <v>0</v>
      </c>
      <c r="AJ183" s="206">
        <v>0</v>
      </c>
      <c r="AK183" s="206">
        <v>0</v>
      </c>
      <c r="AL183" s="206">
        <v>0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1.1920928955078099E-10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-88158208.409000993</v>
      </c>
      <c r="DG183" s="206">
        <v>-88158208.409000993</v>
      </c>
      <c r="DH183" s="206">
        <v>-88399737.747107893</v>
      </c>
      <c r="DI183" s="206">
        <v>-88158208.409000993</v>
      </c>
      <c r="DJ183" s="232">
        <v>-441032571.38311201</v>
      </c>
      <c r="DK183" s="206">
        <v>0</v>
      </c>
      <c r="DL183" s="207">
        <v>-822212166.46711993</v>
      </c>
      <c r="DQ183" s="208"/>
      <c r="DR183" s="209"/>
      <c r="DS183" s="209" t="s">
        <v>305</v>
      </c>
      <c r="DT183" s="205"/>
      <c r="DU183" s="206">
        <f t="shared" si="157"/>
        <v>-11.426903543356801</v>
      </c>
      <c r="DV183" s="206">
        <f t="shared" si="158"/>
        <v>-16.878328566540212</v>
      </c>
      <c r="DW183" s="206">
        <f t="shared" si="159"/>
        <v>0</v>
      </c>
      <c r="DX183" s="206">
        <f t="shared" si="160"/>
        <v>1.1920928955078099E-16</v>
      </c>
      <c r="DY183" s="206">
        <f t="shared" si="161"/>
        <v>0</v>
      </c>
      <c r="DZ183" s="206">
        <f t="shared" si="162"/>
        <v>0</v>
      </c>
      <c r="EA183" s="206">
        <f t="shared" si="163"/>
        <v>-176.31641681800198</v>
      </c>
      <c r="EB183" s="206">
        <f t="shared" si="164"/>
        <v>-176.5579461561089</v>
      </c>
      <c r="EC183" s="206">
        <f t="shared" si="165"/>
        <v>-441.03257138311199</v>
      </c>
      <c r="ED183" s="207">
        <f t="shared" si="129"/>
        <v>-822.21216646711991</v>
      </c>
      <c r="EE183" s="303">
        <f t="shared" si="166"/>
        <v>0</v>
      </c>
      <c r="EF183" s="101"/>
      <c r="EG183" s="101"/>
    </row>
    <row r="184" spans="1:137" s="126" customFormat="1" ht="15.5" hidden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-17518971.103253402</v>
      </c>
      <c r="J184" s="206">
        <v>-4312789.1020010198</v>
      </c>
      <c r="K184" s="206">
        <v>-4312789.1020012796</v>
      </c>
      <c r="L184" s="206">
        <v>-4312789.10200099</v>
      </c>
      <c r="M184" s="206">
        <v>-4312789.1020010002</v>
      </c>
      <c r="N184" s="206">
        <v>-4312789.1020012703</v>
      </c>
      <c r="O184" s="206">
        <v>-4312789.10200103</v>
      </c>
      <c r="P184" s="206">
        <v>-1.99079513549805E-8</v>
      </c>
      <c r="Q184" s="206">
        <v>9.0450048446655304E-9</v>
      </c>
      <c r="R184" s="206">
        <v>-8.7022781372070307E-9</v>
      </c>
      <c r="S184" s="206">
        <v>7.4431300163269002E-9</v>
      </c>
      <c r="T184" s="206">
        <v>-5.2627176046371502E-8</v>
      </c>
      <c r="U184" s="206">
        <v>1.08405947685242E-9</v>
      </c>
      <c r="V184" s="206">
        <v>-3.2728537917137102E-8</v>
      </c>
      <c r="W184" s="206">
        <v>2.8572976589202898E-9</v>
      </c>
      <c r="X184" s="206">
        <v>2.19345092773437E-8</v>
      </c>
      <c r="Y184" s="206">
        <v>-3.2901763916015601E-8</v>
      </c>
      <c r="Z184" s="206">
        <v>2.69412994384766E-8</v>
      </c>
      <c r="AA184" s="206">
        <v>6.8686902523040794E-8</v>
      </c>
      <c r="AB184" s="206">
        <v>-1.5705078840255701E-7</v>
      </c>
      <c r="AC184" s="206">
        <v>-3.3468008041381803E-8</v>
      </c>
      <c r="AD184" s="206">
        <v>2.3663043975830099E-8</v>
      </c>
      <c r="AE184" s="206">
        <v>2.4870038032531699E-8</v>
      </c>
      <c r="AF184" s="206">
        <v>2.82824039459229E-8</v>
      </c>
      <c r="AG184" s="206">
        <v>-6.4149498939514201E-9</v>
      </c>
      <c r="AH184" s="206">
        <v>-2.6900321245193502E-8</v>
      </c>
      <c r="AI184" s="206">
        <v>1.47745013237E-8</v>
      </c>
      <c r="AJ184" s="206">
        <v>1.9073486328125E-8</v>
      </c>
      <c r="AK184" s="206">
        <v>-3.51816415786743E-8</v>
      </c>
      <c r="AL184" s="206">
        <v>-8.2850456237792993E-9</v>
      </c>
      <c r="AM184" s="206">
        <v>-9.7453594207763692E-9</v>
      </c>
      <c r="AN184" s="206">
        <v>2.4378299713134801E-8</v>
      </c>
      <c r="AO184" s="206">
        <v>0</v>
      </c>
      <c r="AP184" s="206">
        <v>7.0333480834960901E-9</v>
      </c>
      <c r="AQ184" s="206">
        <v>-2.19233334064484E-8</v>
      </c>
      <c r="AR184" s="206">
        <v>4.1857361793518102E-8</v>
      </c>
      <c r="AS184" s="206">
        <v>0</v>
      </c>
      <c r="AT184" s="206">
        <v>0</v>
      </c>
      <c r="AU184" s="206">
        <v>1.1913478374481199E-8</v>
      </c>
      <c r="AV184" s="206">
        <v>7.3241535574197804E-9</v>
      </c>
      <c r="AW184" s="206">
        <v>0</v>
      </c>
      <c r="AX184" s="206">
        <v>2.6464462280273401E-8</v>
      </c>
      <c r="AY184" s="206">
        <v>0</v>
      </c>
      <c r="AZ184" s="206">
        <v>0</v>
      </c>
      <c r="BA184" s="206">
        <v>6.1094760894775404E-9</v>
      </c>
      <c r="BB184" s="206">
        <v>3.0510127544403099E-9</v>
      </c>
      <c r="BC184" s="206">
        <v>-9.5367431640625002E-10</v>
      </c>
      <c r="BD184" s="206">
        <v>4.8801302909851101E-9</v>
      </c>
      <c r="BE184" s="206">
        <v>0</v>
      </c>
      <c r="BF184" s="206">
        <v>0</v>
      </c>
      <c r="BG184" s="206">
        <v>0</v>
      </c>
      <c r="BH184" s="206">
        <v>0</v>
      </c>
      <c r="BI184" s="206">
        <v>5.0067901611328103E-9</v>
      </c>
      <c r="BJ184" s="206">
        <v>7.3313713073730501E-9</v>
      </c>
      <c r="BK184" s="206">
        <v>-9.5367431640625002E-9</v>
      </c>
      <c r="BL184" s="206">
        <v>-4.8875808715820298E-9</v>
      </c>
      <c r="BM184" s="206">
        <v>0</v>
      </c>
      <c r="BN184" s="206">
        <v>0</v>
      </c>
      <c r="BO184" s="206">
        <v>-1.19209289550781E-9</v>
      </c>
      <c r="BP184" s="206">
        <v>8.3446502685546899E-9</v>
      </c>
      <c r="BQ184" s="206">
        <v>-1.2636184692382801E-8</v>
      </c>
      <c r="BR184" s="206">
        <v>3.4332275390624997E-8</v>
      </c>
      <c r="BS184" s="206">
        <v>-2.4259090423583999E-8</v>
      </c>
      <c r="BT184" s="206">
        <v>0</v>
      </c>
      <c r="BU184" s="206">
        <v>0</v>
      </c>
      <c r="BV184" s="206">
        <v>0</v>
      </c>
      <c r="BW184" s="206">
        <v>-1.63912773132324E-10</v>
      </c>
      <c r="BX184" s="206">
        <v>-2.4437904357910199E-9</v>
      </c>
      <c r="BY184" s="206">
        <v>0</v>
      </c>
      <c r="BZ184" s="206">
        <v>-1.7089769244193999E-8</v>
      </c>
      <c r="CA184" s="206">
        <v>-3.2067298889160198E-8</v>
      </c>
      <c r="CB184" s="206">
        <v>0</v>
      </c>
      <c r="CC184" s="206">
        <v>0</v>
      </c>
      <c r="CD184" s="206">
        <v>2.08616256713867E-9</v>
      </c>
      <c r="CE184" s="206">
        <v>7.3313713073730501E-9</v>
      </c>
      <c r="CF184" s="206">
        <v>2.4437904357910199E-9</v>
      </c>
      <c r="CG184" s="206">
        <v>-2.4437904357910199E-9</v>
      </c>
      <c r="CH184" s="206">
        <v>0</v>
      </c>
      <c r="CI184" s="206">
        <v>0</v>
      </c>
      <c r="CJ184" s="206">
        <v>0</v>
      </c>
      <c r="CK184" s="206">
        <v>2.0623207092285201E-8</v>
      </c>
      <c r="CL184" s="206">
        <v>-4.3511390686035203E-9</v>
      </c>
      <c r="CM184" s="206">
        <v>-2.5928020477294899E-9</v>
      </c>
      <c r="CN184" s="206">
        <v>-4.9471855163574197E-9</v>
      </c>
      <c r="CO184" s="206">
        <v>-2.0019710063934298E-8</v>
      </c>
      <c r="CP184" s="206">
        <v>0</v>
      </c>
      <c r="CQ184" s="206">
        <v>0</v>
      </c>
      <c r="CR184" s="206">
        <v>-5.9604644775390603E-9</v>
      </c>
      <c r="CS184" s="206">
        <v>-1.4051795005798299E-8</v>
      </c>
      <c r="CT184" s="206">
        <v>-2.0705163478851301E-8</v>
      </c>
      <c r="CU184" s="206">
        <v>-9.0599060058593698E-9</v>
      </c>
      <c r="CV184" s="206">
        <v>1.0013580322265601E-8</v>
      </c>
      <c r="CW184" s="206">
        <v>-5.5303797125816297E-8</v>
      </c>
      <c r="CX184" s="206">
        <v>-1.2636184692382801E-8</v>
      </c>
      <c r="CY184" s="206">
        <v>6.5416097640991206E-8</v>
      </c>
      <c r="CZ184" s="206">
        <v>-5.2452087402343697E-9</v>
      </c>
      <c r="DA184" s="206">
        <v>-4.8696994781494098E-8</v>
      </c>
      <c r="DB184" s="206">
        <v>1.1205673217773399E-8</v>
      </c>
      <c r="DC184" s="206">
        <v>3.3117830753326398E-8</v>
      </c>
      <c r="DD184" s="206">
        <v>-9.3728303909301798E-8</v>
      </c>
      <c r="DE184" s="206">
        <v>3.2730400562286402E-8</v>
      </c>
      <c r="DF184" s="206">
        <v>-135158321.74235699</v>
      </c>
      <c r="DG184" s="206">
        <v>-135158321.74235699</v>
      </c>
      <c r="DH184" s="206">
        <v>-135528618.514254</v>
      </c>
      <c r="DI184" s="206">
        <v>-135158321.74235699</v>
      </c>
      <c r="DJ184" s="232">
        <v>-676161905.48368299</v>
      </c>
      <c r="DK184" s="206">
        <v>0</v>
      </c>
      <c r="DL184" s="207">
        <v>-1260561194.940268</v>
      </c>
      <c r="DQ184" s="208"/>
      <c r="DR184" s="209"/>
      <c r="DS184" s="209" t="s">
        <v>306</v>
      </c>
      <c r="DT184" s="205"/>
      <c r="DU184" s="206">
        <f t="shared" si="157"/>
        <v>-17.518971103253403</v>
      </c>
      <c r="DV184" s="206">
        <f t="shared" si="158"/>
        <v>-25.876734612006587</v>
      </c>
      <c r="DW184" s="206">
        <f t="shared" si="159"/>
        <v>-1.6551278531551315E-13</v>
      </c>
      <c r="DX184" s="206">
        <f t="shared" si="160"/>
        <v>8.5404608398676968E-15</v>
      </c>
      <c r="DY184" s="206">
        <f t="shared" si="161"/>
        <v>-1.5702098608016637E-15</v>
      </c>
      <c r="DZ184" s="206">
        <f t="shared" si="162"/>
        <v>-7.0616602897644053E-14</v>
      </c>
      <c r="EA184" s="206">
        <f t="shared" si="163"/>
        <v>-270.31664348471395</v>
      </c>
      <c r="EB184" s="206">
        <f t="shared" si="164"/>
        <v>-270.68694025661097</v>
      </c>
      <c r="EC184" s="206">
        <f t="shared" si="165"/>
        <v>-676.16190548368297</v>
      </c>
      <c r="ED184" s="207">
        <f t="shared" si="129"/>
        <v>-1260.5611949402683</v>
      </c>
      <c r="EE184" s="303">
        <f t="shared" si="166"/>
        <v>0</v>
      </c>
      <c r="EF184" s="101"/>
      <c r="EG184" s="101"/>
    </row>
    <row r="185" spans="1:137" s="126" customFormat="1" ht="15.5" hidden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101"/>
      <c r="EG185" s="101"/>
    </row>
    <row r="186" spans="1:137" s="126" customFormat="1" ht="15.5" hidden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101"/>
      <c r="EG186" s="101"/>
    </row>
    <row r="187" spans="1:137" s="126" customFormat="1" ht="15.5" hidden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101"/>
      <c r="EG187" s="101"/>
    </row>
    <row r="188" spans="1:137" s="126" customFormat="1" ht="15.5" hidden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101"/>
      <c r="EG188" s="101"/>
    </row>
    <row r="189" spans="1:137" s="126" customFormat="1" ht="15.5" hidden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101"/>
      <c r="EG189" s="101"/>
    </row>
    <row r="190" spans="1:137" s="126" customFormat="1" ht="15.5" hidden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Q190" s="210"/>
      <c r="DR190" s="211" t="s">
        <v>271</v>
      </c>
      <c r="DS190" s="211"/>
      <c r="DT190" s="212"/>
      <c r="DU190" s="213">
        <f t="shared" ref="DU190:EC190" si="167">+DU191+DU200+DU209+DU218+DU227</f>
        <v>-2222.2597628777257</v>
      </c>
      <c r="DV190" s="213">
        <f t="shared" si="167"/>
        <v>-3108.0055672895032</v>
      </c>
      <c r="DW190" s="213">
        <f t="shared" si="167"/>
        <v>-1804.6035574905591</v>
      </c>
      <c r="DX190" s="213">
        <f t="shared" si="167"/>
        <v>-1596.120737555377</v>
      </c>
      <c r="DY190" s="213">
        <f t="shared" si="167"/>
        <v>-1128.3287106344028</v>
      </c>
      <c r="DZ190" s="213">
        <f t="shared" si="167"/>
        <v>-1.9642710685729976E-13</v>
      </c>
      <c r="EA190" s="213">
        <f t="shared" si="167"/>
        <v>-17135.744511546676</v>
      </c>
      <c r="EB190" s="213">
        <f t="shared" si="167"/>
        <v>-17159.218134165229</v>
      </c>
      <c r="EC190" s="213">
        <f t="shared" si="167"/>
        <v>-42862.834901486145</v>
      </c>
      <c r="ED190" s="214">
        <f t="shared" si="129"/>
        <v>-87017.115883045626</v>
      </c>
      <c r="EE190" s="305"/>
      <c r="EF190" s="101"/>
      <c r="EG190" s="101"/>
    </row>
    <row r="191" spans="1:137" s="126" customFormat="1" ht="15.5" hidden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Q191" s="210"/>
      <c r="DR191" s="212" t="s">
        <v>272</v>
      </c>
      <c r="DS191" s="211"/>
      <c r="DT191" s="212"/>
      <c r="DU191" s="213">
        <f t="shared" ref="DU191:EC191" si="168">SUM(DU192:DU199)</f>
        <v>-1940.9083411884887</v>
      </c>
      <c r="DV191" s="213">
        <f t="shared" si="168"/>
        <v>-2714.5134114298307</v>
      </c>
      <c r="DW191" s="213">
        <f t="shared" si="168"/>
        <v>-1576.1299177447097</v>
      </c>
      <c r="DX191" s="213">
        <f t="shared" si="168"/>
        <v>-1394.0422739119776</v>
      </c>
      <c r="DY191" s="213">
        <f t="shared" si="168"/>
        <v>-985.475524804011</v>
      </c>
      <c r="DZ191" s="213">
        <f t="shared" si="168"/>
        <v>-1.3777613639831534E-13</v>
      </c>
      <c r="EA191" s="213">
        <f t="shared" si="168"/>
        <v>-14966.256425336636</v>
      </c>
      <c r="EB191" s="213">
        <f t="shared" si="168"/>
        <v>-14986.758146467229</v>
      </c>
      <c r="EC191" s="213">
        <f t="shared" si="168"/>
        <v>-37436.142784472082</v>
      </c>
      <c r="ED191" s="214">
        <f t="shared" si="129"/>
        <v>-76000.22682535497</v>
      </c>
      <c r="EE191" s="305"/>
      <c r="EF191" s="101"/>
      <c r="EG191" s="101"/>
    </row>
    <row r="192" spans="1:137" s="126" customFormat="1" ht="15.5" hidden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-1201090820.6449599</v>
      </c>
      <c r="J192" s="206">
        <v>-279970042.18735701</v>
      </c>
      <c r="K192" s="206">
        <v>-279970042.18735701</v>
      </c>
      <c r="L192" s="206">
        <v>-279970042.18735701</v>
      </c>
      <c r="M192" s="206">
        <v>-279970042.187356</v>
      </c>
      <c r="N192" s="206">
        <v>-279970042.18735701</v>
      </c>
      <c r="O192" s="206">
        <v>-279970042.18735701</v>
      </c>
      <c r="P192" s="206">
        <v>-42406750.806435101</v>
      </c>
      <c r="Q192" s="206">
        <v>-42406750.806441501</v>
      </c>
      <c r="R192" s="206">
        <v>-42406750.806434698</v>
      </c>
      <c r="S192" s="206">
        <v>-42406750.806434996</v>
      </c>
      <c r="T192" s="206">
        <v>-42406750.806442998</v>
      </c>
      <c r="U192" s="206">
        <v>-42406750.806435801</v>
      </c>
      <c r="V192" s="206">
        <v>-42406750.8064344</v>
      </c>
      <c r="W192" s="206">
        <v>-42406750.806434602</v>
      </c>
      <c r="X192" s="206">
        <v>-42406750.806442603</v>
      </c>
      <c r="Y192" s="206">
        <v>-42406750.806435697</v>
      </c>
      <c r="Z192" s="206">
        <v>-42406750.806434996</v>
      </c>
      <c r="AA192" s="206">
        <v>-42406750.806441799</v>
      </c>
      <c r="AB192" s="206">
        <v>-42406750.806434698</v>
      </c>
      <c r="AC192" s="206">
        <v>-42406750.8064363</v>
      </c>
      <c r="AD192" s="206">
        <v>-42406750.806441799</v>
      </c>
      <c r="AE192" s="206">
        <v>-42406750.806435399</v>
      </c>
      <c r="AF192" s="206">
        <v>-42406750.806434698</v>
      </c>
      <c r="AG192" s="206">
        <v>-42406750.8064344</v>
      </c>
      <c r="AH192" s="206">
        <v>-42406750.806443997</v>
      </c>
      <c r="AI192" s="206">
        <v>-42406750.806434497</v>
      </c>
      <c r="AJ192" s="206">
        <v>-42406750.806434304</v>
      </c>
      <c r="AK192" s="206">
        <v>-42406750.806442797</v>
      </c>
      <c r="AL192" s="206">
        <v>-42406750.8064356</v>
      </c>
      <c r="AM192" s="206">
        <v>-14377901.858755801</v>
      </c>
      <c r="AN192" s="206">
        <v>-14377901.8587563</v>
      </c>
      <c r="AO192" s="206">
        <v>-14377901.8587474</v>
      </c>
      <c r="AP192" s="206">
        <v>-14377901.858755801</v>
      </c>
      <c r="AQ192" s="206">
        <v>-14377901.858756199</v>
      </c>
      <c r="AR192" s="206">
        <v>-14377901.858748401</v>
      </c>
      <c r="AS192" s="206">
        <v>-14377901.8587559</v>
      </c>
      <c r="AT192" s="206">
        <v>-14377901.858755801</v>
      </c>
      <c r="AU192" s="206">
        <v>-14377901.858756101</v>
      </c>
      <c r="AV192" s="206">
        <v>-14377901.8587563</v>
      </c>
      <c r="AW192" s="206">
        <v>-14377901.8587483</v>
      </c>
      <c r="AX192" s="206">
        <v>-14377901.8587556</v>
      </c>
      <c r="AY192" s="206">
        <v>-14377901.858756199</v>
      </c>
      <c r="AZ192" s="206">
        <v>-14377901.858756</v>
      </c>
      <c r="BA192" s="206">
        <v>-14377901.858748499</v>
      </c>
      <c r="BB192" s="206">
        <v>-14377901.8587556</v>
      </c>
      <c r="BC192" s="206">
        <v>-14377901.8587563</v>
      </c>
      <c r="BD192" s="206">
        <v>-14377901.8587554</v>
      </c>
      <c r="BE192" s="206">
        <v>-14377901.8587492</v>
      </c>
      <c r="BF192" s="206">
        <v>-14377901.8587543</v>
      </c>
      <c r="BG192" s="206">
        <v>-14377901.8587557</v>
      </c>
      <c r="BH192" s="206">
        <v>-14377901.8587493</v>
      </c>
      <c r="BI192" s="206">
        <v>-14377901.858756199</v>
      </c>
      <c r="BJ192" s="206">
        <v>-14377901.8587553</v>
      </c>
      <c r="BK192" s="206">
        <v>-14377901.858755101</v>
      </c>
      <c r="BL192" s="206">
        <v>-14377901.8587559</v>
      </c>
      <c r="BM192" s="206">
        <v>-14377901.858749</v>
      </c>
      <c r="BN192" s="206">
        <v>-14377901.8587554</v>
      </c>
      <c r="BO192" s="206">
        <v>-14377901.858756</v>
      </c>
      <c r="BP192" s="206">
        <v>-14377901.8587487</v>
      </c>
      <c r="BQ192" s="206">
        <v>-14377901.8587559</v>
      </c>
      <c r="BR192" s="206">
        <v>-14377901.8587553</v>
      </c>
      <c r="BS192" s="206">
        <v>-14377901.858756</v>
      </c>
      <c r="BT192" s="206">
        <v>-14377901.8587566</v>
      </c>
      <c r="BU192" s="206">
        <v>-14377901.8587479</v>
      </c>
      <c r="BV192" s="206">
        <v>-14377901.858756101</v>
      </c>
      <c r="BW192" s="206">
        <v>-14377901.858756101</v>
      </c>
      <c r="BX192" s="206">
        <v>-14377901.8587563</v>
      </c>
      <c r="BY192" s="206">
        <v>-14377901.858746801</v>
      </c>
      <c r="BZ192" s="206">
        <v>-14377901.858756499</v>
      </c>
      <c r="CA192" s="206">
        <v>-14377901.8587557</v>
      </c>
      <c r="CB192" s="206">
        <v>-14377901.858756401</v>
      </c>
      <c r="CC192" s="206">
        <v>-14377901.858748</v>
      </c>
      <c r="CD192" s="206">
        <v>-14377901.858756</v>
      </c>
      <c r="CE192" s="206">
        <v>-14377901.858756101</v>
      </c>
      <c r="CF192" s="206">
        <v>-14377901.8587486</v>
      </c>
      <c r="CG192" s="206">
        <v>-14377901.858755801</v>
      </c>
      <c r="CH192" s="206">
        <v>-14377901.858756</v>
      </c>
      <c r="CI192" s="206">
        <v>-14377901.858756101</v>
      </c>
      <c r="CJ192" s="206">
        <v>-14377901.858756199</v>
      </c>
      <c r="CK192" s="206">
        <v>-14377901.858747801</v>
      </c>
      <c r="CL192" s="206">
        <v>-14377901.858756</v>
      </c>
      <c r="CM192" s="206">
        <v>-14377901.8587563</v>
      </c>
      <c r="CN192" s="206">
        <v>-14377901.8587476</v>
      </c>
      <c r="CO192" s="206">
        <v>-14377901.858755499</v>
      </c>
      <c r="CP192" s="206">
        <v>-14377901.8587559</v>
      </c>
      <c r="CQ192" s="206">
        <v>-14377901.858756401</v>
      </c>
      <c r="CR192" s="206">
        <v>-14377901.8587554</v>
      </c>
      <c r="CS192" s="206">
        <v>-14377901.858748799</v>
      </c>
      <c r="CT192" s="206">
        <v>-14377901.858756</v>
      </c>
      <c r="CU192" s="206">
        <v>-6557430.7895795703</v>
      </c>
      <c r="CV192" s="206">
        <v>-6557430.7895788997</v>
      </c>
      <c r="CW192" s="206">
        <v>-196722923.68740001</v>
      </c>
      <c r="CX192" s="206">
        <v>-203280354.47698101</v>
      </c>
      <c r="CY192" s="206">
        <v>-196722923.687401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-4630778494.3835201</v>
      </c>
      <c r="DG192" s="206">
        <v>-4630778494.3835201</v>
      </c>
      <c r="DH192" s="206">
        <v>-4643465558.7516899</v>
      </c>
      <c r="DI192" s="206">
        <v>-4630778494.3835201</v>
      </c>
      <c r="DJ192" s="232">
        <v>-23166579536.285702</v>
      </c>
      <c r="DK192" s="206">
        <v>0</v>
      </c>
      <c r="DL192" s="207">
        <v>-47031162095.461288</v>
      </c>
      <c r="DQ192" s="208"/>
      <c r="DR192" s="209"/>
      <c r="DS192" s="209" t="s">
        <v>304</v>
      </c>
      <c r="DT192" s="205"/>
      <c r="DU192" s="206">
        <f t="shared" ref="DU192:DU199" si="169">I192/$DQ$4</f>
        <v>-1201.0908206449599</v>
      </c>
      <c r="DV192" s="206">
        <f t="shared" ref="DV192:DV199" si="170">SUM(J192:O192)/$DQ$4</f>
        <v>-1679.8202531241409</v>
      </c>
      <c r="DW192" s="206">
        <f t="shared" ref="DW192:DW199" si="171">SUM(P192:AL192)/$DQ$4</f>
        <v>-975.35526854805778</v>
      </c>
      <c r="DX192" s="206">
        <f t="shared" ref="DX192:DX199" si="172">SUM(AM192:CT192)/$DQ$4</f>
        <v>-862.67411152523971</v>
      </c>
      <c r="DY192" s="206">
        <f t="shared" ref="DY192:DY199" si="173">SUM(CU192:CY192)/$DQ$4</f>
        <v>-609.84106343094038</v>
      </c>
      <c r="DZ192" s="206">
        <f t="shared" ref="DZ192:DZ199" si="174">SUM(CZ192:DE192)/$DQ$4</f>
        <v>0</v>
      </c>
      <c r="EA192" s="206">
        <f t="shared" ref="EA192:EA199" si="175">SUM(DF192:DG192)/$DQ$4</f>
        <v>-9261.5569887670408</v>
      </c>
      <c r="EB192" s="206">
        <f t="shared" ref="EB192:EB199" si="176">SUM(DH192:DI192)/$DQ$4</f>
        <v>-9274.2440531352095</v>
      </c>
      <c r="EC192" s="206">
        <f t="shared" ref="EC192:EC199" si="177">SUM(DJ192:DK192)/$DQ$4</f>
        <v>-23166.579536285702</v>
      </c>
      <c r="ED192" s="207">
        <f t="shared" si="129"/>
        <v>-47031.162095461288</v>
      </c>
      <c r="EE192" s="303">
        <f t="shared" ref="EE192:EE199" si="178">ED192-(DL192/$DQ$4)</f>
        <v>0</v>
      </c>
      <c r="EF192" s="101"/>
      <c r="EG192" s="101"/>
    </row>
    <row r="193" spans="1:137" s="126" customFormat="1" ht="15.5" hidden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-53175540.650697902</v>
      </c>
      <c r="J193" s="206">
        <v>-12395031.3360293</v>
      </c>
      <c r="K193" s="206">
        <v>-12395031.3360293</v>
      </c>
      <c r="L193" s="206">
        <v>-12395031.336029399</v>
      </c>
      <c r="M193" s="206">
        <v>-12395031.3360292</v>
      </c>
      <c r="N193" s="206">
        <v>-12395031.336029099</v>
      </c>
      <c r="O193" s="206">
        <v>-12395031.3360293</v>
      </c>
      <c r="P193" s="206">
        <v>-1877461.6062428399</v>
      </c>
      <c r="Q193" s="206">
        <v>-1877461.6062431401</v>
      </c>
      <c r="R193" s="206">
        <v>-1877461.6062427899</v>
      </c>
      <c r="S193" s="206">
        <v>-1877461.6062429899</v>
      </c>
      <c r="T193" s="206">
        <v>-1877461.60624308</v>
      </c>
      <c r="U193" s="206">
        <v>-1877461.6062428399</v>
      </c>
      <c r="V193" s="206">
        <v>-1877461.60624287</v>
      </c>
      <c r="W193" s="206">
        <v>-1877461.60624286</v>
      </c>
      <c r="X193" s="206">
        <v>-1877461.60624311</v>
      </c>
      <c r="Y193" s="206">
        <v>-1877461.60624286</v>
      </c>
      <c r="Z193" s="206">
        <v>-1877461.6062428399</v>
      </c>
      <c r="AA193" s="206">
        <v>-1877461.6062431801</v>
      </c>
      <c r="AB193" s="206">
        <v>-1877461.60624289</v>
      </c>
      <c r="AC193" s="206">
        <v>-1877461.6062428199</v>
      </c>
      <c r="AD193" s="206">
        <v>-1877461.6062431401</v>
      </c>
      <c r="AE193" s="206">
        <v>-1877461.6062428099</v>
      </c>
      <c r="AF193" s="206">
        <v>-1877461.60624291</v>
      </c>
      <c r="AG193" s="206">
        <v>-1877461.6062428099</v>
      </c>
      <c r="AH193" s="206">
        <v>-1877461.6062429501</v>
      </c>
      <c r="AI193" s="206">
        <v>-1877461.6062429701</v>
      </c>
      <c r="AJ193" s="206">
        <v>-1877461.60624285</v>
      </c>
      <c r="AK193" s="206">
        <v>-1877461.60624309</v>
      </c>
      <c r="AL193" s="206">
        <v>-1877461.6062427999</v>
      </c>
      <c r="AM193" s="206">
        <v>-636548.62032128999</v>
      </c>
      <c r="AN193" s="206">
        <v>-636548.62032121001</v>
      </c>
      <c r="AO193" s="206">
        <v>-636548.62032081001</v>
      </c>
      <c r="AP193" s="206">
        <v>-636548.62032128603</v>
      </c>
      <c r="AQ193" s="206">
        <v>-636548.62032104901</v>
      </c>
      <c r="AR193" s="206">
        <v>-636548.620321105</v>
      </c>
      <c r="AS193" s="206">
        <v>-636548.62032104901</v>
      </c>
      <c r="AT193" s="206">
        <v>-636548.62032125401</v>
      </c>
      <c r="AU193" s="206">
        <v>-636548.62032124796</v>
      </c>
      <c r="AV193" s="206">
        <v>-636548.62032119697</v>
      </c>
      <c r="AW193" s="206">
        <v>-636548.62032097403</v>
      </c>
      <c r="AX193" s="206">
        <v>-636548.620321027</v>
      </c>
      <c r="AY193" s="206">
        <v>-636548.62032117206</v>
      </c>
      <c r="AZ193" s="206">
        <v>-636548.62032130396</v>
      </c>
      <c r="BA193" s="206">
        <v>-636548.62032093003</v>
      </c>
      <c r="BB193" s="206">
        <v>-636548.62032128405</v>
      </c>
      <c r="BC193" s="206">
        <v>-636548.620321088</v>
      </c>
      <c r="BD193" s="206">
        <v>-636548.62032119697</v>
      </c>
      <c r="BE193" s="206">
        <v>-636548.62032094505</v>
      </c>
      <c r="BF193" s="206">
        <v>-636548.620321127</v>
      </c>
      <c r="BG193" s="206">
        <v>-636548.62032119301</v>
      </c>
      <c r="BH193" s="206">
        <v>-636548.62032092304</v>
      </c>
      <c r="BI193" s="206">
        <v>-636548.62032131199</v>
      </c>
      <c r="BJ193" s="206">
        <v>-636548.62032112398</v>
      </c>
      <c r="BK193" s="206">
        <v>-636548.62032112502</v>
      </c>
      <c r="BL193" s="206">
        <v>-636548.62032120395</v>
      </c>
      <c r="BM193" s="206">
        <v>-636548.62032086903</v>
      </c>
      <c r="BN193" s="206">
        <v>-636548.62032125995</v>
      </c>
      <c r="BO193" s="206">
        <v>-636548.62032116798</v>
      </c>
      <c r="BP193" s="206">
        <v>-636548.62032081804</v>
      </c>
      <c r="BQ193" s="206">
        <v>-636548.62032128102</v>
      </c>
      <c r="BR193" s="206">
        <v>-636548.62032111199</v>
      </c>
      <c r="BS193" s="206">
        <v>-636548.62032136403</v>
      </c>
      <c r="BT193" s="206">
        <v>-636548.62032118696</v>
      </c>
      <c r="BU193" s="206">
        <v>-636548.62032078498</v>
      </c>
      <c r="BV193" s="206">
        <v>-636548.62032125995</v>
      </c>
      <c r="BW193" s="206">
        <v>-636548.62032117997</v>
      </c>
      <c r="BX193" s="206">
        <v>-636548.62032127695</v>
      </c>
      <c r="BY193" s="206">
        <v>-636548.620320844</v>
      </c>
      <c r="BZ193" s="206">
        <v>-636548.62032113795</v>
      </c>
      <c r="CA193" s="206">
        <v>-636548.620321305</v>
      </c>
      <c r="CB193" s="206">
        <v>-636548.62032115902</v>
      </c>
      <c r="CC193" s="206">
        <v>-636548.62032101594</v>
      </c>
      <c r="CD193" s="206">
        <v>-636548.62032109697</v>
      </c>
      <c r="CE193" s="206">
        <v>-636548.62032119301</v>
      </c>
      <c r="CF193" s="206">
        <v>-636548.62032094295</v>
      </c>
      <c r="CG193" s="206">
        <v>-636548.62032119301</v>
      </c>
      <c r="CH193" s="206">
        <v>-636548.62032125203</v>
      </c>
      <c r="CI193" s="206">
        <v>-636548.62032109697</v>
      </c>
      <c r="CJ193" s="206">
        <v>-636548.62032115099</v>
      </c>
      <c r="CK193" s="206">
        <v>-636548.62032107497</v>
      </c>
      <c r="CL193" s="206">
        <v>-636548.62032117997</v>
      </c>
      <c r="CM193" s="206">
        <v>-636548.62032120698</v>
      </c>
      <c r="CN193" s="206">
        <v>-636548.620320749</v>
      </c>
      <c r="CO193" s="206">
        <v>-636548.62032127997</v>
      </c>
      <c r="CP193" s="206">
        <v>-636548.62032119103</v>
      </c>
      <c r="CQ193" s="206">
        <v>-636548.62032115599</v>
      </c>
      <c r="CR193" s="206">
        <v>-636548.62032121199</v>
      </c>
      <c r="CS193" s="206">
        <v>-636548.62032090302</v>
      </c>
      <c r="CT193" s="206">
        <v>-636548.62032124202</v>
      </c>
      <c r="CU193" s="206">
        <v>-290315.20474711398</v>
      </c>
      <c r="CV193" s="206">
        <v>-290315.20474708901</v>
      </c>
      <c r="CW193" s="206">
        <v>-8709456.1424141601</v>
      </c>
      <c r="CX193" s="206">
        <v>-8999771.3471614402</v>
      </c>
      <c r="CY193" s="206">
        <v>-8709456.1424141806</v>
      </c>
      <c r="CZ193" s="206">
        <v>3.69548797607422E-9</v>
      </c>
      <c r="DA193" s="206">
        <v>0</v>
      </c>
      <c r="DB193" s="206">
        <v>0</v>
      </c>
      <c r="DC193" s="206">
        <v>2.8610229492187501E-9</v>
      </c>
      <c r="DD193" s="206">
        <v>0</v>
      </c>
      <c r="DE193" s="206">
        <v>-9.5367431640625002E-10</v>
      </c>
      <c r="DF193" s="206">
        <v>-205017094.327838</v>
      </c>
      <c r="DG193" s="206">
        <v>-205017094.327838</v>
      </c>
      <c r="DH193" s="206">
        <v>-205578784.99722999</v>
      </c>
      <c r="DI193" s="206">
        <v>-205017094.327838</v>
      </c>
      <c r="DJ193" s="232">
        <v>-1025647162.30858</v>
      </c>
      <c r="DK193" s="206">
        <v>0</v>
      </c>
      <c r="DL193" s="207">
        <v>-2082196807.1605363</v>
      </c>
      <c r="DQ193" s="208"/>
      <c r="DR193" s="209"/>
      <c r="DS193" s="209" t="s">
        <v>305</v>
      </c>
      <c r="DT193" s="205"/>
      <c r="DU193" s="206">
        <f t="shared" si="169"/>
        <v>-53.175540650697904</v>
      </c>
      <c r="DV193" s="206">
        <f t="shared" si="170"/>
        <v>-74.370188016175604</v>
      </c>
      <c r="DW193" s="206">
        <f t="shared" si="171"/>
        <v>-43.181616943587436</v>
      </c>
      <c r="DX193" s="206">
        <f t="shared" si="172"/>
        <v>-38.192917219267585</v>
      </c>
      <c r="DY193" s="206">
        <f t="shared" si="173"/>
        <v>-26.999314041483984</v>
      </c>
      <c r="DZ193" s="206">
        <f t="shared" si="174"/>
        <v>5.6028366088867192E-15</v>
      </c>
      <c r="EA193" s="206">
        <f t="shared" si="175"/>
        <v>-410.03418865567602</v>
      </c>
      <c r="EB193" s="206">
        <f t="shared" si="176"/>
        <v>-410.59587932506798</v>
      </c>
      <c r="EC193" s="206">
        <f t="shared" si="177"/>
        <v>-1025.6471623085799</v>
      </c>
      <c r="ED193" s="207">
        <f t="shared" si="129"/>
        <v>-2082.1968071605365</v>
      </c>
      <c r="EE193" s="303">
        <f t="shared" si="178"/>
        <v>0</v>
      </c>
      <c r="EF193" s="101"/>
      <c r="EG193" s="101"/>
    </row>
    <row r="194" spans="1:137" s="126" customFormat="1" ht="15.5" hidden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-686641979.89283097</v>
      </c>
      <c r="J194" s="206">
        <v>-160053828.381585</v>
      </c>
      <c r="K194" s="206">
        <v>-160053828.38158399</v>
      </c>
      <c r="L194" s="206">
        <v>-160053828.381589</v>
      </c>
      <c r="M194" s="206">
        <v>-160053828.381585</v>
      </c>
      <c r="N194" s="206">
        <v>-160053828.381585</v>
      </c>
      <c r="O194" s="206">
        <v>-160053828.38158599</v>
      </c>
      <c r="P194" s="206">
        <v>-24243175.315350499</v>
      </c>
      <c r="Q194" s="206">
        <v>-24243175.3153501</v>
      </c>
      <c r="R194" s="206">
        <v>-24243175.315349501</v>
      </c>
      <c r="S194" s="206">
        <v>-24243175.3153545</v>
      </c>
      <c r="T194" s="206">
        <v>-24243175.315349501</v>
      </c>
      <c r="U194" s="206">
        <v>-24243175.315351099</v>
      </c>
      <c r="V194" s="206">
        <v>-24243175.31535</v>
      </c>
      <c r="W194" s="206">
        <v>-24243175.315349899</v>
      </c>
      <c r="X194" s="206">
        <v>-24243175.315350302</v>
      </c>
      <c r="Y194" s="206">
        <v>-24243175.315350201</v>
      </c>
      <c r="Z194" s="206">
        <v>-24243175.3153507</v>
      </c>
      <c r="AA194" s="206">
        <v>-24243175.315352999</v>
      </c>
      <c r="AB194" s="206">
        <v>-24243175.315350302</v>
      </c>
      <c r="AC194" s="206">
        <v>-24243175.315349702</v>
      </c>
      <c r="AD194" s="206">
        <v>-24243175.3153506</v>
      </c>
      <c r="AE194" s="206">
        <v>-24243175.315349501</v>
      </c>
      <c r="AF194" s="206">
        <v>-24243175.315350801</v>
      </c>
      <c r="AG194" s="206">
        <v>-24243175.315349702</v>
      </c>
      <c r="AH194" s="206">
        <v>-24243175.315349601</v>
      </c>
      <c r="AI194" s="206">
        <v>-24243175.315353598</v>
      </c>
      <c r="AJ194" s="206">
        <v>-24243175.315349799</v>
      </c>
      <c r="AK194" s="206">
        <v>-24243175.315350499</v>
      </c>
      <c r="AL194" s="206">
        <v>-24243175.315351099</v>
      </c>
      <c r="AM194" s="206">
        <v>-8219587.4194578798</v>
      </c>
      <c r="AN194" s="206">
        <v>-8219587.4194574999</v>
      </c>
      <c r="AO194" s="206">
        <v>-8219587.4194568796</v>
      </c>
      <c r="AP194" s="206">
        <v>-8219587.4194583399</v>
      </c>
      <c r="AQ194" s="206">
        <v>-8219587.41945941</v>
      </c>
      <c r="AR194" s="206">
        <v>-8219587.4194587199</v>
      </c>
      <c r="AS194" s="206">
        <v>-8219587.4194549797</v>
      </c>
      <c r="AT194" s="206">
        <v>-8219587.4194581499</v>
      </c>
      <c r="AU194" s="206">
        <v>-8219587.4194592498</v>
      </c>
      <c r="AV194" s="206">
        <v>-8219587.4194586398</v>
      </c>
      <c r="AW194" s="206">
        <v>-8219587.4194582999</v>
      </c>
      <c r="AX194" s="206">
        <v>-8219587.4194551501</v>
      </c>
      <c r="AY194" s="206">
        <v>-8219587.41945861</v>
      </c>
      <c r="AZ194" s="206">
        <v>-8219587.4194590496</v>
      </c>
      <c r="BA194" s="206">
        <v>-8219587.4194582701</v>
      </c>
      <c r="BB194" s="206">
        <v>-8219587.4194596</v>
      </c>
      <c r="BC194" s="206">
        <v>-8219587.4194537299</v>
      </c>
      <c r="BD194" s="206">
        <v>-8219587.4194596801</v>
      </c>
      <c r="BE194" s="206">
        <v>-8219587.4194581797</v>
      </c>
      <c r="BF194" s="206">
        <v>-8219587.4194580698</v>
      </c>
      <c r="BG194" s="206">
        <v>-8219587.4194552898</v>
      </c>
      <c r="BH194" s="206">
        <v>-8219587.4194583297</v>
      </c>
      <c r="BI194" s="206">
        <v>-8219587.4194594398</v>
      </c>
      <c r="BJ194" s="206">
        <v>-8219587.4194583297</v>
      </c>
      <c r="BK194" s="206">
        <v>-8219587.4194593001</v>
      </c>
      <c r="BL194" s="206">
        <v>-8219587.4194543101</v>
      </c>
      <c r="BM194" s="206">
        <v>-8219587.4194583697</v>
      </c>
      <c r="BN194" s="206">
        <v>-8219587.4194594901</v>
      </c>
      <c r="BO194" s="206">
        <v>-8219587.4194577802</v>
      </c>
      <c r="BP194" s="206">
        <v>-8219587.4194550598</v>
      </c>
      <c r="BQ194" s="206">
        <v>-8219587.4194593197</v>
      </c>
      <c r="BR194" s="206">
        <v>-8219587.4194582403</v>
      </c>
      <c r="BS194" s="206">
        <v>-8219587.4194580596</v>
      </c>
      <c r="BT194" s="206">
        <v>-8219587.4194590095</v>
      </c>
      <c r="BU194" s="206">
        <v>-8219587.4194545196</v>
      </c>
      <c r="BV194" s="206">
        <v>-8219587.4194588298</v>
      </c>
      <c r="BW194" s="206">
        <v>-8219587.4194584396</v>
      </c>
      <c r="BX194" s="206">
        <v>-8219587.4194590598</v>
      </c>
      <c r="BY194" s="206">
        <v>-8219587.4194584303</v>
      </c>
      <c r="BZ194" s="206">
        <v>-8219587.4194551501</v>
      </c>
      <c r="CA194" s="206">
        <v>-8219587.4194585197</v>
      </c>
      <c r="CB194" s="206">
        <v>-8219587.4194582999</v>
      </c>
      <c r="CC194" s="206">
        <v>-8219587.4194590896</v>
      </c>
      <c r="CD194" s="206">
        <v>-8219587.4194543697</v>
      </c>
      <c r="CE194" s="206">
        <v>-8219587.41946002</v>
      </c>
      <c r="CF194" s="206">
        <v>-8219587.4194575902</v>
      </c>
      <c r="CG194" s="206">
        <v>-8219587.41945941</v>
      </c>
      <c r="CH194" s="206">
        <v>-8219587.4194582999</v>
      </c>
      <c r="CI194" s="206">
        <v>-8219587.4194551297</v>
      </c>
      <c r="CJ194" s="206">
        <v>-8219587.4194582999</v>
      </c>
      <c r="CK194" s="206">
        <v>-8219587.4194584899</v>
      </c>
      <c r="CL194" s="206">
        <v>-8219587.4194590403</v>
      </c>
      <c r="CM194" s="206">
        <v>-8219587.4194587497</v>
      </c>
      <c r="CN194" s="206">
        <v>-8219587.4194553196</v>
      </c>
      <c r="CO194" s="206">
        <v>-8219587.4194578696</v>
      </c>
      <c r="CP194" s="206">
        <v>-8219587.41945903</v>
      </c>
      <c r="CQ194" s="206">
        <v>-8219587.4194579702</v>
      </c>
      <c r="CR194" s="206">
        <v>-8219587.4194557602</v>
      </c>
      <c r="CS194" s="206">
        <v>-8219587.4194579404</v>
      </c>
      <c r="CT194" s="206">
        <v>-8219587.4194580801</v>
      </c>
      <c r="CU194" s="206">
        <v>-3748765.02507164</v>
      </c>
      <c r="CV194" s="206">
        <v>-3748765.02507202</v>
      </c>
      <c r="CW194" s="206">
        <v>-112462950.752124</v>
      </c>
      <c r="CX194" s="206">
        <v>-116211715.77719501</v>
      </c>
      <c r="CY194" s="206">
        <v>-112462950.752124</v>
      </c>
      <c r="CZ194" s="206">
        <v>1.60932540893555E-8</v>
      </c>
      <c r="DA194" s="206">
        <v>-3.4487247467041003E-7</v>
      </c>
      <c r="DB194" s="206">
        <v>1.42455101013184E-7</v>
      </c>
      <c r="DC194" s="206">
        <v>-1.40666961669922E-7</v>
      </c>
      <c r="DD194" s="206">
        <v>-2.9295682907104498E-8</v>
      </c>
      <c r="DE194" s="206">
        <v>2.12907791137695E-7</v>
      </c>
      <c r="DF194" s="206">
        <v>-2647332623.9569602</v>
      </c>
      <c r="DG194" s="206">
        <v>-2647332623.9569602</v>
      </c>
      <c r="DH194" s="206">
        <v>-2654585590.0499902</v>
      </c>
      <c r="DI194" s="206">
        <v>-2647332623.9569602</v>
      </c>
      <c r="DJ194" s="232">
        <v>-13243916085.8778</v>
      </c>
      <c r="DK194" s="206">
        <v>0</v>
      </c>
      <c r="DL194" s="207">
        <v>-26886867922.733139</v>
      </c>
      <c r="DQ194" s="208"/>
      <c r="DR194" s="209"/>
      <c r="DS194" s="209" t="s">
        <v>306</v>
      </c>
      <c r="DT194" s="205"/>
      <c r="DU194" s="206">
        <f t="shared" si="169"/>
        <v>-686.64197989283093</v>
      </c>
      <c r="DV194" s="206">
        <f t="shared" si="170"/>
        <v>-960.32297028951393</v>
      </c>
      <c r="DW194" s="206">
        <f t="shared" si="171"/>
        <v>-557.59303225306451</v>
      </c>
      <c r="DX194" s="206">
        <f t="shared" si="172"/>
        <v>-493.17524516747045</v>
      </c>
      <c r="DY194" s="206">
        <f t="shared" si="173"/>
        <v>-348.63514733158667</v>
      </c>
      <c r="DZ194" s="206">
        <f t="shared" si="174"/>
        <v>-1.4337897300720205E-13</v>
      </c>
      <c r="EA194" s="206">
        <f t="shared" si="175"/>
        <v>-5294.6652479139202</v>
      </c>
      <c r="EB194" s="206">
        <f t="shared" si="176"/>
        <v>-5301.9182140069506</v>
      </c>
      <c r="EC194" s="206">
        <f t="shared" si="177"/>
        <v>-13243.9160858778</v>
      </c>
      <c r="ED194" s="207">
        <f t="shared" si="129"/>
        <v>-26886.867922733138</v>
      </c>
      <c r="EE194" s="303">
        <f t="shared" si="178"/>
        <v>0</v>
      </c>
      <c r="EF194" s="101"/>
      <c r="EG194" s="101"/>
    </row>
    <row r="195" spans="1:137" s="126" customFormat="1" ht="15.5" hidden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101"/>
      <c r="EG195" s="101"/>
    </row>
    <row r="196" spans="1:137" s="126" customFormat="1" ht="15.5" hidden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101"/>
      <c r="EG196" s="101"/>
    </row>
    <row r="197" spans="1:137" s="126" customFormat="1" ht="15.5" hidden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101"/>
      <c r="EG197" s="101"/>
    </row>
    <row r="198" spans="1:137" s="126" customFormat="1" ht="15.5" hidden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101"/>
      <c r="EG198" s="101"/>
    </row>
    <row r="199" spans="1:137" s="126" customFormat="1" ht="15.5" hidden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101"/>
      <c r="EG199" s="101"/>
    </row>
    <row r="200" spans="1:137" s="126" customFormat="1" ht="15.5" hidden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101"/>
      <c r="EG200" s="101"/>
    </row>
    <row r="201" spans="1:137" s="126" customFormat="1" ht="15.5" hidden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101"/>
      <c r="EG201" s="101"/>
    </row>
    <row r="202" spans="1:137" s="126" customFormat="1" ht="15.5" hidden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101"/>
      <c r="EG202" s="101"/>
    </row>
    <row r="203" spans="1:137" s="126" customFormat="1" ht="15.5" hidden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101"/>
      <c r="EG203" s="101"/>
    </row>
    <row r="204" spans="1:137" s="126" customFormat="1" ht="15.5" hidden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101"/>
      <c r="EG204" s="101"/>
    </row>
    <row r="205" spans="1:137" s="126" customFormat="1" ht="15.5" hidden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101"/>
      <c r="EG205" s="101"/>
    </row>
    <row r="206" spans="1:137" s="126" customFormat="1" ht="15.5" hidden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101"/>
      <c r="EG206" s="101"/>
    </row>
    <row r="207" spans="1:137" s="126" customFormat="1" ht="15.5" hidden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101"/>
      <c r="EG207" s="101"/>
    </row>
    <row r="208" spans="1:137" s="126" customFormat="1" ht="15.5" hidden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101"/>
      <c r="EG208" s="101"/>
    </row>
    <row r="209" spans="1:137" s="126" customFormat="1" ht="15.5" hidden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101"/>
      <c r="EG209" s="101"/>
    </row>
    <row r="210" spans="1:137" s="126" customFormat="1" ht="15.5" hidden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101"/>
      <c r="EG210" s="101"/>
    </row>
    <row r="211" spans="1:137" s="126" customFormat="1" ht="15.5" hidden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101"/>
      <c r="EG211" s="101"/>
    </row>
    <row r="212" spans="1:137" s="126" customFormat="1" ht="15.5" hidden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101"/>
      <c r="EG212" s="101"/>
    </row>
    <row r="213" spans="1:137" s="126" customFormat="1" ht="15.5" hidden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101"/>
      <c r="EG213" s="101"/>
    </row>
    <row r="214" spans="1:137" s="126" customFormat="1" ht="15.5" hidden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101"/>
      <c r="EG214" s="101"/>
    </row>
    <row r="215" spans="1:137" s="126" customFormat="1" ht="15.5" hidden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101"/>
      <c r="EG215" s="101"/>
    </row>
    <row r="216" spans="1:137" s="126" customFormat="1" ht="15.5" hidden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101"/>
      <c r="EG216" s="101"/>
    </row>
    <row r="217" spans="1:137" s="126" customFormat="1" ht="15.5" hidden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101"/>
      <c r="EG217" s="101"/>
    </row>
    <row r="218" spans="1:137" s="126" customFormat="1" ht="15.5" hidden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Q218" s="210"/>
      <c r="DR218" s="211" t="s">
        <v>313</v>
      </c>
      <c r="DS218" s="211"/>
      <c r="DT218" s="212"/>
      <c r="DU218" s="213">
        <f t="shared" ref="DU218:EC218" si="202">SUM(DU219:DU226)</f>
        <v>-281.35142168923676</v>
      </c>
      <c r="DV218" s="213">
        <f t="shared" si="202"/>
        <v>-393.49215585967238</v>
      </c>
      <c r="DW218" s="213">
        <f t="shared" si="202"/>
        <v>-228.47363974584937</v>
      </c>
      <c r="DX218" s="213">
        <f t="shared" si="202"/>
        <v>-202.07846364339929</v>
      </c>
      <c r="DY218" s="213">
        <f t="shared" si="202"/>
        <v>-142.85318583039185</v>
      </c>
      <c r="DZ218" s="213">
        <f t="shared" si="202"/>
        <v>-5.8650970458984402E-14</v>
      </c>
      <c r="EA218" s="213">
        <f t="shared" si="202"/>
        <v>-2169.4880862100399</v>
      </c>
      <c r="EB218" s="213">
        <f t="shared" si="202"/>
        <v>-2172.4599876980001</v>
      </c>
      <c r="EC218" s="213">
        <f t="shared" si="202"/>
        <v>-5426.6921170140595</v>
      </c>
      <c r="ED218" s="214">
        <f t="shared" si="201"/>
        <v>-11016.889057690649</v>
      </c>
      <c r="EE218" s="305"/>
      <c r="EF218" s="101"/>
      <c r="EG218" s="101"/>
    </row>
    <row r="219" spans="1:137" s="126" customFormat="1" ht="15.5" hidden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-140313765.445023</v>
      </c>
      <c r="J219" s="206">
        <v>-32706644.789788399</v>
      </c>
      <c r="K219" s="206">
        <v>-32706644.789787699</v>
      </c>
      <c r="L219" s="206">
        <v>-32706644.789788399</v>
      </c>
      <c r="M219" s="206">
        <v>-32706644.789787602</v>
      </c>
      <c r="N219" s="206">
        <v>-32706644.789787602</v>
      </c>
      <c r="O219" s="206">
        <v>-32706644.789788499</v>
      </c>
      <c r="P219" s="206">
        <v>-4954039.0981801096</v>
      </c>
      <c r="Q219" s="206">
        <v>-4954039.0981792696</v>
      </c>
      <c r="R219" s="206">
        <v>-4954039.0981803099</v>
      </c>
      <c r="S219" s="206">
        <v>-4954039.0981792202</v>
      </c>
      <c r="T219" s="206">
        <v>-4954039.0981802503</v>
      </c>
      <c r="U219" s="206">
        <v>-4954039.0981792603</v>
      </c>
      <c r="V219" s="206">
        <v>-4954039.0981801599</v>
      </c>
      <c r="W219" s="206">
        <v>-4954039.0981801897</v>
      </c>
      <c r="X219" s="206">
        <v>-4954039.0981792696</v>
      </c>
      <c r="Y219" s="206">
        <v>-4954039.0981801804</v>
      </c>
      <c r="Z219" s="206">
        <v>-4954039.0981792202</v>
      </c>
      <c r="AA219" s="206">
        <v>-4954039.0981803201</v>
      </c>
      <c r="AB219" s="206">
        <v>-4954039.0981793003</v>
      </c>
      <c r="AC219" s="206">
        <v>-4954039.0981801599</v>
      </c>
      <c r="AD219" s="206">
        <v>-4954039.0981792901</v>
      </c>
      <c r="AE219" s="206">
        <v>-4954039.0981801301</v>
      </c>
      <c r="AF219" s="206">
        <v>-4954039.0981802</v>
      </c>
      <c r="AG219" s="206">
        <v>-4954039.0981793404</v>
      </c>
      <c r="AH219" s="206">
        <v>-4954039.0981802298</v>
      </c>
      <c r="AI219" s="206">
        <v>-4954039.0981791997</v>
      </c>
      <c r="AJ219" s="206">
        <v>-4954039.0981803099</v>
      </c>
      <c r="AK219" s="206">
        <v>-4954039.0981792202</v>
      </c>
      <c r="AL219" s="206">
        <v>-4954039.0981801096</v>
      </c>
      <c r="AM219" s="206">
        <v>-1679654.4560366401</v>
      </c>
      <c r="AN219" s="206">
        <v>-1679654.4560364999</v>
      </c>
      <c r="AO219" s="206">
        <v>-1679654.4560366501</v>
      </c>
      <c r="AP219" s="206">
        <v>-1679654.45603559</v>
      </c>
      <c r="AQ219" s="206">
        <v>-1679654.4560364101</v>
      </c>
      <c r="AR219" s="206">
        <v>-1679654.45603656</v>
      </c>
      <c r="AS219" s="206">
        <v>-1679654.45603653</v>
      </c>
      <c r="AT219" s="206">
        <v>-1679654.4560366101</v>
      </c>
      <c r="AU219" s="206">
        <v>-1679654.4560366201</v>
      </c>
      <c r="AV219" s="206">
        <v>-1679654.4560364501</v>
      </c>
      <c r="AW219" s="206">
        <v>-1679654.4560366201</v>
      </c>
      <c r="AX219" s="206">
        <v>-1679654.4560355099</v>
      </c>
      <c r="AY219" s="206">
        <v>-1679654.45603655</v>
      </c>
      <c r="AZ219" s="206">
        <v>-1679654.45603659</v>
      </c>
      <c r="BA219" s="206">
        <v>-1679654.4560364999</v>
      </c>
      <c r="BB219" s="206">
        <v>-1679654.4560366599</v>
      </c>
      <c r="BC219" s="206">
        <v>-1679654.4560364</v>
      </c>
      <c r="BD219" s="206">
        <v>-1679654.4560366999</v>
      </c>
      <c r="BE219" s="206">
        <v>-1679654.4560355099</v>
      </c>
      <c r="BF219" s="206">
        <v>-1679654.4560366401</v>
      </c>
      <c r="BG219" s="206">
        <v>-1679654.4560364501</v>
      </c>
      <c r="BH219" s="206">
        <v>-1679654.45603659</v>
      </c>
      <c r="BI219" s="206">
        <v>-1679654.4560364999</v>
      </c>
      <c r="BJ219" s="206">
        <v>-1679654.4560366001</v>
      </c>
      <c r="BK219" s="206">
        <v>-1679654.4560365099</v>
      </c>
      <c r="BL219" s="206">
        <v>-1679654.45603656</v>
      </c>
      <c r="BM219" s="206">
        <v>-1679654.4560356101</v>
      </c>
      <c r="BN219" s="206">
        <v>-1679654.45603655</v>
      </c>
      <c r="BO219" s="206">
        <v>-1679654.4560364699</v>
      </c>
      <c r="BP219" s="206">
        <v>-1679654.4560366101</v>
      </c>
      <c r="BQ219" s="206">
        <v>-1679654.4560365099</v>
      </c>
      <c r="BR219" s="206">
        <v>-1679654.4560366201</v>
      </c>
      <c r="BS219" s="206">
        <v>-1679654.4560364799</v>
      </c>
      <c r="BT219" s="206">
        <v>-1679654.4560356799</v>
      </c>
      <c r="BU219" s="206">
        <v>-1679654.4560364201</v>
      </c>
      <c r="BV219" s="206">
        <v>-1679654.4560366201</v>
      </c>
      <c r="BW219" s="206">
        <v>-1679654.4560365099</v>
      </c>
      <c r="BX219" s="206">
        <v>-1679654.4560366201</v>
      </c>
      <c r="BY219" s="206">
        <v>-1679654.4560364699</v>
      </c>
      <c r="BZ219" s="206">
        <v>-1679654.4560366599</v>
      </c>
      <c r="CA219" s="206">
        <v>-1679654.4560364599</v>
      </c>
      <c r="CB219" s="206">
        <v>-1679654.4560357099</v>
      </c>
      <c r="CC219" s="206">
        <v>-1679654.4560364999</v>
      </c>
      <c r="CD219" s="206">
        <v>-1679654.45603658</v>
      </c>
      <c r="CE219" s="206">
        <v>-1679654.4560364899</v>
      </c>
      <c r="CF219" s="206">
        <v>-1679654.45603655</v>
      </c>
      <c r="CG219" s="206">
        <v>-1679654.4560365099</v>
      </c>
      <c r="CH219" s="206">
        <v>-1679654.4560366001</v>
      </c>
      <c r="CI219" s="206">
        <v>-1679654.45603556</v>
      </c>
      <c r="CJ219" s="206">
        <v>-1679654.45603659</v>
      </c>
      <c r="CK219" s="206">
        <v>-1679654.45603654</v>
      </c>
      <c r="CL219" s="206">
        <v>-1679654.45603657</v>
      </c>
      <c r="CM219" s="206">
        <v>-1679654.4560364799</v>
      </c>
      <c r="CN219" s="206">
        <v>-1679654.4560366401</v>
      </c>
      <c r="CO219" s="206">
        <v>-1679654.4560364599</v>
      </c>
      <c r="CP219" s="206">
        <v>-1679654.4560366301</v>
      </c>
      <c r="CQ219" s="206">
        <v>-1679654.4560354999</v>
      </c>
      <c r="CR219" s="206">
        <v>-1679654.4560366401</v>
      </c>
      <c r="CS219" s="206">
        <v>-1679654.4560364201</v>
      </c>
      <c r="CT219" s="206">
        <v>-1679654.4560366699</v>
      </c>
      <c r="CU219" s="206">
        <v>-766051.81716189499</v>
      </c>
      <c r="CV219" s="206">
        <v>-766051.817160793</v>
      </c>
      <c r="CW219" s="206">
        <v>-22981554.514846399</v>
      </c>
      <c r="CX219" s="206">
        <v>-23747606.3320072</v>
      </c>
      <c r="CY219" s="206">
        <v>-22981554.514846299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-540976549.25035095</v>
      </c>
      <c r="DG219" s="206">
        <v>-540976549.25035095</v>
      </c>
      <c r="DH219" s="206">
        <v>-542458676.78254402</v>
      </c>
      <c r="DI219" s="206">
        <v>-540976549.25035095</v>
      </c>
      <c r="DJ219" s="206">
        <v>-2706364873.7849498</v>
      </c>
      <c r="DK219" s="206">
        <v>0</v>
      </c>
      <c r="DL219" s="207">
        <v>-5494271818.1186409</v>
      </c>
      <c r="DQ219" s="208"/>
      <c r="DR219" s="209"/>
      <c r="DS219" s="209" t="s">
        <v>304</v>
      </c>
      <c r="DT219" s="205"/>
      <c r="DU219" s="206">
        <f t="shared" ref="DU219:DU226" si="203">I219/$DQ$4</f>
        <v>-140.31376544502299</v>
      </c>
      <c r="DV219" s="206">
        <f t="shared" ref="DV219:DV226" si="204">SUM(J219:O219)/$DQ$4</f>
        <v>-196.23986873872823</v>
      </c>
      <c r="DW219" s="206">
        <f t="shared" ref="DW219:DW226" si="205">SUM(P219:AL219)/$DQ$4</f>
        <v>-113.94289925813528</v>
      </c>
      <c r="DX219" s="206">
        <f t="shared" ref="DX219:DX226" si="206">SUM(AM219:CT219)/$DQ$4</f>
        <v>-100.77926736218537</v>
      </c>
      <c r="DY219" s="206">
        <f t="shared" ref="DY219:DY226" si="207">SUM(CU219:CY219)/$DQ$4</f>
        <v>-71.242818996022578</v>
      </c>
      <c r="DZ219" s="206">
        <f t="shared" ref="DZ219:DZ226" si="208">SUM(CZ219:DE219)/$DQ$4</f>
        <v>0</v>
      </c>
      <c r="EA219" s="206">
        <f t="shared" ref="EA219:EA226" si="209">SUM(DF219:DG219)/$DQ$4</f>
        <v>-1081.9530985007018</v>
      </c>
      <c r="EB219" s="206">
        <f t="shared" ref="EB219:EB226" si="210">SUM(DH219:DI219)/$DQ$4</f>
        <v>-1083.4352260328951</v>
      </c>
      <c r="EC219" s="206">
        <f t="shared" ref="EC219:EC226" si="211">SUM(DJ219:DK219)/$DQ$4</f>
        <v>-2706.3648737849499</v>
      </c>
      <c r="ED219" s="207">
        <f t="shared" si="201"/>
        <v>-5494.271818118641</v>
      </c>
      <c r="EE219" s="303">
        <f t="shared" ref="EE219:EE226" si="212">ED219-(DL219/$DQ$4)</f>
        <v>0</v>
      </c>
      <c r="EF219" s="101"/>
      <c r="EG219" s="101"/>
    </row>
    <row r="220" spans="1:137" s="126" customFormat="1" ht="15.5" hidden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-5887284.0284547303</v>
      </c>
      <c r="J220" s="206">
        <v>-1372305.1824926501</v>
      </c>
      <c r="K220" s="206">
        <v>-1372305.1824926301</v>
      </c>
      <c r="L220" s="206">
        <v>-1372305.1824926501</v>
      </c>
      <c r="M220" s="206">
        <v>-1372305.1824926201</v>
      </c>
      <c r="N220" s="206">
        <v>-1372305.1824926201</v>
      </c>
      <c r="O220" s="206">
        <v>-1372305.1824926699</v>
      </c>
      <c r="P220" s="206">
        <v>-207861.53921928501</v>
      </c>
      <c r="Q220" s="206">
        <v>-207861.539219247</v>
      </c>
      <c r="R220" s="206">
        <v>-207861.53921929299</v>
      </c>
      <c r="S220" s="206">
        <v>-207861.53921924499</v>
      </c>
      <c r="T220" s="206">
        <v>-207861.53921929101</v>
      </c>
      <c r="U220" s="206">
        <v>-207861.539219244</v>
      </c>
      <c r="V220" s="206">
        <v>-207861.53921928999</v>
      </c>
      <c r="W220" s="206">
        <v>-207861.53921928501</v>
      </c>
      <c r="X220" s="206">
        <v>-207861.53921925201</v>
      </c>
      <c r="Y220" s="206">
        <v>-207861.53921928501</v>
      </c>
      <c r="Z220" s="206">
        <v>-207861.539219256</v>
      </c>
      <c r="AA220" s="206">
        <v>-207861.539219278</v>
      </c>
      <c r="AB220" s="206">
        <v>-207861.539219253</v>
      </c>
      <c r="AC220" s="206">
        <v>-207861.53921928501</v>
      </c>
      <c r="AD220" s="206">
        <v>-207861.53921925501</v>
      </c>
      <c r="AE220" s="206">
        <v>-207861.53921928399</v>
      </c>
      <c r="AF220" s="206">
        <v>-207861.539219292</v>
      </c>
      <c r="AG220" s="206">
        <v>-207861.53921924101</v>
      </c>
      <c r="AH220" s="206">
        <v>-207861.53921929101</v>
      </c>
      <c r="AI220" s="206">
        <v>-207861.53921924799</v>
      </c>
      <c r="AJ220" s="206">
        <v>-207861.53921929101</v>
      </c>
      <c r="AK220" s="206">
        <v>-207861.53921924601</v>
      </c>
      <c r="AL220" s="206">
        <v>-207861.53921928801</v>
      </c>
      <c r="AM220" s="206">
        <v>-70474.930388939305</v>
      </c>
      <c r="AN220" s="206">
        <v>-70474.930388929293</v>
      </c>
      <c r="AO220" s="206">
        <v>-70474.930388922206</v>
      </c>
      <c r="AP220" s="206">
        <v>-70474.930388892302</v>
      </c>
      <c r="AQ220" s="206">
        <v>-70474.930388929002</v>
      </c>
      <c r="AR220" s="206">
        <v>-70474.930388938999</v>
      </c>
      <c r="AS220" s="206">
        <v>-70474.930388925495</v>
      </c>
      <c r="AT220" s="206">
        <v>-70474.930388940207</v>
      </c>
      <c r="AU220" s="206">
        <v>-70474.930388929293</v>
      </c>
      <c r="AV220" s="206">
        <v>-70474.930388919995</v>
      </c>
      <c r="AW220" s="206">
        <v>-70474.930388929104</v>
      </c>
      <c r="AX220" s="206">
        <v>-70474.9303888961</v>
      </c>
      <c r="AY220" s="206">
        <v>-70474.930388937806</v>
      </c>
      <c r="AZ220" s="206">
        <v>-70474.930388926907</v>
      </c>
      <c r="BA220" s="206">
        <v>-70474.930388937893</v>
      </c>
      <c r="BB220" s="206">
        <v>-70474.930388930501</v>
      </c>
      <c r="BC220" s="206">
        <v>-70474.930388918205</v>
      </c>
      <c r="BD220" s="206">
        <v>-70474.9303889312</v>
      </c>
      <c r="BE220" s="206">
        <v>-70474.930388894601</v>
      </c>
      <c r="BF220" s="206">
        <v>-70474.930388933193</v>
      </c>
      <c r="BG220" s="206">
        <v>-70474.930388931403</v>
      </c>
      <c r="BH220" s="206">
        <v>-70474.930388937195</v>
      </c>
      <c r="BI220" s="206">
        <v>-70474.930388931796</v>
      </c>
      <c r="BJ220" s="206">
        <v>-70474.930388918801</v>
      </c>
      <c r="BK220" s="206">
        <v>-70474.930388930195</v>
      </c>
      <c r="BL220" s="206">
        <v>-70474.930388937602</v>
      </c>
      <c r="BM220" s="206">
        <v>-70474.930388892899</v>
      </c>
      <c r="BN220" s="206">
        <v>-70474.930388928595</v>
      </c>
      <c r="BO220" s="206">
        <v>-70474.930388939698</v>
      </c>
      <c r="BP220" s="206">
        <v>-70474.930388924695</v>
      </c>
      <c r="BQ220" s="206">
        <v>-70474.930388925</v>
      </c>
      <c r="BR220" s="206">
        <v>-70474.930388929293</v>
      </c>
      <c r="BS220" s="206">
        <v>-70474.930388934794</v>
      </c>
      <c r="BT220" s="206">
        <v>-70474.9303888945</v>
      </c>
      <c r="BU220" s="206">
        <v>-70474.930388930006</v>
      </c>
      <c r="BV220" s="206">
        <v>-70474.930388938796</v>
      </c>
      <c r="BW220" s="206">
        <v>-70474.930388925495</v>
      </c>
      <c r="BX220" s="206">
        <v>-70474.930388924302</v>
      </c>
      <c r="BY220" s="206">
        <v>-70474.930388930195</v>
      </c>
      <c r="BZ220" s="206">
        <v>-70474.930388934794</v>
      </c>
      <c r="CA220" s="206">
        <v>-70474.930388929701</v>
      </c>
      <c r="CB220" s="206">
        <v>-70474.930388895402</v>
      </c>
      <c r="CC220" s="206">
        <v>-70474.930388933994</v>
      </c>
      <c r="CD220" s="206">
        <v>-70474.930388930501</v>
      </c>
      <c r="CE220" s="206">
        <v>-70474.930388922803</v>
      </c>
      <c r="CF220" s="206">
        <v>-70474.930388931505</v>
      </c>
      <c r="CG220" s="206">
        <v>-70474.930388932597</v>
      </c>
      <c r="CH220" s="206">
        <v>-70474.930388939596</v>
      </c>
      <c r="CI220" s="206">
        <v>-70474.930388893306</v>
      </c>
      <c r="CJ220" s="206">
        <v>-70474.930388926194</v>
      </c>
      <c r="CK220" s="206">
        <v>-70474.930388939203</v>
      </c>
      <c r="CL220" s="206">
        <v>-70474.930388914407</v>
      </c>
      <c r="CM220" s="206">
        <v>-70474.9303889359</v>
      </c>
      <c r="CN220" s="206">
        <v>-70474.930388928595</v>
      </c>
      <c r="CO220" s="206">
        <v>-70474.930388938999</v>
      </c>
      <c r="CP220" s="206">
        <v>-70474.930388929701</v>
      </c>
      <c r="CQ220" s="206">
        <v>-70474.930388892404</v>
      </c>
      <c r="CR220" s="206">
        <v>-70474.930388937501</v>
      </c>
      <c r="CS220" s="206">
        <v>-70474.930388915498</v>
      </c>
      <c r="CT220" s="206">
        <v>-70474.930388933994</v>
      </c>
      <c r="CU220" s="206">
        <v>-32141.997001087901</v>
      </c>
      <c r="CV220" s="206">
        <v>-32141.9970010611</v>
      </c>
      <c r="CW220" s="206">
        <v>-964259.91003232996</v>
      </c>
      <c r="CX220" s="206">
        <v>-996401.90703338606</v>
      </c>
      <c r="CY220" s="206">
        <v>-964259.91003234603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-22698290.421248998</v>
      </c>
      <c r="DG220" s="206">
        <v>-22698290.421248998</v>
      </c>
      <c r="DH220" s="206">
        <v>-22760477.518293601</v>
      </c>
      <c r="DI220" s="206">
        <v>-22698290.421248998</v>
      </c>
      <c r="DJ220" s="206">
        <v>-113553639.20329</v>
      </c>
      <c r="DK220" s="206">
        <v>0</v>
      </c>
      <c r="DL220" s="207">
        <v>-230528620.05522016</v>
      </c>
      <c r="DQ220" s="208"/>
      <c r="DR220" s="209"/>
      <c r="DS220" s="209" t="s">
        <v>305</v>
      </c>
      <c r="DT220" s="205"/>
      <c r="DU220" s="206">
        <f t="shared" si="203"/>
        <v>-5.8872840284547303</v>
      </c>
      <c r="DV220" s="206">
        <f t="shared" si="204"/>
        <v>-8.2338310949558409</v>
      </c>
      <c r="DW220" s="206">
        <f t="shared" si="205"/>
        <v>-4.780815402043225</v>
      </c>
      <c r="DX220" s="206">
        <f t="shared" si="206"/>
        <v>-4.2284958233355452</v>
      </c>
      <c r="DY220" s="206">
        <f t="shared" si="207"/>
        <v>-2.9892057211002112</v>
      </c>
      <c r="DZ220" s="206">
        <f t="shared" si="208"/>
        <v>0</v>
      </c>
      <c r="EA220" s="206">
        <f t="shared" si="209"/>
        <v>-45.396580842497997</v>
      </c>
      <c r="EB220" s="206">
        <f t="shared" si="210"/>
        <v>-45.458767939542597</v>
      </c>
      <c r="EC220" s="206">
        <f t="shared" si="211"/>
        <v>-113.55363920329</v>
      </c>
      <c r="ED220" s="207">
        <f t="shared" si="201"/>
        <v>-230.52862005522013</v>
      </c>
      <c r="EE220" s="303">
        <f t="shared" si="212"/>
        <v>0</v>
      </c>
      <c r="EF220" s="101"/>
      <c r="EG220" s="101"/>
    </row>
    <row r="221" spans="1:137" s="126" customFormat="1" ht="15.5" hidden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-135150372.21575901</v>
      </c>
      <c r="J221" s="206">
        <v>-31503076.004331298</v>
      </c>
      <c r="K221" s="206">
        <v>-31503076.004331399</v>
      </c>
      <c r="L221" s="206">
        <v>-31503076.004331499</v>
      </c>
      <c r="M221" s="206">
        <v>-31503076.004331499</v>
      </c>
      <c r="N221" s="206">
        <v>-31503076.004331298</v>
      </c>
      <c r="O221" s="206">
        <v>-31503076.004331298</v>
      </c>
      <c r="P221" s="206">
        <v>-4771735.8732897304</v>
      </c>
      <c r="Q221" s="206">
        <v>-4771735.8732906599</v>
      </c>
      <c r="R221" s="206">
        <v>-4771735.87328975</v>
      </c>
      <c r="S221" s="206">
        <v>-4771735.8732896298</v>
      </c>
      <c r="T221" s="206">
        <v>-4771735.87329082</v>
      </c>
      <c r="U221" s="206">
        <v>-4771735.8732894799</v>
      </c>
      <c r="V221" s="206">
        <v>-4771735.8732897798</v>
      </c>
      <c r="W221" s="206">
        <v>-4771735.8732907297</v>
      </c>
      <c r="X221" s="206">
        <v>-4771735.8732896997</v>
      </c>
      <c r="Y221" s="206">
        <v>-4771735.8732896503</v>
      </c>
      <c r="Z221" s="206">
        <v>-4771735.8732907604</v>
      </c>
      <c r="AA221" s="206">
        <v>-4771735.8732895497</v>
      </c>
      <c r="AB221" s="206">
        <v>-4771735.8732907204</v>
      </c>
      <c r="AC221" s="206">
        <v>-4771735.87328979</v>
      </c>
      <c r="AD221" s="206">
        <v>-4771735.8732895302</v>
      </c>
      <c r="AE221" s="206">
        <v>-4771735.8732907604</v>
      </c>
      <c r="AF221" s="206">
        <v>-4771735.8732896298</v>
      </c>
      <c r="AG221" s="206">
        <v>-4771735.8732897099</v>
      </c>
      <c r="AH221" s="206">
        <v>-4771735.87329074</v>
      </c>
      <c r="AI221" s="206">
        <v>-4771735.8732896904</v>
      </c>
      <c r="AJ221" s="206">
        <v>-4771735.8732895805</v>
      </c>
      <c r="AK221" s="206">
        <v>-4771735.8732907204</v>
      </c>
      <c r="AL221" s="206">
        <v>-4771735.8732897397</v>
      </c>
      <c r="AM221" s="206">
        <v>-1617845.00763152</v>
      </c>
      <c r="AN221" s="206">
        <v>-1617845.0076305401</v>
      </c>
      <c r="AO221" s="206">
        <v>-1617845.00763172</v>
      </c>
      <c r="AP221" s="206">
        <v>-1617845.0076316099</v>
      </c>
      <c r="AQ221" s="206">
        <v>-1617845.0076307899</v>
      </c>
      <c r="AR221" s="206">
        <v>-1617845.00763152</v>
      </c>
      <c r="AS221" s="206">
        <v>-1617845.0076315</v>
      </c>
      <c r="AT221" s="206">
        <v>-1617845.0076317701</v>
      </c>
      <c r="AU221" s="206">
        <v>-1617845.00763051</v>
      </c>
      <c r="AV221" s="206">
        <v>-1617845.0076315301</v>
      </c>
      <c r="AW221" s="206">
        <v>-1617845.0076316399</v>
      </c>
      <c r="AX221" s="206">
        <v>-1617845.0076306299</v>
      </c>
      <c r="AY221" s="206">
        <v>-1617845.0076316299</v>
      </c>
      <c r="AZ221" s="206">
        <v>-1617845.0076315701</v>
      </c>
      <c r="BA221" s="206">
        <v>-1617845.0076315301</v>
      </c>
      <c r="BB221" s="206">
        <v>-1617845.0076307801</v>
      </c>
      <c r="BC221" s="206">
        <v>-1617845.0076315</v>
      </c>
      <c r="BD221" s="206">
        <v>-1617845.0076315401</v>
      </c>
      <c r="BE221" s="206">
        <v>-1617845.0076307701</v>
      </c>
      <c r="BF221" s="206">
        <v>-1617845.00763151</v>
      </c>
      <c r="BG221" s="206">
        <v>-1617845.0076316399</v>
      </c>
      <c r="BH221" s="206">
        <v>-1617845.00763068</v>
      </c>
      <c r="BI221" s="206">
        <v>-1617845.00763152</v>
      </c>
      <c r="BJ221" s="206">
        <v>-1617845.0076317801</v>
      </c>
      <c r="BK221" s="206">
        <v>-1617845.0076305701</v>
      </c>
      <c r="BL221" s="206">
        <v>-1617845.0076314399</v>
      </c>
      <c r="BM221" s="206">
        <v>-1617845.0076316099</v>
      </c>
      <c r="BN221" s="206">
        <v>-1617845.0076316099</v>
      </c>
      <c r="BO221" s="206">
        <v>-1617845.00763066</v>
      </c>
      <c r="BP221" s="206">
        <v>-1617845.0076316399</v>
      </c>
      <c r="BQ221" s="206">
        <v>-1617845.0076315601</v>
      </c>
      <c r="BR221" s="206">
        <v>-1617845.0076305801</v>
      </c>
      <c r="BS221" s="206">
        <v>-1617845.0076317</v>
      </c>
      <c r="BT221" s="206">
        <v>-1617845.00763167</v>
      </c>
      <c r="BU221" s="206">
        <v>-1617845.0076315701</v>
      </c>
      <c r="BV221" s="206">
        <v>-1617845.0076305</v>
      </c>
      <c r="BW221" s="206">
        <v>-1617845.00763171</v>
      </c>
      <c r="BX221" s="206">
        <v>-1617845.00763169</v>
      </c>
      <c r="BY221" s="206">
        <v>-1617845.00763047</v>
      </c>
      <c r="BZ221" s="206">
        <v>-1617845.0076317401</v>
      </c>
      <c r="CA221" s="206">
        <v>-1617845.0076315501</v>
      </c>
      <c r="CB221" s="206">
        <v>-1617845.0076305801</v>
      </c>
      <c r="CC221" s="206">
        <v>-1617845.0076315899</v>
      </c>
      <c r="CD221" s="206">
        <v>-1617845.00763169</v>
      </c>
      <c r="CE221" s="206">
        <v>-1617845.00763048</v>
      </c>
      <c r="CF221" s="206">
        <v>-1617845.00763165</v>
      </c>
      <c r="CG221" s="206">
        <v>-1617845.00763149</v>
      </c>
      <c r="CH221" s="206">
        <v>-1617845.00763168</v>
      </c>
      <c r="CI221" s="206">
        <v>-1617845.0076306299</v>
      </c>
      <c r="CJ221" s="206">
        <v>-1617845.0076315601</v>
      </c>
      <c r="CK221" s="206">
        <v>-1617845.00763168</v>
      </c>
      <c r="CL221" s="206">
        <v>-1617845.00763067</v>
      </c>
      <c r="CM221" s="206">
        <v>-1617845.0076314299</v>
      </c>
      <c r="CN221" s="206">
        <v>-1617845.0076315301</v>
      </c>
      <c r="CO221" s="206">
        <v>-1617845.00763169</v>
      </c>
      <c r="CP221" s="206">
        <v>-1617845.0076306399</v>
      </c>
      <c r="CQ221" s="206">
        <v>-1617845.0076316199</v>
      </c>
      <c r="CR221" s="206">
        <v>-1617845.0076315899</v>
      </c>
      <c r="CS221" s="206">
        <v>-1617845.00763067</v>
      </c>
      <c r="CT221" s="206">
        <v>-1617845.0076315301</v>
      </c>
      <c r="CU221" s="206">
        <v>-737861.94745424797</v>
      </c>
      <c r="CV221" s="206">
        <v>-737861.94745431701</v>
      </c>
      <c r="CW221" s="206">
        <v>-22135858.423635401</v>
      </c>
      <c r="CX221" s="206">
        <v>-22873720.3710896</v>
      </c>
      <c r="CY221" s="206">
        <v>-22135858.423635501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-521069203.43342</v>
      </c>
      <c r="DG221" s="206">
        <v>-521069203.43342</v>
      </c>
      <c r="DH221" s="206">
        <v>-522496790.29214197</v>
      </c>
      <c r="DI221" s="206">
        <v>-521069203.43342</v>
      </c>
      <c r="DJ221" s="206">
        <v>-2606773604.0258198</v>
      </c>
      <c r="DK221" s="206">
        <v>0</v>
      </c>
      <c r="DL221" s="207">
        <v>-5292088619.5167875</v>
      </c>
      <c r="DQ221" s="208"/>
      <c r="DR221" s="209"/>
      <c r="DS221" s="209" t="s">
        <v>306</v>
      </c>
      <c r="DT221" s="205"/>
      <c r="DU221" s="206">
        <f t="shared" si="203"/>
        <v>-135.15037221575901</v>
      </c>
      <c r="DV221" s="206">
        <f t="shared" si="204"/>
        <v>-189.01845602598829</v>
      </c>
      <c r="DW221" s="206">
        <f t="shared" si="205"/>
        <v>-109.74992508567084</v>
      </c>
      <c r="DX221" s="206">
        <f t="shared" si="206"/>
        <v>-97.070700457878388</v>
      </c>
      <c r="DY221" s="206">
        <f t="shared" si="207"/>
        <v>-68.621161113269068</v>
      </c>
      <c r="DZ221" s="206">
        <f t="shared" si="208"/>
        <v>-5.8650970458984402E-14</v>
      </c>
      <c r="EA221" s="206">
        <f t="shared" si="209"/>
        <v>-1042.1384068668401</v>
      </c>
      <c r="EB221" s="206">
        <f t="shared" si="210"/>
        <v>-1043.5659937255621</v>
      </c>
      <c r="EC221" s="206">
        <f t="shared" si="211"/>
        <v>-2606.7736040258196</v>
      </c>
      <c r="ED221" s="207">
        <f t="shared" si="201"/>
        <v>-5292.0886195167877</v>
      </c>
      <c r="EE221" s="303">
        <f t="shared" si="212"/>
        <v>0</v>
      </c>
      <c r="EF221" s="101"/>
      <c r="EG221" s="101"/>
    </row>
    <row r="222" spans="1:137" s="126" customFormat="1" ht="15.5" hidden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101"/>
      <c r="EG222" s="101"/>
    </row>
    <row r="223" spans="1:137" s="126" customFormat="1" ht="15.5" hidden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101"/>
      <c r="EG223" s="101"/>
    </row>
    <row r="224" spans="1:137" s="126" customFormat="1" ht="15.5" hidden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101"/>
      <c r="EG224" s="101"/>
    </row>
    <row r="225" spans="1:137" s="126" customFormat="1" ht="15.5" hidden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101"/>
      <c r="EG225" s="101"/>
    </row>
    <row r="226" spans="1:137" s="126" customFormat="1" ht="15.5" hidden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101"/>
      <c r="EG226" s="101"/>
    </row>
    <row r="227" spans="1:137" s="126" customFormat="1" ht="15.5" hidden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101"/>
      <c r="EG227" s="101"/>
    </row>
    <row r="228" spans="1:137" s="126" customFormat="1" ht="15.5" hidden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101"/>
      <c r="EG228" s="101"/>
    </row>
    <row r="229" spans="1:137" s="126" customFormat="1" ht="15.5" hidden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101"/>
      <c r="EG229" s="101"/>
    </row>
    <row r="230" spans="1:137" s="126" customFormat="1" ht="15.5" hidden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101"/>
      <c r="EG230" s="101"/>
    </row>
    <row r="231" spans="1:137" s="126" customFormat="1" ht="15.5" hidden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101"/>
      <c r="EG231" s="101"/>
    </row>
    <row r="232" spans="1:137" s="126" customFormat="1" ht="15.5" hidden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101"/>
      <c r="EG232" s="101"/>
    </row>
    <row r="233" spans="1:137" s="126" customFormat="1" ht="15.5" hidden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101"/>
      <c r="EG233" s="101"/>
    </row>
    <row r="234" spans="1:137" s="126" customFormat="1" ht="15.5" hidden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101"/>
      <c r="EG234" s="101"/>
    </row>
    <row r="235" spans="1:137" s="126" customFormat="1" ht="15.5" hidden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101"/>
      <c r="EG235" s="101"/>
    </row>
    <row r="236" spans="1:137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Q236" s="308" t="s">
        <v>315</v>
      </c>
      <c r="DR236" s="211"/>
      <c r="DS236" s="211"/>
      <c r="DT236" s="212"/>
      <c r="DU236" s="213">
        <f t="shared" ref="DU236:EC236" si="224">SUM(DU237:DU243)</f>
        <v>-149.30502385998022</v>
      </c>
      <c r="DV236" s="213">
        <f t="shared" si="224"/>
        <v>-223.72992114191382</v>
      </c>
      <c r="DW236" s="213">
        <f t="shared" si="224"/>
        <v>-112.40956670993292</v>
      </c>
      <c r="DX236" s="213">
        <f t="shared" si="224"/>
        <v>-240.0165165014815</v>
      </c>
      <c r="DY236" s="213">
        <f t="shared" si="224"/>
        <v>-266.1884237249929</v>
      </c>
      <c r="DZ236" s="213">
        <f t="shared" si="224"/>
        <v>0</v>
      </c>
      <c r="EA236" s="213">
        <f t="shared" si="224"/>
        <v>-4928.3273885305771</v>
      </c>
      <c r="EB236" s="213">
        <f t="shared" si="224"/>
        <v>-4935.0785219395248</v>
      </c>
      <c r="EC236" s="213">
        <f t="shared" si="224"/>
        <v>-12327.569604735438</v>
      </c>
      <c r="ED236" s="214">
        <f t="shared" si="201"/>
        <v>-23182.624967143842</v>
      </c>
      <c r="EE236" s="305"/>
      <c r="EF236" s="101"/>
      <c r="EG236" s="101"/>
    </row>
    <row r="237" spans="1:137" s="126" customFormat="1" ht="15.5" hidden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-92448616.188668698</v>
      </c>
      <c r="J237" s="206">
        <v>-23962757.904895101</v>
      </c>
      <c r="K237" s="206">
        <v>-23962757.904899199</v>
      </c>
      <c r="L237" s="206">
        <v>-23962757.904899199</v>
      </c>
      <c r="M237" s="206">
        <v>-23962757.904894799</v>
      </c>
      <c r="N237" s="206">
        <v>-23962757.904899001</v>
      </c>
      <c r="O237" s="206">
        <v>-23962757.904899199</v>
      </c>
      <c r="P237" s="206">
        <v>-3075715.5700277602</v>
      </c>
      <c r="Q237" s="206">
        <v>-3075715.5700234198</v>
      </c>
      <c r="R237" s="206">
        <v>-3075715.57002381</v>
      </c>
      <c r="S237" s="206">
        <v>-3075715.5700277602</v>
      </c>
      <c r="T237" s="206">
        <v>-3075715.5700277602</v>
      </c>
      <c r="U237" s="206">
        <v>-3075715.5700235399</v>
      </c>
      <c r="V237" s="206">
        <v>-3075715.57002775</v>
      </c>
      <c r="W237" s="206">
        <v>-3075715.5700277602</v>
      </c>
      <c r="X237" s="206">
        <v>-3075715.5700277602</v>
      </c>
      <c r="Y237" s="206">
        <v>-3075715.5700235399</v>
      </c>
      <c r="Z237" s="206">
        <v>-3075715.57002773</v>
      </c>
      <c r="AA237" s="206">
        <v>-3075715.57002775</v>
      </c>
      <c r="AB237" s="206">
        <v>-3075715.5700277602</v>
      </c>
      <c r="AC237" s="206">
        <v>-3075715.5700234198</v>
      </c>
      <c r="AD237" s="206">
        <v>-3075715.5700277602</v>
      </c>
      <c r="AE237" s="206">
        <v>-3075715.5700238398</v>
      </c>
      <c r="AF237" s="206">
        <v>-3075715.5700277602</v>
      </c>
      <c r="AG237" s="206">
        <v>-3075715.5700235101</v>
      </c>
      <c r="AH237" s="206">
        <v>-3075715.5700277602</v>
      </c>
      <c r="AI237" s="206">
        <v>-3075715.57002775</v>
      </c>
      <c r="AJ237" s="206">
        <v>-3075715.57002775</v>
      </c>
      <c r="AK237" s="206">
        <v>-3075715.5700235399</v>
      </c>
      <c r="AL237" s="206">
        <v>-3075715.5700277602</v>
      </c>
      <c r="AM237" s="206">
        <v>-3386037.57579502</v>
      </c>
      <c r="AN237" s="206">
        <v>-3386037.5758029898</v>
      </c>
      <c r="AO237" s="206">
        <v>-3386037.5757950302</v>
      </c>
      <c r="AP237" s="206">
        <v>-3386037.5758030298</v>
      </c>
      <c r="AQ237" s="206">
        <v>-3386037.5757950102</v>
      </c>
      <c r="AR237" s="206">
        <v>-3386037.5758032901</v>
      </c>
      <c r="AS237" s="206">
        <v>-3386037.5757948598</v>
      </c>
      <c r="AT237" s="206">
        <v>-3386037.5757988002</v>
      </c>
      <c r="AU237" s="206">
        <v>-3386037.5757992598</v>
      </c>
      <c r="AV237" s="206">
        <v>-3386037.5757949799</v>
      </c>
      <c r="AW237" s="206">
        <v>-3386037.5758030401</v>
      </c>
      <c r="AX237" s="206">
        <v>-3386037.57579502</v>
      </c>
      <c r="AY237" s="206">
        <v>-3386037.5758031602</v>
      </c>
      <c r="AZ237" s="206">
        <v>-3386037.57579487</v>
      </c>
      <c r="BA237" s="206">
        <v>-3386037.5757988002</v>
      </c>
      <c r="BB237" s="206">
        <v>-3386037.5757993902</v>
      </c>
      <c r="BC237" s="206">
        <v>-3386037.5757988002</v>
      </c>
      <c r="BD237" s="206">
        <v>-3386037.57579925</v>
      </c>
      <c r="BE237" s="206">
        <v>-3386037.575795</v>
      </c>
      <c r="BF237" s="206">
        <v>-3386037.57580302</v>
      </c>
      <c r="BG237" s="206">
        <v>-3386037.57579502</v>
      </c>
      <c r="BH237" s="206">
        <v>-3386037.5758031602</v>
      </c>
      <c r="BI237" s="206">
        <v>-3386037.5757949902</v>
      </c>
      <c r="BJ237" s="206">
        <v>-3386037.5757986801</v>
      </c>
      <c r="BK237" s="206">
        <v>-3386037.57579938</v>
      </c>
      <c r="BL237" s="206">
        <v>-3386037.5757987699</v>
      </c>
      <c r="BM237" s="206">
        <v>-3386037.5757992598</v>
      </c>
      <c r="BN237" s="206">
        <v>-3386037.5757948998</v>
      </c>
      <c r="BO237" s="206">
        <v>-3386037.5758032799</v>
      </c>
      <c r="BP237" s="206">
        <v>-3386037.5757947802</v>
      </c>
      <c r="BQ237" s="206">
        <v>-3386037.5757988999</v>
      </c>
      <c r="BR237" s="206">
        <v>-3386037.57579925</v>
      </c>
      <c r="BS237" s="206">
        <v>-3386037.5757989301</v>
      </c>
      <c r="BT237" s="206">
        <v>-3386037.5757992598</v>
      </c>
      <c r="BU237" s="206">
        <v>-3386037.5757987699</v>
      </c>
      <c r="BV237" s="206">
        <v>-3386037.57579923</v>
      </c>
      <c r="BW237" s="206">
        <v>-3386037.57579881</v>
      </c>
      <c r="BX237" s="206">
        <v>-3386037.5757950102</v>
      </c>
      <c r="BY237" s="206">
        <v>-3386037.57579923</v>
      </c>
      <c r="BZ237" s="206">
        <v>-3386037.5757989301</v>
      </c>
      <c r="CA237" s="206">
        <v>-3386037.5757991401</v>
      </c>
      <c r="CB237" s="206">
        <v>-3386037.5757989301</v>
      </c>
      <c r="CC237" s="206">
        <v>-3386037.5757991001</v>
      </c>
      <c r="CD237" s="206">
        <v>-3386037.5757989301</v>
      </c>
      <c r="CE237" s="206">
        <v>-3386037.5757992598</v>
      </c>
      <c r="CF237" s="206">
        <v>-3386037.5757989199</v>
      </c>
      <c r="CG237" s="206">
        <v>-3386037.5757948798</v>
      </c>
      <c r="CH237" s="206">
        <v>-3386037.57579925</v>
      </c>
      <c r="CI237" s="206">
        <v>-3386037.5757989301</v>
      </c>
      <c r="CJ237" s="206">
        <v>-3386037.5757991299</v>
      </c>
      <c r="CK237" s="206">
        <v>-3386037.5757988999</v>
      </c>
      <c r="CL237" s="206">
        <v>-3386037.5757992398</v>
      </c>
      <c r="CM237" s="206">
        <v>-3386037.5757988198</v>
      </c>
      <c r="CN237" s="206">
        <v>-3386037.57579487</v>
      </c>
      <c r="CO237" s="206">
        <v>-3386037.5758032599</v>
      </c>
      <c r="CP237" s="206">
        <v>-3386037.5757949199</v>
      </c>
      <c r="CQ237" s="206">
        <v>-3386037.57580315</v>
      </c>
      <c r="CR237" s="206">
        <v>-3386037.5757948901</v>
      </c>
      <c r="CS237" s="206">
        <v>-3386037.5757992598</v>
      </c>
      <c r="CT237" s="206">
        <v>-3386037.5757987699</v>
      </c>
      <c r="CU237" s="206">
        <v>-2582101.4092220902</v>
      </c>
      <c r="CV237" s="206">
        <v>-2582101.4092263002</v>
      </c>
      <c r="CW237" s="206">
        <v>-77463042.276714295</v>
      </c>
      <c r="CX237" s="206">
        <v>-80045143.685944498</v>
      </c>
      <c r="CY237" s="206">
        <v>-77463042.276713505</v>
      </c>
      <c r="CZ237" s="206">
        <v>0</v>
      </c>
      <c r="DA237" s="206">
        <v>0</v>
      </c>
      <c r="DB237" s="206">
        <v>0</v>
      </c>
      <c r="DC237" s="206">
        <v>0</v>
      </c>
      <c r="DD237" s="206">
        <v>0</v>
      </c>
      <c r="DE237" s="206">
        <v>0</v>
      </c>
      <c r="DF237" s="206">
        <v>-2223555528.0447001</v>
      </c>
      <c r="DG237" s="206">
        <v>-2223555528.0447001</v>
      </c>
      <c r="DH237" s="206">
        <v>-2229647460.99825</v>
      </c>
      <c r="DI237" s="206">
        <v>-2223555528.0447001</v>
      </c>
      <c r="DJ237" s="232">
        <v>-11123869573.177099</v>
      </c>
      <c r="DK237" s="206">
        <v>0</v>
      </c>
      <c r="DL237" s="207">
        <v>-20774447925.643845</v>
      </c>
      <c r="DQ237" s="208"/>
      <c r="DR237" s="209" t="s">
        <v>292</v>
      </c>
      <c r="DS237" s="209"/>
      <c r="DT237" s="205"/>
      <c r="DU237" s="206">
        <f t="shared" ref="DU237:DU243" si="225">I237/$DQ$4</f>
        <v>-92.448616188668694</v>
      </c>
      <c r="DV237" s="206">
        <f t="shared" ref="DV237:DV243" si="226">SUM(J237:O237)/$DQ$4</f>
        <v>-143.77654742938648</v>
      </c>
      <c r="DW237" s="206">
        <f t="shared" ref="DW237:DW243" si="227">SUM(P237:AL237)/$DQ$4</f>
        <v>-70.741458110604938</v>
      </c>
      <c r="DX237" s="206">
        <f t="shared" ref="DX237:DX243" si="228">SUM(AM237:CT237)/$DQ$4</f>
        <v>-203.1622545479137</v>
      </c>
      <c r="DY237" s="206">
        <f t="shared" ref="DY237:DY243" si="229">SUM(CU237:CY237)/$DQ$4</f>
        <v>-240.13543105782068</v>
      </c>
      <c r="DZ237" s="206">
        <f t="shared" ref="DZ237:DZ243" si="230">SUM(CZ237:DE237)/$DQ$4</f>
        <v>0</v>
      </c>
      <c r="EA237" s="206">
        <f t="shared" ref="EA237:EA243" si="231">SUM(DF237:DG237)/$DQ$4</f>
        <v>-4447.1110560894003</v>
      </c>
      <c r="EB237" s="206">
        <f t="shared" ref="EB237:EB243" si="232">SUM(DH237:DI237)/$DQ$4</f>
        <v>-4453.2029890429494</v>
      </c>
      <c r="EC237" s="206">
        <f t="shared" ref="EC237:EC243" si="233">SUM(DJ237:DK237)/$DQ$4</f>
        <v>-11123.869573177099</v>
      </c>
      <c r="ED237" s="207">
        <f t="shared" si="201"/>
        <v>-20774.447925643843</v>
      </c>
      <c r="EE237" s="303">
        <f t="shared" ref="EE237:EE243" si="234">ED237-(DL237/$DQ$4)</f>
        <v>0</v>
      </c>
      <c r="EF237" s="101"/>
      <c r="EG237" s="101"/>
    </row>
    <row r="238" spans="1:137" s="126" customFormat="1" ht="15.5" hidden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-5544660.6944462396</v>
      </c>
      <c r="J238" s="206">
        <v>-1364974.69379701</v>
      </c>
      <c r="K238" s="206">
        <v>-1364974.69379703</v>
      </c>
      <c r="L238" s="206">
        <v>-1364974.6937969499</v>
      </c>
      <c r="M238" s="206">
        <v>-1364974.69379702</v>
      </c>
      <c r="N238" s="206">
        <v>-1364974.69379701</v>
      </c>
      <c r="O238" s="206">
        <v>-1364974.6937969599</v>
      </c>
      <c r="P238" s="206">
        <v>0</v>
      </c>
      <c r="Q238" s="206">
        <v>0</v>
      </c>
      <c r="R238" s="206">
        <v>0</v>
      </c>
      <c r="S238" s="206">
        <v>0</v>
      </c>
      <c r="T238" s="206">
        <v>0</v>
      </c>
      <c r="U238" s="206">
        <v>0</v>
      </c>
      <c r="V238" s="206">
        <v>0</v>
      </c>
      <c r="W238" s="206">
        <v>0</v>
      </c>
      <c r="X238" s="206">
        <v>0</v>
      </c>
      <c r="Y238" s="206">
        <v>0</v>
      </c>
      <c r="Z238" s="206">
        <v>0</v>
      </c>
      <c r="AA238" s="206">
        <v>0</v>
      </c>
      <c r="AB238" s="206">
        <v>0</v>
      </c>
      <c r="AC238" s="206">
        <v>0</v>
      </c>
      <c r="AD238" s="206">
        <v>0</v>
      </c>
      <c r="AE238" s="206">
        <v>0</v>
      </c>
      <c r="AF238" s="206">
        <v>0</v>
      </c>
      <c r="AG238" s="206">
        <v>0</v>
      </c>
      <c r="AH238" s="206">
        <v>0</v>
      </c>
      <c r="AI238" s="206">
        <v>0</v>
      </c>
      <c r="AJ238" s="206">
        <v>0</v>
      </c>
      <c r="AK238" s="206">
        <v>0</v>
      </c>
      <c r="AL238" s="206">
        <v>0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0</v>
      </c>
      <c r="CV238" s="206">
        <v>0</v>
      </c>
      <c r="CW238" s="206">
        <v>0</v>
      </c>
      <c r="CX238" s="206">
        <v>0</v>
      </c>
      <c r="CY238" s="206">
        <v>0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-42776886.249501601</v>
      </c>
      <c r="DG238" s="206">
        <v>-42776886.249501601</v>
      </c>
      <c r="DH238" s="206">
        <v>-42894083.198130302</v>
      </c>
      <c r="DI238" s="206">
        <v>-42776886.249501601</v>
      </c>
      <c r="DJ238" s="232">
        <v>-214001628.19613701</v>
      </c>
      <c r="DK238" s="206">
        <v>0</v>
      </c>
      <c r="DL238" s="207">
        <v>-398960879.00000036</v>
      </c>
      <c r="DQ238" s="208"/>
      <c r="DR238" s="209" t="s">
        <v>316</v>
      </c>
      <c r="DS238" s="209"/>
      <c r="DT238" s="205"/>
      <c r="DU238" s="206">
        <f t="shared" si="225"/>
        <v>-5.5446606944462395</v>
      </c>
      <c r="DV238" s="206">
        <f t="shared" si="226"/>
        <v>-8.1898481627819795</v>
      </c>
      <c r="DW238" s="206">
        <f t="shared" si="227"/>
        <v>0</v>
      </c>
      <c r="DX238" s="206">
        <f t="shared" si="228"/>
        <v>0</v>
      </c>
      <c r="DY238" s="206">
        <f t="shared" si="229"/>
        <v>0</v>
      </c>
      <c r="DZ238" s="206">
        <f t="shared" si="230"/>
        <v>0</v>
      </c>
      <c r="EA238" s="206">
        <f t="shared" si="231"/>
        <v>-85.553772499003202</v>
      </c>
      <c r="EB238" s="206">
        <f t="shared" si="232"/>
        <v>-85.67096944763189</v>
      </c>
      <c r="EC238" s="206">
        <f t="shared" si="233"/>
        <v>-214.00162819613701</v>
      </c>
      <c r="ED238" s="207">
        <f t="shared" si="201"/>
        <v>-398.96087900000032</v>
      </c>
      <c r="EE238" s="303">
        <f t="shared" si="234"/>
        <v>0</v>
      </c>
      <c r="EF238" s="101"/>
      <c r="EG238" s="101"/>
    </row>
    <row r="239" spans="1:137" s="126" customFormat="1" ht="15.5" hidden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-50259318.108143903</v>
      </c>
      <c r="J239" s="206">
        <v>-11715270.127107199</v>
      </c>
      <c r="K239" s="206">
        <v>-11715270.127107499</v>
      </c>
      <c r="L239" s="206">
        <v>-11715270.127107199</v>
      </c>
      <c r="M239" s="206">
        <v>-11715270.127107499</v>
      </c>
      <c r="N239" s="206">
        <v>-11715270.127107499</v>
      </c>
      <c r="O239" s="206">
        <v>-11715270.127107199</v>
      </c>
      <c r="P239" s="206">
        <v>-1774498.93220326</v>
      </c>
      <c r="Q239" s="206">
        <v>-1774498.9322031799</v>
      </c>
      <c r="R239" s="206">
        <v>-1774498.9322031899</v>
      </c>
      <c r="S239" s="206">
        <v>-1774498.9322029401</v>
      </c>
      <c r="T239" s="206">
        <v>-1774498.93220321</v>
      </c>
      <c r="U239" s="206">
        <v>-1774498.9322035001</v>
      </c>
      <c r="V239" s="206">
        <v>-1774498.93220286</v>
      </c>
      <c r="W239" s="206">
        <v>-1774498.93220326</v>
      </c>
      <c r="X239" s="206">
        <v>-1774498.9322031799</v>
      </c>
      <c r="Y239" s="206">
        <v>-1774498.9322031899</v>
      </c>
      <c r="Z239" s="206">
        <v>-1774498.9322031999</v>
      </c>
      <c r="AA239" s="206">
        <v>-1774498.9322029401</v>
      </c>
      <c r="AB239" s="206">
        <v>-1774498.93220324</v>
      </c>
      <c r="AC239" s="206">
        <v>-1774498.93220321</v>
      </c>
      <c r="AD239" s="206">
        <v>-1774498.9322031699</v>
      </c>
      <c r="AE239" s="206">
        <v>-1774498.9322031899</v>
      </c>
      <c r="AF239" s="206">
        <v>-1774498.9322029301</v>
      </c>
      <c r="AG239" s="206">
        <v>-1774498.9322035101</v>
      </c>
      <c r="AH239" s="206">
        <v>-1774498.9322031899</v>
      </c>
      <c r="AI239" s="206">
        <v>-1774498.9322029301</v>
      </c>
      <c r="AJ239" s="206">
        <v>-1774498.9322031999</v>
      </c>
      <c r="AK239" s="206">
        <v>-1774498.9322031599</v>
      </c>
      <c r="AL239" s="206">
        <v>-1774498.93220321</v>
      </c>
      <c r="AM239" s="206">
        <v>-601639.38548677799</v>
      </c>
      <c r="AN239" s="206">
        <v>-601639.38548696099</v>
      </c>
      <c r="AO239" s="206">
        <v>-601639.38548705506</v>
      </c>
      <c r="AP239" s="206">
        <v>-601639.385486732</v>
      </c>
      <c r="AQ239" s="206">
        <v>-601639.38548702199</v>
      </c>
      <c r="AR239" s="206">
        <v>-601639.38548671699</v>
      </c>
      <c r="AS239" s="206">
        <v>-601639.38548705296</v>
      </c>
      <c r="AT239" s="206">
        <v>-601639.38548696402</v>
      </c>
      <c r="AU239" s="206">
        <v>-601639.38548677799</v>
      </c>
      <c r="AV239" s="206">
        <v>-601639.38548696495</v>
      </c>
      <c r="AW239" s="206">
        <v>-601639.38548705098</v>
      </c>
      <c r="AX239" s="206">
        <v>-601639.38548672094</v>
      </c>
      <c r="AY239" s="206">
        <v>-601639.38548703701</v>
      </c>
      <c r="AZ239" s="206">
        <v>-601639.38548672094</v>
      </c>
      <c r="BA239" s="206">
        <v>-601639.38548671699</v>
      </c>
      <c r="BB239" s="206">
        <v>-601639.38548728905</v>
      </c>
      <c r="BC239" s="206">
        <v>-601639.38548672502</v>
      </c>
      <c r="BD239" s="206">
        <v>-601639.38548678102</v>
      </c>
      <c r="BE239" s="206">
        <v>-601639.38548696099</v>
      </c>
      <c r="BF239" s="206">
        <v>-601639.38548704702</v>
      </c>
      <c r="BG239" s="206">
        <v>-601639.38548672094</v>
      </c>
      <c r="BH239" s="206">
        <v>-601639.38548704097</v>
      </c>
      <c r="BI239" s="206">
        <v>-601639.38548671699</v>
      </c>
      <c r="BJ239" s="206">
        <v>-601639.385487049</v>
      </c>
      <c r="BK239" s="206">
        <v>-601639.38548696402</v>
      </c>
      <c r="BL239" s="206">
        <v>-601639.38548678195</v>
      </c>
      <c r="BM239" s="206">
        <v>-601639.38548696099</v>
      </c>
      <c r="BN239" s="206">
        <v>-601639.38548705098</v>
      </c>
      <c r="BO239" s="206">
        <v>-601639.38548672001</v>
      </c>
      <c r="BP239" s="206">
        <v>-601639.38548702502</v>
      </c>
      <c r="BQ239" s="206">
        <v>-601639.38548671699</v>
      </c>
      <c r="BR239" s="206">
        <v>-601639.385486732</v>
      </c>
      <c r="BS239" s="206">
        <v>-601639.38548729301</v>
      </c>
      <c r="BT239" s="206">
        <v>-601639.38548677799</v>
      </c>
      <c r="BU239" s="206">
        <v>-601639.38548672094</v>
      </c>
      <c r="BV239" s="206">
        <v>-601639.38548696099</v>
      </c>
      <c r="BW239" s="206">
        <v>-601639.38548705506</v>
      </c>
      <c r="BX239" s="206">
        <v>-601639.38548677799</v>
      </c>
      <c r="BY239" s="206">
        <v>-601639.38548696402</v>
      </c>
      <c r="BZ239" s="206">
        <v>-601639.38548671699</v>
      </c>
      <c r="CA239" s="206">
        <v>-601639.38548706798</v>
      </c>
      <c r="CB239" s="206">
        <v>-601639.38548702199</v>
      </c>
      <c r="CC239" s="206">
        <v>-601639.38548671699</v>
      </c>
      <c r="CD239" s="206">
        <v>-601639.38548696402</v>
      </c>
      <c r="CE239" s="206">
        <v>-601639.38548705098</v>
      </c>
      <c r="CF239" s="206">
        <v>-601639.38548671699</v>
      </c>
      <c r="CG239" s="206">
        <v>-601639.38548702199</v>
      </c>
      <c r="CH239" s="206">
        <v>-601639.38548672397</v>
      </c>
      <c r="CI239" s="206">
        <v>-601639.38548696099</v>
      </c>
      <c r="CJ239" s="206">
        <v>-601639.38548706402</v>
      </c>
      <c r="CK239" s="206">
        <v>-601639.38548677799</v>
      </c>
      <c r="CL239" s="206">
        <v>-601639.38548696495</v>
      </c>
      <c r="CM239" s="206">
        <v>-601639.38548672001</v>
      </c>
      <c r="CN239" s="206">
        <v>-601639.38548705098</v>
      </c>
      <c r="CO239" s="206">
        <v>-601639.38548702502</v>
      </c>
      <c r="CP239" s="206">
        <v>-601639.38548672094</v>
      </c>
      <c r="CQ239" s="206">
        <v>-601639.38548672001</v>
      </c>
      <c r="CR239" s="206">
        <v>-601639.38548729301</v>
      </c>
      <c r="CS239" s="206">
        <v>-601639.38548679301</v>
      </c>
      <c r="CT239" s="206">
        <v>-601639.38548672001</v>
      </c>
      <c r="CU239" s="206">
        <v>-274393.90457473701</v>
      </c>
      <c r="CV239" s="206">
        <v>-274393.90457481099</v>
      </c>
      <c r="CW239" s="206">
        <v>-8231817.1372419205</v>
      </c>
      <c r="CX239" s="206">
        <v>-8506211.0418166593</v>
      </c>
      <c r="CY239" s="206">
        <v>-8231817.1372419298</v>
      </c>
      <c r="CZ239" s="206">
        <v>0</v>
      </c>
      <c r="DA239" s="206">
        <v>0</v>
      </c>
      <c r="DB239" s="206">
        <v>0</v>
      </c>
      <c r="DC239" s="206">
        <v>0</v>
      </c>
      <c r="DD239" s="206">
        <v>0</v>
      </c>
      <c r="DE239" s="206">
        <v>0</v>
      </c>
      <c r="DF239" s="206">
        <v>-193773664.270114</v>
      </c>
      <c r="DG239" s="206">
        <v>-193773664.270114</v>
      </c>
      <c r="DH239" s="206">
        <v>-194304551.021539</v>
      </c>
      <c r="DI239" s="206">
        <v>-193773664.270114</v>
      </c>
      <c r="DJ239" s="232">
        <v>-969399208.10199404</v>
      </c>
      <c r="DK239" s="206">
        <v>0</v>
      </c>
      <c r="DL239" s="207">
        <v>-1968006162.4999998</v>
      </c>
      <c r="DQ239" s="208"/>
      <c r="DR239" s="205" t="s">
        <v>272</v>
      </c>
      <c r="DS239" s="209"/>
      <c r="DT239" s="205"/>
      <c r="DU239" s="206">
        <f t="shared" si="225"/>
        <v>-50.259318108143901</v>
      </c>
      <c r="DV239" s="206">
        <f t="shared" si="226"/>
        <v>-70.291620762644101</v>
      </c>
      <c r="DW239" s="206">
        <f t="shared" si="227"/>
        <v>-40.813475440672846</v>
      </c>
      <c r="DX239" s="206">
        <f t="shared" si="228"/>
        <v>-36.098363129213922</v>
      </c>
      <c r="DY239" s="206">
        <f t="shared" si="229"/>
        <v>-25.518633125450059</v>
      </c>
      <c r="DZ239" s="206">
        <f t="shared" si="230"/>
        <v>0</v>
      </c>
      <c r="EA239" s="206">
        <f t="shared" si="231"/>
        <v>-387.54732854022802</v>
      </c>
      <c r="EB239" s="206">
        <f t="shared" si="232"/>
        <v>-388.07821529165301</v>
      </c>
      <c r="EC239" s="206">
        <f t="shared" si="233"/>
        <v>-969.39920810199408</v>
      </c>
      <c r="ED239" s="207">
        <f t="shared" si="201"/>
        <v>-1968.0061624999998</v>
      </c>
      <c r="EE239" s="303">
        <f t="shared" si="234"/>
        <v>0</v>
      </c>
      <c r="EF239" s="101"/>
      <c r="EG239" s="101"/>
    </row>
    <row r="240" spans="1:137" s="126" customFormat="1" ht="15.5" hidden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101"/>
      <c r="EG240" s="101"/>
    </row>
    <row r="241" spans="1:137" s="126" customFormat="1" ht="15.5" hidden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-114921.861423108</v>
      </c>
      <c r="J241" s="206">
        <v>-26787.881347390201</v>
      </c>
      <c r="K241" s="206">
        <v>-26787.881347390201</v>
      </c>
      <c r="L241" s="206">
        <v>-26787.8813473911</v>
      </c>
      <c r="M241" s="206">
        <v>-26787.881347390201</v>
      </c>
      <c r="N241" s="206">
        <v>-26787.881347390201</v>
      </c>
      <c r="O241" s="206">
        <v>-26787.881347390699</v>
      </c>
      <c r="P241" s="206">
        <v>-4057.5305845437101</v>
      </c>
      <c r="Q241" s="206">
        <v>-4057.5305845437101</v>
      </c>
      <c r="R241" s="206">
        <v>-4057.5305845437101</v>
      </c>
      <c r="S241" s="206">
        <v>-4057.5305845437101</v>
      </c>
      <c r="T241" s="206">
        <v>-4057.5305845437101</v>
      </c>
      <c r="U241" s="206">
        <v>-4057.5305845437101</v>
      </c>
      <c r="V241" s="206">
        <v>-4057.5305845437101</v>
      </c>
      <c r="W241" s="206">
        <v>-4057.5305845437101</v>
      </c>
      <c r="X241" s="206">
        <v>-4057.5305845432299</v>
      </c>
      <c r="Y241" s="206">
        <v>-4057.5305845441799</v>
      </c>
      <c r="Z241" s="206">
        <v>-4057.5305845437101</v>
      </c>
      <c r="AA241" s="206">
        <v>-4057.5305845441799</v>
      </c>
      <c r="AB241" s="206">
        <v>-4057.5305845437101</v>
      </c>
      <c r="AC241" s="206">
        <v>-4057.5305845441799</v>
      </c>
      <c r="AD241" s="206">
        <v>-4057.5305845432299</v>
      </c>
      <c r="AE241" s="206">
        <v>-4057.5305845437101</v>
      </c>
      <c r="AF241" s="206">
        <v>-4057.5305845437101</v>
      </c>
      <c r="AG241" s="206">
        <v>-4057.5305845437101</v>
      </c>
      <c r="AH241" s="206">
        <v>-4057.5305845437101</v>
      </c>
      <c r="AI241" s="206">
        <v>-4057.5305845437101</v>
      </c>
      <c r="AJ241" s="206">
        <v>-4057.5305845437101</v>
      </c>
      <c r="AK241" s="206">
        <v>-4057.5305845437101</v>
      </c>
      <c r="AL241" s="206">
        <v>-4057.5305845437101</v>
      </c>
      <c r="AM241" s="206">
        <v>-1375.6955065889399</v>
      </c>
      <c r="AN241" s="206">
        <v>-1375.6955065889399</v>
      </c>
      <c r="AO241" s="206">
        <v>-1375.6955065898901</v>
      </c>
      <c r="AP241" s="206">
        <v>-1375.6955065889399</v>
      </c>
      <c r="AQ241" s="206">
        <v>-1375.6955065889399</v>
      </c>
      <c r="AR241" s="206">
        <v>-1375.6955065889399</v>
      </c>
      <c r="AS241" s="206">
        <v>-1375.6955065898901</v>
      </c>
      <c r="AT241" s="206">
        <v>-1375.6955065889399</v>
      </c>
      <c r="AU241" s="206">
        <v>-1375.6955065889399</v>
      </c>
      <c r="AV241" s="206">
        <v>-1375.6955065894099</v>
      </c>
      <c r="AW241" s="206">
        <v>-1375.6955065894099</v>
      </c>
      <c r="AX241" s="206">
        <v>-1375.6955065889399</v>
      </c>
      <c r="AY241" s="206">
        <v>-1375.6955065889399</v>
      </c>
      <c r="AZ241" s="206">
        <v>-1375.6955065894099</v>
      </c>
      <c r="BA241" s="206">
        <v>-1375.6955065889399</v>
      </c>
      <c r="BB241" s="206">
        <v>-1375.6955065894099</v>
      </c>
      <c r="BC241" s="206">
        <v>-1375.6955065889399</v>
      </c>
      <c r="BD241" s="206">
        <v>-1375.6955065894099</v>
      </c>
      <c r="BE241" s="206">
        <v>-1375.6955065889399</v>
      </c>
      <c r="BF241" s="206">
        <v>-1375.6955065894099</v>
      </c>
      <c r="BG241" s="206">
        <v>-1375.6955065889399</v>
      </c>
      <c r="BH241" s="206">
        <v>-1375.6955065894099</v>
      </c>
      <c r="BI241" s="206">
        <v>-1375.6955065889399</v>
      </c>
      <c r="BJ241" s="206">
        <v>-1375.6955065894099</v>
      </c>
      <c r="BK241" s="206">
        <v>-1375.6955065894099</v>
      </c>
      <c r="BL241" s="206">
        <v>-1375.6955065889399</v>
      </c>
      <c r="BM241" s="206">
        <v>-1375.6955065889399</v>
      </c>
      <c r="BN241" s="206">
        <v>-1375.6955065894099</v>
      </c>
      <c r="BO241" s="206">
        <v>-1375.6955065894099</v>
      </c>
      <c r="BP241" s="206">
        <v>-1375.6955065889399</v>
      </c>
      <c r="BQ241" s="206">
        <v>-1375.6955065889399</v>
      </c>
      <c r="BR241" s="206">
        <v>-1375.6955065889399</v>
      </c>
      <c r="BS241" s="206">
        <v>-1375.6955065898901</v>
      </c>
      <c r="BT241" s="206">
        <v>-1375.6955065889399</v>
      </c>
      <c r="BU241" s="206">
        <v>-1375.6955065889399</v>
      </c>
      <c r="BV241" s="206">
        <v>-1375.6955065889399</v>
      </c>
      <c r="BW241" s="206">
        <v>-1375.6955065898901</v>
      </c>
      <c r="BX241" s="206">
        <v>-1375.6955065889399</v>
      </c>
      <c r="BY241" s="206">
        <v>-1375.6955065889399</v>
      </c>
      <c r="BZ241" s="206">
        <v>-1375.6955065889399</v>
      </c>
      <c r="CA241" s="206">
        <v>-1375.6955065898901</v>
      </c>
      <c r="CB241" s="206">
        <v>-1375.6955065889399</v>
      </c>
      <c r="CC241" s="206">
        <v>-1375.6955065889399</v>
      </c>
      <c r="CD241" s="206">
        <v>-1375.6955065889399</v>
      </c>
      <c r="CE241" s="206">
        <v>-1375.6955065898901</v>
      </c>
      <c r="CF241" s="206">
        <v>-1375.6955065889399</v>
      </c>
      <c r="CG241" s="206">
        <v>-1375.6955065889399</v>
      </c>
      <c r="CH241" s="206">
        <v>-1375.6955065894099</v>
      </c>
      <c r="CI241" s="206">
        <v>-1375.6955065889399</v>
      </c>
      <c r="CJ241" s="206">
        <v>-1375.6955065894099</v>
      </c>
      <c r="CK241" s="206">
        <v>-1375.6955065889399</v>
      </c>
      <c r="CL241" s="206">
        <v>-1375.6955065894099</v>
      </c>
      <c r="CM241" s="206">
        <v>-1375.6955065889399</v>
      </c>
      <c r="CN241" s="206">
        <v>-1375.6955065894099</v>
      </c>
      <c r="CO241" s="206">
        <v>-1375.6955065889399</v>
      </c>
      <c r="CP241" s="206">
        <v>-1375.6955065894099</v>
      </c>
      <c r="CQ241" s="206">
        <v>-1375.6955065889399</v>
      </c>
      <c r="CR241" s="206">
        <v>-1375.6955065894099</v>
      </c>
      <c r="CS241" s="206">
        <v>-1375.6955065889399</v>
      </c>
      <c r="CT241" s="206">
        <v>-1375.6955065894099</v>
      </c>
      <c r="CU241" s="206">
        <v>-627.42312199735602</v>
      </c>
      <c r="CV241" s="206">
        <v>-627.42312199783305</v>
      </c>
      <c r="CW241" s="206">
        <v>-18822.6936599283</v>
      </c>
      <c r="CX241" s="206">
        <v>-19450.116781926201</v>
      </c>
      <c r="CY241" s="206">
        <v>-18822.6936599283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-443078.63757287001</v>
      </c>
      <c r="DG241" s="206">
        <v>-443078.63757287001</v>
      </c>
      <c r="DH241" s="206">
        <v>-444292.55164841202</v>
      </c>
      <c r="DI241" s="206">
        <v>-443078.63757287001</v>
      </c>
      <c r="DJ241" s="206">
        <v>-2216607.1019398901</v>
      </c>
      <c r="DK241" s="206">
        <v>0</v>
      </c>
      <c r="DL241" s="207">
        <v>-4499999.9999999981</v>
      </c>
      <c r="DQ241" s="208"/>
      <c r="DR241" s="205" t="s">
        <v>312</v>
      </c>
      <c r="DS241" s="209"/>
      <c r="DT241" s="205"/>
      <c r="DU241" s="206">
        <f t="shared" si="225"/>
        <v>-0.11492186142310799</v>
      </c>
      <c r="DV241" s="206">
        <f t="shared" si="226"/>
        <v>-0.16072728808434261</v>
      </c>
      <c r="DW241" s="206">
        <f t="shared" si="227"/>
        <v>-9.3323203444505773E-2</v>
      </c>
      <c r="DX241" s="206">
        <f t="shared" si="228"/>
        <v>-8.2541730395350579E-2</v>
      </c>
      <c r="DY241" s="206">
        <f t="shared" si="229"/>
        <v>-5.8350350345777992E-2</v>
      </c>
      <c r="DZ241" s="206">
        <f t="shared" si="230"/>
        <v>0</v>
      </c>
      <c r="EA241" s="206">
        <f t="shared" si="231"/>
        <v>-0.88615727514574005</v>
      </c>
      <c r="EB241" s="206">
        <f t="shared" si="232"/>
        <v>-0.887371189221282</v>
      </c>
      <c r="EC241" s="206">
        <f t="shared" si="233"/>
        <v>-2.2166071019398901</v>
      </c>
      <c r="ED241" s="207">
        <f t="shared" si="201"/>
        <v>-4.4999999999999973</v>
      </c>
      <c r="EE241" s="303">
        <f t="shared" si="234"/>
        <v>0</v>
      </c>
      <c r="EF241" s="101"/>
      <c r="EG241" s="101"/>
    </row>
    <row r="242" spans="1:137" s="126" customFormat="1" ht="15.5" hidden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-937507.00729828596</v>
      </c>
      <c r="J242" s="206">
        <v>-218529.583169491</v>
      </c>
      <c r="K242" s="206">
        <v>-218529.583169488</v>
      </c>
      <c r="L242" s="206">
        <v>-218529.58316949199</v>
      </c>
      <c r="M242" s="206">
        <v>-218529.583169488</v>
      </c>
      <c r="N242" s="206">
        <v>-218529.583169491</v>
      </c>
      <c r="O242" s="206">
        <v>-218529.58316948701</v>
      </c>
      <c r="P242" s="206">
        <v>-33100.432835246102</v>
      </c>
      <c r="Q242" s="206">
        <v>-33100.432835243701</v>
      </c>
      <c r="R242" s="206">
        <v>-33100.4328352456</v>
      </c>
      <c r="S242" s="206">
        <v>-33100.432835240797</v>
      </c>
      <c r="T242" s="206">
        <v>-33100.432835244697</v>
      </c>
      <c r="U242" s="206">
        <v>-33100.432835246102</v>
      </c>
      <c r="V242" s="206">
        <v>-33100.432835244697</v>
      </c>
      <c r="W242" s="206">
        <v>-33100.432835244697</v>
      </c>
      <c r="X242" s="206">
        <v>-33100.432835240797</v>
      </c>
      <c r="Y242" s="206">
        <v>-33100.4328352456</v>
      </c>
      <c r="Z242" s="206">
        <v>-33100.432835245098</v>
      </c>
      <c r="AA242" s="206">
        <v>-33100.432835244697</v>
      </c>
      <c r="AB242" s="206">
        <v>-33100.4328352456</v>
      </c>
      <c r="AC242" s="206">
        <v>-33100.432835245098</v>
      </c>
      <c r="AD242" s="206">
        <v>-33100.432835240397</v>
      </c>
      <c r="AE242" s="206">
        <v>-33100.432835246102</v>
      </c>
      <c r="AF242" s="206">
        <v>-33100.432835243701</v>
      </c>
      <c r="AG242" s="206">
        <v>-33100.4328352456</v>
      </c>
      <c r="AH242" s="206">
        <v>-33100.432835245098</v>
      </c>
      <c r="AI242" s="206">
        <v>-33100.432835240797</v>
      </c>
      <c r="AJ242" s="206">
        <v>-33100.432835249398</v>
      </c>
      <c r="AK242" s="206">
        <v>-33100.432835239902</v>
      </c>
      <c r="AL242" s="206">
        <v>-33100.4328352456</v>
      </c>
      <c r="AM242" s="206">
        <v>-11222.6182326417</v>
      </c>
      <c r="AN242" s="206">
        <v>-11222.6182326417</v>
      </c>
      <c r="AO242" s="206">
        <v>-11222.618232642701</v>
      </c>
      <c r="AP242" s="206">
        <v>-11222.618232642701</v>
      </c>
      <c r="AQ242" s="206">
        <v>-11222.6182326412</v>
      </c>
      <c r="AR242" s="206">
        <v>-11222.6182326417</v>
      </c>
      <c r="AS242" s="206">
        <v>-11222.618232642701</v>
      </c>
      <c r="AT242" s="206">
        <v>-11222.6182326417</v>
      </c>
      <c r="AU242" s="206">
        <v>-11222.6182326417</v>
      </c>
      <c r="AV242" s="206">
        <v>-11222.6182326412</v>
      </c>
      <c r="AW242" s="206">
        <v>-11222.618232643101</v>
      </c>
      <c r="AX242" s="206">
        <v>-11222.6182326422</v>
      </c>
      <c r="AY242" s="206">
        <v>-11222.6182326417</v>
      </c>
      <c r="AZ242" s="206">
        <v>-11222.6182326379</v>
      </c>
      <c r="BA242" s="206">
        <v>-11222.6182326412</v>
      </c>
      <c r="BB242" s="206">
        <v>-11222.618232646901</v>
      </c>
      <c r="BC242" s="206">
        <v>-11222.6182326412</v>
      </c>
      <c r="BD242" s="206">
        <v>-11222.6182326379</v>
      </c>
      <c r="BE242" s="206">
        <v>-11222.618232642701</v>
      </c>
      <c r="BF242" s="206">
        <v>-11222.6182326465</v>
      </c>
      <c r="BG242" s="206">
        <v>-11222.6182326417</v>
      </c>
      <c r="BH242" s="206">
        <v>-11222.6182326374</v>
      </c>
      <c r="BI242" s="206">
        <v>-11222.6182326417</v>
      </c>
      <c r="BJ242" s="206">
        <v>-11222.618232646901</v>
      </c>
      <c r="BK242" s="206">
        <v>-11222.6182326412</v>
      </c>
      <c r="BL242" s="206">
        <v>-11222.6182326379</v>
      </c>
      <c r="BM242" s="206">
        <v>-11222.6182326422</v>
      </c>
      <c r="BN242" s="206">
        <v>-11222.618232646901</v>
      </c>
      <c r="BO242" s="206">
        <v>-11222.6182326417</v>
      </c>
      <c r="BP242" s="206">
        <v>-11222.6182326374</v>
      </c>
      <c r="BQ242" s="206">
        <v>-11222.6182326417</v>
      </c>
      <c r="BR242" s="206">
        <v>-11222.6182326412</v>
      </c>
      <c r="BS242" s="206">
        <v>-11222.618232646901</v>
      </c>
      <c r="BT242" s="206">
        <v>-11222.6182326379</v>
      </c>
      <c r="BU242" s="206">
        <v>-11222.6182326422</v>
      </c>
      <c r="BV242" s="206">
        <v>-11222.6182326417</v>
      </c>
      <c r="BW242" s="206">
        <v>-11222.6182326465</v>
      </c>
      <c r="BX242" s="206">
        <v>-11222.6182326379</v>
      </c>
      <c r="BY242" s="206">
        <v>-11222.6182326417</v>
      </c>
      <c r="BZ242" s="206">
        <v>-11222.6182326412</v>
      </c>
      <c r="CA242" s="206">
        <v>-11222.618232646901</v>
      </c>
      <c r="CB242" s="206">
        <v>-11222.6182326374</v>
      </c>
      <c r="CC242" s="206">
        <v>-11222.618232642701</v>
      </c>
      <c r="CD242" s="206">
        <v>-11222.6182326417</v>
      </c>
      <c r="CE242" s="206">
        <v>-11222.6182326465</v>
      </c>
      <c r="CF242" s="206">
        <v>-11222.6182326379</v>
      </c>
      <c r="CG242" s="206">
        <v>-11222.6182326412</v>
      </c>
      <c r="CH242" s="206">
        <v>-11222.6182326417</v>
      </c>
      <c r="CI242" s="206">
        <v>-11222.6182326417</v>
      </c>
      <c r="CJ242" s="206">
        <v>-11222.618232642701</v>
      </c>
      <c r="CK242" s="206">
        <v>-11222.618232642701</v>
      </c>
      <c r="CL242" s="206">
        <v>-11222.6182326412</v>
      </c>
      <c r="CM242" s="206">
        <v>-11222.6182326417</v>
      </c>
      <c r="CN242" s="206">
        <v>-11222.618232643101</v>
      </c>
      <c r="CO242" s="206">
        <v>-11222.6182326412</v>
      </c>
      <c r="CP242" s="206">
        <v>-11222.6182326417</v>
      </c>
      <c r="CQ242" s="206">
        <v>-11222.6182326412</v>
      </c>
      <c r="CR242" s="206">
        <v>-11222.618232643101</v>
      </c>
      <c r="CS242" s="206">
        <v>-11222.618232642701</v>
      </c>
      <c r="CT242" s="206">
        <v>-11222.6182326412</v>
      </c>
      <c r="CU242" s="206">
        <v>-5118.3784018955203</v>
      </c>
      <c r="CV242" s="206">
        <v>-5118.3784018955203</v>
      </c>
      <c r="CW242" s="206">
        <v>-153551.352056884</v>
      </c>
      <c r="CX242" s="206">
        <v>-158669.730458776</v>
      </c>
      <c r="CY242" s="206">
        <v>-153551.35205688499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-3614537.0634000101</v>
      </c>
      <c r="DG242" s="206">
        <v>-3614537.0634000101</v>
      </c>
      <c r="DH242" s="206">
        <v>-3624439.9046696001</v>
      </c>
      <c r="DI242" s="206">
        <v>-3614537.0634000199</v>
      </c>
      <c r="DJ242" s="206">
        <v>-18082588.1582697</v>
      </c>
      <c r="DK242" s="206">
        <v>0</v>
      </c>
      <c r="DL242" s="207">
        <v>-36710000.000000037</v>
      </c>
      <c r="DQ242" s="208"/>
      <c r="DR242" s="209" t="s">
        <v>313</v>
      </c>
      <c r="DS242" s="209"/>
      <c r="DT242" s="205"/>
      <c r="DU242" s="206">
        <f t="shared" si="225"/>
        <v>-0.93750700729828595</v>
      </c>
      <c r="DV242" s="206">
        <f t="shared" si="226"/>
        <v>-1.3111774990169371</v>
      </c>
      <c r="DW242" s="206">
        <f t="shared" si="227"/>
        <v>-0.76130995521062006</v>
      </c>
      <c r="DX242" s="206">
        <f t="shared" si="228"/>
        <v>-0.67335709395851451</v>
      </c>
      <c r="DY242" s="206">
        <f t="shared" si="229"/>
        <v>-0.47600919137633602</v>
      </c>
      <c r="DZ242" s="206">
        <f t="shared" si="230"/>
        <v>0</v>
      </c>
      <c r="EA242" s="206">
        <f t="shared" si="231"/>
        <v>-7.22907412680002</v>
      </c>
      <c r="EB242" s="206">
        <f t="shared" si="232"/>
        <v>-7.2389769680696201</v>
      </c>
      <c r="EC242" s="206">
        <f t="shared" si="233"/>
        <v>-18.082588158269701</v>
      </c>
      <c r="ED242" s="207">
        <f t="shared" si="201"/>
        <v>-36.710000000000036</v>
      </c>
      <c r="EE242" s="303">
        <f t="shared" si="234"/>
        <v>0</v>
      </c>
      <c r="EF242" s="101"/>
      <c r="EG242" s="101"/>
    </row>
    <row r="243" spans="1:137" s="126" customFormat="1" ht="15.5" hidden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101"/>
      <c r="EG243" s="101"/>
    </row>
    <row r="244" spans="1:137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101"/>
      <c r="EG244" s="101"/>
    </row>
    <row r="245" spans="1:137" s="126" customFormat="1" ht="15.5" hidden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101"/>
      <c r="EG245" s="101"/>
    </row>
    <row r="246" spans="1:137" s="126" customFormat="1" ht="15.5" hidden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101"/>
      <c r="EG246" s="101"/>
    </row>
    <row r="247" spans="1:137" s="126" customFormat="1" ht="15.5" hidden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101"/>
      <c r="EG247" s="101"/>
    </row>
    <row r="248" spans="1:137" s="126" customFormat="1" ht="15.5" hidden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101"/>
      <c r="EG248" s="101"/>
    </row>
    <row r="249" spans="1:137" s="126" customFormat="1" ht="15.5" hidden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101"/>
      <c r="EG249" s="101"/>
    </row>
    <row r="250" spans="1:137" s="126" customFormat="1" ht="15.5" hidden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101"/>
      <c r="EG250" s="101"/>
    </row>
    <row r="251" spans="1:137" s="126" customFormat="1" ht="15.5" hidden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101"/>
      <c r="EG251" s="101"/>
    </row>
    <row r="252" spans="1:137" s="126" customFormat="1" ht="15.5" hidden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101"/>
      <c r="EG252" s="101"/>
    </row>
    <row r="253" spans="1:137" s="126" customFormat="1" ht="15.5" hidden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101"/>
      <c r="EG253" s="101"/>
    </row>
    <row r="254" spans="1:137" s="126" customFormat="1" ht="15.5" hidden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101"/>
      <c r="EG254" s="101"/>
    </row>
    <row r="255" spans="1:137" s="126" customFormat="1" ht="15.5" hidden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101"/>
      <c r="EG255" s="101"/>
    </row>
    <row r="256" spans="1:137" s="126" customFormat="1" ht="15.5" hidden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101"/>
      <c r="EG256" s="101"/>
    </row>
    <row r="257" spans="1:137" s="126" customFormat="1" ht="15.5" hidden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101"/>
      <c r="EG257" s="101"/>
    </row>
    <row r="258" spans="1:137" s="126" customFormat="1" ht="15.5" hidden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101"/>
      <c r="EG258" s="101"/>
    </row>
    <row r="259" spans="1:137" s="126" customFormat="1" ht="15.5" hidden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101"/>
      <c r="EG259" s="101"/>
    </row>
    <row r="260" spans="1:137" s="126" customFormat="1" ht="15.5" hidden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101"/>
      <c r="EG260" s="101"/>
    </row>
    <row r="261" spans="1:137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Q261" s="308" t="s">
        <v>334</v>
      </c>
      <c r="DR261" s="211"/>
      <c r="DS261" s="211"/>
      <c r="DT261" s="212"/>
      <c r="DU261" s="213">
        <f t="shared" ref="DU261:EC261" si="258">SUM(DU262:DU265)</f>
        <v>-1876.6783256008268</v>
      </c>
      <c r="DV261" s="213">
        <f t="shared" si="258"/>
        <v>-12431.215615985033</v>
      </c>
      <c r="DW261" s="213">
        <f t="shared" si="258"/>
        <v>-5089.1403948583702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-19397.034336444231</v>
      </c>
      <c r="EE261" s="305"/>
      <c r="EF261" s="101"/>
      <c r="EG261" s="101"/>
    </row>
    <row r="262" spans="1:137" s="126" customFormat="1" ht="15.5" hidden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-1876678325.6008267</v>
      </c>
      <c r="J262" s="206">
        <v>0</v>
      </c>
      <c r="K262" s="206">
        <v>0</v>
      </c>
      <c r="L262" s="206">
        <v>-3294103212.4187222</v>
      </c>
      <c r="M262" s="206">
        <v>-5193133159.8950253</v>
      </c>
      <c r="N262" s="206">
        <v>-1024368657.1348149</v>
      </c>
      <c r="O262" s="206">
        <v>-2919610586.5364699</v>
      </c>
      <c r="P262" s="206">
        <v>-1453905450.8005562</v>
      </c>
      <c r="Q262" s="206">
        <v>0</v>
      </c>
      <c r="R262" s="206">
        <v>0</v>
      </c>
      <c r="S262" s="206">
        <v>-395781984.83057535</v>
      </c>
      <c r="T262" s="206">
        <v>-2653516531.8473473</v>
      </c>
      <c r="U262" s="206">
        <v>-484241404.99550688</v>
      </c>
      <c r="V262" s="206">
        <v>-101695022.38438356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-19397034336.444229</v>
      </c>
      <c r="DQ262" s="208"/>
      <c r="DR262" s="209" t="s">
        <v>253</v>
      </c>
      <c r="DS262" s="209"/>
      <c r="DT262" s="205"/>
      <c r="DU262" s="206">
        <f t="shared" ref="DU262:DU267" si="259">I262/$DQ$4</f>
        <v>-1876.6783256008268</v>
      </c>
      <c r="DV262" s="206">
        <f t="shared" ref="DV262:DV267" si="260">SUM(J262:O262)/$DQ$4</f>
        <v>-12431.215615985033</v>
      </c>
      <c r="DW262" s="206">
        <f t="shared" ref="DW262:DW267" si="261">SUM(P262:AL262)/$DQ$4</f>
        <v>-5089.1403948583702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-19397.034336444231</v>
      </c>
      <c r="EE262" s="303">
        <f t="shared" ref="EE262:EE277" si="268">ED262-(DL262/$DQ$4)</f>
        <v>0</v>
      </c>
      <c r="EF262" s="101"/>
      <c r="EG262" s="101"/>
    </row>
    <row r="263" spans="1:137" s="126" customFormat="1" ht="15.5" hidden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101"/>
      <c r="EG263" s="101"/>
    </row>
    <row r="264" spans="1:137" s="126" customFormat="1" ht="15.5" hidden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101"/>
      <c r="EG264" s="101"/>
    </row>
    <row r="265" spans="1:137" s="126" customFormat="1" ht="15.5" hidden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101"/>
      <c r="EG265" s="101"/>
    </row>
    <row r="266" spans="1:137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-11049875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-7086875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-1875000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-18.136749999999999</v>
      </c>
      <c r="DX266" s="206">
        <f t="shared" si="262"/>
        <v>-1.875</v>
      </c>
      <c r="DY266" s="206">
        <f t="shared" si="263"/>
        <v>-584.01175000000001</v>
      </c>
      <c r="DZ266" s="206">
        <f t="shared" si="264"/>
        <v>-401.83687500000002</v>
      </c>
      <c r="EA266" s="206">
        <f t="shared" si="265"/>
        <v>-76.875</v>
      </c>
      <c r="EB266" s="206">
        <f t="shared" si="266"/>
        <v>0</v>
      </c>
      <c r="EC266" s="206">
        <f t="shared" si="267"/>
        <v>0</v>
      </c>
      <c r="ED266" s="207">
        <f t="shared" si="201"/>
        <v>-1082.735375</v>
      </c>
      <c r="EE266" s="303">
        <f t="shared" si="268"/>
        <v>0</v>
      </c>
      <c r="EF266" s="101"/>
      <c r="EG266" s="101"/>
    </row>
    <row r="267" spans="1:137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101"/>
      <c r="EG267" s="101"/>
    </row>
    <row r="268" spans="1:137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101"/>
      <c r="EG268" s="101"/>
    </row>
    <row r="269" spans="1:137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-2057602062.5</v>
      </c>
      <c r="J269" s="206">
        <v>0</v>
      </c>
      <c r="K269" s="206">
        <v>0</v>
      </c>
      <c r="L269" s="206">
        <v>-250292472.22222221</v>
      </c>
      <c r="M269" s="206">
        <v>-100128333.33333333</v>
      </c>
      <c r="N269" s="206">
        <v>-250463222.22222221</v>
      </c>
      <c r="O269" s="206">
        <v>0</v>
      </c>
      <c r="P269" s="206">
        <v>-100166750</v>
      </c>
      <c r="Q269" s="206">
        <v>0</v>
      </c>
      <c r="R269" s="206">
        <v>0</v>
      </c>
      <c r="S269" s="206">
        <v>0</v>
      </c>
      <c r="T269" s="206">
        <v>0</v>
      </c>
      <c r="U269" s="206">
        <v>-1002644444.4444444</v>
      </c>
      <c r="V269" s="206">
        <v>-250658583.33333334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-4011955868.0555558</v>
      </c>
      <c r="DQ269" s="244"/>
      <c r="DR269" s="209" t="s">
        <v>24</v>
      </c>
      <c r="DS269" s="209"/>
      <c r="DT269" s="205"/>
      <c r="DU269" s="206">
        <f t="shared" ref="DU269:DU277" si="269">I269/$DQ$4</f>
        <v>-2057.6020625000001</v>
      </c>
      <c r="DV269" s="206">
        <f t="shared" ref="DV269:DV277" si="270">SUM(J269:O269)/$DQ$4</f>
        <v>-600.88402777777765</v>
      </c>
      <c r="DW269" s="206">
        <f t="shared" ref="DW269:DW277" si="271">SUM(P269:AL269)/$DQ$4</f>
        <v>-1353.4697777777776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-4011.9558680555556</v>
      </c>
      <c r="EE269" s="303">
        <f t="shared" si="268"/>
        <v>0</v>
      </c>
      <c r="EF269" s="101"/>
      <c r="EG269" s="101"/>
    </row>
    <row r="270" spans="1:137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101"/>
      <c r="EG270" s="101"/>
    </row>
    <row r="271" spans="1:137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-1688686537.84549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-1688686537.84549</v>
      </c>
      <c r="DQ271" s="244"/>
      <c r="DR271" s="209" t="s">
        <v>339</v>
      </c>
      <c r="DS271" s="209"/>
      <c r="DT271" s="205"/>
      <c r="DU271" s="206">
        <f t="shared" si="269"/>
        <v>-1688.68653784549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-1688.68653784549</v>
      </c>
      <c r="EE271" s="303">
        <f t="shared" si="268"/>
        <v>0</v>
      </c>
      <c r="EF271" s="101"/>
      <c r="EG271" s="101"/>
    </row>
    <row r="272" spans="1:137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-3550000</v>
      </c>
      <c r="J272" s="206">
        <v>0</v>
      </c>
      <c r="K272" s="206">
        <v>0</v>
      </c>
      <c r="L272" s="206">
        <v>-625000</v>
      </c>
      <c r="M272" s="206">
        <v>-5000000</v>
      </c>
      <c r="N272" s="206">
        <v>-875000</v>
      </c>
      <c r="O272" s="206">
        <v>-150000</v>
      </c>
      <c r="P272" s="206">
        <v>-125000</v>
      </c>
      <c r="Q272" s="206">
        <v>0</v>
      </c>
      <c r="R272" s="206">
        <v>0</v>
      </c>
      <c r="S272" s="206">
        <v>-250000</v>
      </c>
      <c r="T272" s="206">
        <v>0</v>
      </c>
      <c r="U272" s="206">
        <v>-712562.05359000002</v>
      </c>
      <c r="V272" s="206">
        <v>-625000</v>
      </c>
      <c r="W272" s="206">
        <v>-125000</v>
      </c>
      <c r="X272" s="206">
        <v>0</v>
      </c>
      <c r="Y272" s="206">
        <v>0</v>
      </c>
      <c r="Z272" s="206">
        <v>0</v>
      </c>
      <c r="AA272" s="206">
        <v>-600000</v>
      </c>
      <c r="AB272" s="206">
        <v>0</v>
      </c>
      <c r="AC272" s="206">
        <v>-325000</v>
      </c>
      <c r="AD272" s="206">
        <v>-250000</v>
      </c>
      <c r="AE272" s="206">
        <v>0</v>
      </c>
      <c r="AF272" s="206">
        <v>0</v>
      </c>
      <c r="AG272" s="206">
        <v>-2410000</v>
      </c>
      <c r="AH272" s="206">
        <v>0</v>
      </c>
      <c r="AI272" s="206">
        <v>-350000</v>
      </c>
      <c r="AJ272" s="206">
        <v>-100000</v>
      </c>
      <c r="AK272" s="206">
        <v>-815000</v>
      </c>
      <c r="AL272" s="206">
        <v>-530000</v>
      </c>
      <c r="AM272" s="206">
        <v>0</v>
      </c>
      <c r="AN272" s="206">
        <v>-150000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-1250000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-100000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-19115862.617109999</v>
      </c>
      <c r="DQ272" s="244"/>
      <c r="DR272" s="209" t="s">
        <v>340</v>
      </c>
      <c r="DS272" s="209"/>
      <c r="DT272" s="205"/>
      <c r="DU272" s="206">
        <f t="shared" si="269"/>
        <v>-3.55</v>
      </c>
      <c r="DV272" s="206">
        <f t="shared" si="270"/>
        <v>-6.65</v>
      </c>
      <c r="DW272" s="206">
        <f t="shared" si="271"/>
        <v>-7.21756205359</v>
      </c>
      <c r="DX272" s="206">
        <f t="shared" si="272"/>
        <v>-1.5</v>
      </c>
      <c r="DY272" s="206">
        <f t="shared" si="273"/>
        <v>0</v>
      </c>
      <c r="DZ272" s="206">
        <f t="shared" si="274"/>
        <v>-0.19830056352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-19.11586261711</v>
      </c>
      <c r="EE272" s="303">
        <f t="shared" si="268"/>
        <v>0</v>
      </c>
      <c r="EF272" s="101"/>
      <c r="EG272" s="101"/>
    </row>
    <row r="273" spans="1:137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101"/>
      <c r="EG273" s="101"/>
    </row>
    <row r="274" spans="1:137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101"/>
      <c r="EG274" s="101"/>
    </row>
    <row r="275" spans="1:137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101"/>
      <c r="EG275" s="101"/>
    </row>
    <row r="276" spans="1:137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101"/>
      <c r="EG276" s="101"/>
    </row>
    <row r="277" spans="1:137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-3502105.8390000002</v>
      </c>
      <c r="J277" s="206">
        <v>-3388538.8706999999</v>
      </c>
      <c r="K277" s="206">
        <v>0</v>
      </c>
      <c r="L277" s="206">
        <v>-4631539.1129999999</v>
      </c>
      <c r="M277" s="206">
        <v>-39911718.399999999</v>
      </c>
      <c r="N277" s="206">
        <v>-7910614.2989999996</v>
      </c>
      <c r="O277" s="206">
        <v>0</v>
      </c>
      <c r="P277" s="206">
        <v>-1054331.28</v>
      </c>
      <c r="Q277" s="206">
        <v>0</v>
      </c>
      <c r="R277" s="206">
        <v>0</v>
      </c>
      <c r="S277" s="206">
        <v>-81684154.922000006</v>
      </c>
      <c r="T277" s="206">
        <v>-11926286.679</v>
      </c>
      <c r="U277" s="206">
        <v>-52682456.583999999</v>
      </c>
      <c r="V277" s="206">
        <v>0</v>
      </c>
      <c r="W277" s="206">
        <v>0</v>
      </c>
      <c r="X277" s="206">
        <v>0</v>
      </c>
      <c r="Y277" s="206">
        <v>0</v>
      </c>
      <c r="Z277" s="206">
        <v>0</v>
      </c>
      <c r="AA277" s="206">
        <v>-55629223.409000002</v>
      </c>
      <c r="AB277" s="206">
        <v>-3762346.665</v>
      </c>
      <c r="AC277" s="206">
        <v>-4543401.2170000002</v>
      </c>
      <c r="AD277" s="206">
        <v>-7484423.3619999997</v>
      </c>
      <c r="AE277" s="206">
        <v>0</v>
      </c>
      <c r="AF277" s="206">
        <v>0</v>
      </c>
      <c r="AG277" s="206">
        <v>-28934948.835999999</v>
      </c>
      <c r="AH277" s="206">
        <v>-9862256.1940000001</v>
      </c>
      <c r="AI277" s="206">
        <v>-102258.75</v>
      </c>
      <c r="AJ277" s="206">
        <v>-6136094.2759999996</v>
      </c>
      <c r="AK277" s="206">
        <v>-8790475.6579999998</v>
      </c>
      <c r="AL277" s="206">
        <v>0</v>
      </c>
      <c r="AM277" s="206">
        <v>0</v>
      </c>
      <c r="AN277" s="206">
        <v>-14657158.762</v>
      </c>
      <c r="AO277" s="206">
        <v>-14808729.301999999</v>
      </c>
      <c r="AP277" s="206">
        <v>-3545810.61</v>
      </c>
      <c r="AQ277" s="206">
        <v>-582226.12600000005</v>
      </c>
      <c r="AR277" s="206">
        <v>0</v>
      </c>
      <c r="AS277" s="206">
        <v>0</v>
      </c>
      <c r="AT277" s="206">
        <v>0</v>
      </c>
      <c r="AU277" s="206">
        <v>-19686059.07</v>
      </c>
      <c r="AV277" s="206">
        <v>0</v>
      </c>
      <c r="AW277" s="206">
        <v>-3737529.1290000002</v>
      </c>
      <c r="AX277" s="206">
        <v>-2786906.304</v>
      </c>
      <c r="AY277" s="206">
        <v>-13875227.066</v>
      </c>
      <c r="AZ277" s="206">
        <v>0</v>
      </c>
      <c r="BA277" s="206">
        <v>0</v>
      </c>
      <c r="BB277" s="206">
        <v>-40441061.475000001</v>
      </c>
      <c r="BC277" s="206">
        <v>0</v>
      </c>
      <c r="BD277" s="206">
        <v>-11134035.931</v>
      </c>
      <c r="BE277" s="206">
        <v>-2835241.92</v>
      </c>
      <c r="BF277" s="206">
        <v>-3703688.6039999998</v>
      </c>
      <c r="BG277" s="206">
        <v>0</v>
      </c>
      <c r="BH277" s="206">
        <v>0</v>
      </c>
      <c r="BI277" s="206">
        <v>-15840313.429</v>
      </c>
      <c r="BJ277" s="206">
        <v>-3632598.5430000001</v>
      </c>
      <c r="BK277" s="206">
        <v>0</v>
      </c>
      <c r="BL277" s="206">
        <v>-3065407.4130000002</v>
      </c>
      <c r="BM277" s="206">
        <v>-21585697.986000001</v>
      </c>
      <c r="BN277" s="206">
        <v>0</v>
      </c>
      <c r="BO277" s="206">
        <v>0</v>
      </c>
      <c r="BP277" s="206">
        <v>-9556758.432</v>
      </c>
      <c r="BQ277" s="206">
        <v>-17343934.074000001</v>
      </c>
      <c r="BR277" s="206">
        <v>-7898651.2680000002</v>
      </c>
      <c r="BS277" s="206">
        <v>-10294090.643999999</v>
      </c>
      <c r="BT277" s="206">
        <v>0</v>
      </c>
      <c r="BU277" s="206">
        <v>0</v>
      </c>
      <c r="BV277" s="206">
        <v>0</v>
      </c>
      <c r="BW277" s="206">
        <v>-2832786.8160000001</v>
      </c>
      <c r="BX277" s="206">
        <v>-18509273.208999999</v>
      </c>
      <c r="BY277" s="206">
        <v>-7591644.5470000003</v>
      </c>
      <c r="BZ277" s="206">
        <v>0</v>
      </c>
      <c r="CA277" s="206">
        <v>-3052000</v>
      </c>
      <c r="CB277" s="206">
        <v>0</v>
      </c>
      <c r="CC277" s="206">
        <v>0</v>
      </c>
      <c r="CD277" s="206">
        <v>-16011443.444</v>
      </c>
      <c r="CE277" s="206">
        <v>-84203174.724000007</v>
      </c>
      <c r="CF277" s="206">
        <v>-12433669.153000001</v>
      </c>
      <c r="CG277" s="206">
        <v>-27285378.447000001</v>
      </c>
      <c r="CH277" s="206">
        <v>-739493.38600000006</v>
      </c>
      <c r="CI277" s="206">
        <v>0</v>
      </c>
      <c r="CJ277" s="206">
        <v>0</v>
      </c>
      <c r="CK277" s="206">
        <v>-21690916</v>
      </c>
      <c r="CL277" s="206">
        <v>-467180.962</v>
      </c>
      <c r="CM277" s="206">
        <v>-2640467.2889999999</v>
      </c>
      <c r="CN277" s="206">
        <v>-8129699.0010000002</v>
      </c>
      <c r="CO277" s="206">
        <v>0</v>
      </c>
      <c r="CP277" s="206">
        <v>0</v>
      </c>
      <c r="CQ277" s="206">
        <v>0</v>
      </c>
      <c r="CR277" s="206">
        <v>-13431197.297</v>
      </c>
      <c r="CS277" s="206">
        <v>-17534482.949999999</v>
      </c>
      <c r="CT277" s="206">
        <v>-1806850.875</v>
      </c>
      <c r="CU277" s="206">
        <v>0</v>
      </c>
      <c r="CV277" s="206">
        <v>0</v>
      </c>
      <c r="CW277" s="206">
        <v>-51084312.903999999</v>
      </c>
      <c r="CX277" s="206">
        <v>-17147256.265999999</v>
      </c>
      <c r="CY277" s="206">
        <v>-13166231.165999999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-872705758.87770045</v>
      </c>
      <c r="DQ277" s="290" t="s">
        <v>482</v>
      </c>
      <c r="DR277" s="209"/>
      <c r="DS277" s="209"/>
      <c r="DT277" s="205"/>
      <c r="DU277" s="206">
        <f t="shared" si="269"/>
        <v>-3.5021058389999999</v>
      </c>
      <c r="DV277" s="206">
        <f t="shared" si="270"/>
        <v>-55.842410682699999</v>
      </c>
      <c r="DW277" s="206">
        <f t="shared" si="271"/>
        <v>-272.59265783200004</v>
      </c>
      <c r="DX277" s="206">
        <f t="shared" si="272"/>
        <v>-459.3707841879999</v>
      </c>
      <c r="DY277" s="206">
        <f t="shared" si="273"/>
        <v>-81.397800335999989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-872.70575887769996</v>
      </c>
      <c r="EE277" s="303">
        <f t="shared" si="268"/>
        <v>0</v>
      </c>
      <c r="EF277" s="101"/>
      <c r="EG277" s="101"/>
    </row>
    <row r="278" spans="1:137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-23722.852362541846</v>
      </c>
      <c r="ED278" s="214">
        <f t="shared" si="278"/>
        <v>-23722.852362541846</v>
      </c>
      <c r="EE278" s="305"/>
      <c r="EF278" s="101"/>
      <c r="EG278" s="101"/>
    </row>
    <row r="279" spans="1:137" s="126" customFormat="1" ht="15.5" hidden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101"/>
      <c r="EG279" s="101"/>
    </row>
    <row r="280" spans="1:137" s="126" customFormat="1" ht="15.5" hidden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-23722852362.541847</v>
      </c>
      <c r="DK280" s="206">
        <v>0</v>
      </c>
      <c r="DL280" s="207">
        <v>-23722852362.541847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-23722.852362541846</v>
      </c>
      <c r="ED280" s="207">
        <f t="shared" si="278"/>
        <v>-23722.852362541846</v>
      </c>
      <c r="EE280" s="303">
        <f>ED280-(DL280/$DQ$4)</f>
        <v>0</v>
      </c>
      <c r="EF280" s="101"/>
      <c r="EG280" s="101"/>
    </row>
    <row r="281" spans="1:137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-51117.361690205522</v>
      </c>
      <c r="ED281" s="214">
        <f t="shared" si="278"/>
        <v>-51117.361690205522</v>
      </c>
      <c r="EE281" s="305"/>
      <c r="EF281" s="101"/>
      <c r="EG281" s="101"/>
    </row>
    <row r="282" spans="1:137" s="126" customFormat="1" ht="15.5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78"/>
        <v>-51117.361690205522</v>
      </c>
      <c r="EE282" s="303">
        <f t="shared" ref="EE282:EE289" si="281">ED282-(DL282/$DQ$4)</f>
        <v>0</v>
      </c>
      <c r="EF282" s="101"/>
      <c r="EG282" s="101"/>
    </row>
    <row r="283" spans="1:137" s="126" customFormat="1" ht="15.5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101"/>
      <c r="EG283" s="101"/>
    </row>
    <row r="284" spans="1:137" s="126" customFormat="1" ht="15.5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101"/>
      <c r="EG284" s="101"/>
    </row>
    <row r="285" spans="1:137" s="126" customFormat="1" ht="15.5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101"/>
      <c r="EG285" s="101"/>
    </row>
    <row r="286" spans="1:137" s="126" customFormat="1" ht="15.5" outlineLevel="1" x14ac:dyDescent="0.35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101"/>
      <c r="EG286" s="101"/>
    </row>
    <row r="287" spans="1:137" s="126" customFormat="1" ht="15.5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-8515218812.8075666</v>
      </c>
      <c r="J287" s="245">
        <v>-689961988.79511321</v>
      </c>
      <c r="K287" s="245">
        <v>-686573449.92440999</v>
      </c>
      <c r="L287" s="245">
        <v>-4236225673.6783714</v>
      </c>
      <c r="M287" s="245">
        <v>-6024746661.5527601</v>
      </c>
      <c r="N287" s="245">
        <v>-1970190943.5804489</v>
      </c>
      <c r="O287" s="245">
        <v>-3606334036.4608903</v>
      </c>
      <c r="P287" s="245">
        <v>-1650960949.5446017</v>
      </c>
      <c r="Q287" s="245">
        <v>-95709417.464040369</v>
      </c>
      <c r="R287" s="245">
        <v>-95709417.464043573</v>
      </c>
      <c r="S287" s="245">
        <v>-573425557.21661389</v>
      </c>
      <c r="T287" s="245">
        <v>-2761152235.9904051</v>
      </c>
      <c r="U287" s="245">
        <v>-1635990285.5415776</v>
      </c>
      <c r="V287" s="245">
        <v>-448688023.18176365</v>
      </c>
      <c r="W287" s="245">
        <v>-95834417.465135321</v>
      </c>
      <c r="X287" s="245">
        <v>-95709417.46404767</v>
      </c>
      <c r="Y287" s="245">
        <v>-95709417.464041933</v>
      </c>
      <c r="Z287" s="245">
        <v>-95709417.464039266</v>
      </c>
      <c r="AA287" s="245">
        <v>-151938640.87305343</v>
      </c>
      <c r="AB287" s="245">
        <v>-99471764.129041046</v>
      </c>
      <c r="AC287" s="245">
        <v>-111627693.68104133</v>
      </c>
      <c r="AD287" s="245">
        <v>-103443840.82604799</v>
      </c>
      <c r="AE287" s="245">
        <v>-95709417.465131581</v>
      </c>
      <c r="AF287" s="245">
        <v>-95709417.464048922</v>
      </c>
      <c r="AG287" s="245">
        <v>-127054366.30003177</v>
      </c>
      <c r="AH287" s="245">
        <v>-105571673.65805957</v>
      </c>
      <c r="AI287" s="245">
        <v>-96161676.214038447</v>
      </c>
      <c r="AJ287" s="245">
        <v>-101945511.74004751</v>
      </c>
      <c r="AK287" s="245">
        <v>-112401768.12204167</v>
      </c>
      <c r="AL287" s="245">
        <v>-96239417.464049891</v>
      </c>
      <c r="AM287" s="245">
        <v>-44210464.207475878</v>
      </c>
      <c r="AN287" s="245">
        <v>-59017622.968367964</v>
      </c>
      <c r="AO287" s="245">
        <v>-59019193.508363098</v>
      </c>
      <c r="AP287" s="245">
        <v>-47756274.816382483</v>
      </c>
      <c r="AQ287" s="245">
        <v>-44792690.332361266</v>
      </c>
      <c r="AR287" s="245">
        <v>-44210464.206369877</v>
      </c>
      <c r="AS287" s="245">
        <v>-44210464.206364788</v>
      </c>
      <c r="AT287" s="245">
        <v>-44210464.207424894</v>
      </c>
      <c r="AU287" s="245">
        <v>-63896523.276374914</v>
      </c>
      <c r="AV287" s="245">
        <v>-44210464.206365772</v>
      </c>
      <c r="AW287" s="245">
        <v>-47947993.335375175</v>
      </c>
      <c r="AX287" s="245">
        <v>-46997370.510362975</v>
      </c>
      <c r="AY287" s="245">
        <v>-58085691.272370294</v>
      </c>
      <c r="AZ287" s="245">
        <v>-44210464.20637507</v>
      </c>
      <c r="BA287" s="245">
        <v>-44210464.2074176</v>
      </c>
      <c r="BB287" s="245">
        <v>-84651525.681366965</v>
      </c>
      <c r="BC287" s="245">
        <v>-44210464.20637361</v>
      </c>
      <c r="BD287" s="245">
        <v>-55344500.137364872</v>
      </c>
      <c r="BE287" s="245">
        <v>-47045706.126365967</v>
      </c>
      <c r="BF287" s="245">
        <v>-47914152.810376488</v>
      </c>
      <c r="BG287" s="245">
        <v>-44210464.206362553</v>
      </c>
      <c r="BH287" s="245">
        <v>-44210464.207422279</v>
      </c>
      <c r="BI287" s="245">
        <v>-60050777.635371558</v>
      </c>
      <c r="BJ287" s="245">
        <v>-47843062.749369986</v>
      </c>
      <c r="BK287" s="245">
        <v>-44210464.20637434</v>
      </c>
      <c r="BL287" s="245">
        <v>-47275871.619365051</v>
      </c>
      <c r="BM287" s="245">
        <v>-67046162.192364283</v>
      </c>
      <c r="BN287" s="245">
        <v>-44210464.206379049</v>
      </c>
      <c r="BO287" s="245">
        <v>-44210464.207419664</v>
      </c>
      <c r="BP287" s="245">
        <v>-53767222.638359487</v>
      </c>
      <c r="BQ287" s="245">
        <v>-61554398.280378677</v>
      </c>
      <c r="BR287" s="245">
        <v>-52109115.474365346</v>
      </c>
      <c r="BS287" s="245">
        <v>-54504554.850375794</v>
      </c>
      <c r="BT287" s="245">
        <v>-44210464.206373766</v>
      </c>
      <c r="BU287" s="245">
        <v>-44210464.206358738</v>
      </c>
      <c r="BV287" s="245">
        <v>-44210464.207426615</v>
      </c>
      <c r="BW287" s="245">
        <v>-47043251.022369973</v>
      </c>
      <c r="BX287" s="245">
        <v>-62719737.415371493</v>
      </c>
      <c r="BY287" s="245">
        <v>-51802108.753364973</v>
      </c>
      <c r="BZ287" s="245">
        <v>-44210464.206367686</v>
      </c>
      <c r="CA287" s="245">
        <v>-47262464.206372276</v>
      </c>
      <c r="CB287" s="245">
        <v>-44210464.206376851</v>
      </c>
      <c r="CC287" s="245">
        <v>-44210464.207408994</v>
      </c>
      <c r="CD287" s="245">
        <v>-60221907.650373548</v>
      </c>
      <c r="CE287" s="245">
        <v>-128413638.93036947</v>
      </c>
      <c r="CF287" s="245">
        <v>-56644133.359363392</v>
      </c>
      <c r="CG287" s="245">
        <v>-71495842.653376013</v>
      </c>
      <c r="CH287" s="245">
        <v>-46824957.592364967</v>
      </c>
      <c r="CI287" s="245">
        <v>-44210464.206369616</v>
      </c>
      <c r="CJ287" s="245">
        <v>-44210464.207427397</v>
      </c>
      <c r="CK287" s="245">
        <v>-65901380.206363365</v>
      </c>
      <c r="CL287" s="245">
        <v>-44677645.168371953</v>
      </c>
      <c r="CM287" s="245">
        <v>-46850931.495374106</v>
      </c>
      <c r="CN287" s="245">
        <v>-52340163.207355805</v>
      </c>
      <c r="CO287" s="245">
        <v>-44210464.206378475</v>
      </c>
      <c r="CP287" s="245">
        <v>-44210464.206359245</v>
      </c>
      <c r="CQ287" s="245">
        <v>-44210464.207431801</v>
      </c>
      <c r="CR287" s="245">
        <v>-57641661.503374569</v>
      </c>
      <c r="CS287" s="245">
        <v>-61744947.156357646</v>
      </c>
      <c r="CT287" s="245">
        <v>-46117315.081373632</v>
      </c>
      <c r="CU287" s="245">
        <v>-25372038.298931107</v>
      </c>
      <c r="CV287" s="245">
        <v>-25372038.298933815</v>
      </c>
      <c r="CW287" s="245">
        <v>-1394382211.876008</v>
      </c>
      <c r="CX287" s="245">
        <v>-803680443.53638577</v>
      </c>
      <c r="CY287" s="245">
        <v>-776202380.13733518</v>
      </c>
      <c r="CZ287" s="245">
        <v>-398086875.00000709</v>
      </c>
      <c r="DA287" s="245">
        <v>-198300.56352033187</v>
      </c>
      <c r="DB287" s="245">
        <v>-1875000.0000028436</v>
      </c>
      <c r="DC287" s="245">
        <v>3.9301142096519435E-6</v>
      </c>
      <c r="DD287" s="245">
        <v>-3.9036218076944309E-6</v>
      </c>
      <c r="DE287" s="245">
        <v>-1875000.0000010161</v>
      </c>
      <c r="DF287" s="245">
        <v>-21141416790.16684</v>
      </c>
      <c r="DG287" s="245">
        <v>-21064541790.166851</v>
      </c>
      <c r="DH287" s="245">
        <v>-21122252863.564545</v>
      </c>
      <c r="DI287" s="245">
        <v>-21064541790.16684</v>
      </c>
      <c r="DJ287" s="245">
        <v>-180220634076.98022</v>
      </c>
      <c r="DK287" s="245">
        <v>0</v>
      </c>
      <c r="DL287" s="246">
        <v>-305826930546.33252</v>
      </c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-8515.2188128075668</v>
      </c>
      <c r="DV287" s="245">
        <f t="shared" si="282"/>
        <v>-17214.032753991996</v>
      </c>
      <c r="DW287" s="245">
        <f t="shared" si="282"/>
        <v>-8941.8737441969442</v>
      </c>
      <c r="DX287" s="245">
        <f t="shared" si="282"/>
        <v>-3115.373636579684</v>
      </c>
      <c r="DY287" s="245">
        <f t="shared" si="282"/>
        <v>-3025.0091121475934</v>
      </c>
      <c r="DZ287" s="245">
        <f t="shared" si="282"/>
        <v>-402.03517556353125</v>
      </c>
      <c r="EA287" s="245">
        <f t="shared" si="282"/>
        <v>-42205.958580333689</v>
      </c>
      <c r="EB287" s="245">
        <f t="shared" si="282"/>
        <v>-42186.794653731384</v>
      </c>
      <c r="EC287" s="245">
        <f t="shared" si="282"/>
        <v>-180220.63407698023</v>
      </c>
      <c r="ED287" s="246">
        <f t="shared" si="278"/>
        <v>-305826.93054633262</v>
      </c>
      <c r="EE287" s="303">
        <f t="shared" si="281"/>
        <v>0</v>
      </c>
      <c r="EF287" s="101"/>
    </row>
    <row r="288" spans="1:137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-1748802660.3261757</v>
      </c>
      <c r="J288" s="262">
        <v>180551105.1209116</v>
      </c>
      <c r="K288" s="262">
        <v>472071093.1572367</v>
      </c>
      <c r="L288" s="262">
        <v>-2609153775.5825729</v>
      </c>
      <c r="M288" s="262">
        <v>-4409346787.5972071</v>
      </c>
      <c r="N288" s="262">
        <v>2611733809.3774881</v>
      </c>
      <c r="O288" s="262">
        <v>-810237938.04828072</v>
      </c>
      <c r="P288" s="262">
        <v>-1152319019.1238298</v>
      </c>
      <c r="Q288" s="262">
        <v>24065881.721860453</v>
      </c>
      <c r="R288" s="262">
        <v>-4521181.4669691622</v>
      </c>
      <c r="S288" s="262">
        <v>779783702.33526933</v>
      </c>
      <c r="T288" s="262">
        <v>-2324293118.5525856</v>
      </c>
      <c r="U288" s="262">
        <v>-630339523.28842437</v>
      </c>
      <c r="V288" s="262">
        <v>166453356.08166409</v>
      </c>
      <c r="W288" s="262">
        <v>385532425.48176062</v>
      </c>
      <c r="X288" s="262">
        <v>199037086.96280932</v>
      </c>
      <c r="Y288" s="262">
        <v>343171355.70537359</v>
      </c>
      <c r="Z288" s="262">
        <v>47417492.546854794</v>
      </c>
      <c r="AA288" s="262">
        <v>1928836285.6085415</v>
      </c>
      <c r="AB288" s="262">
        <v>317971503.3447603</v>
      </c>
      <c r="AC288" s="262">
        <v>669087345.10312605</v>
      </c>
      <c r="AD288" s="262">
        <v>550144650.49038601</v>
      </c>
      <c r="AE288" s="262">
        <v>147043109.21889007</v>
      </c>
      <c r="AF288" s="262">
        <v>184031095.80347437</v>
      </c>
      <c r="AG288" s="262">
        <v>1315812312.7418337</v>
      </c>
      <c r="AH288" s="262">
        <v>378398357.71109796</v>
      </c>
      <c r="AI288" s="262">
        <v>785323198.22479212</v>
      </c>
      <c r="AJ288" s="262">
        <v>532464010.35939008</v>
      </c>
      <c r="AK288" s="262">
        <v>472348500.35677433</v>
      </c>
      <c r="AL288" s="262">
        <v>548321248.27077472</v>
      </c>
      <c r="AM288" s="262">
        <v>108632335.28544584</v>
      </c>
      <c r="AN288" s="262">
        <v>1411312401.3905849</v>
      </c>
      <c r="AO288" s="262">
        <v>873879429.29313433</v>
      </c>
      <c r="AP288" s="262">
        <v>455452602.30589718</v>
      </c>
      <c r="AQ288" s="262">
        <v>348078219.33991122</v>
      </c>
      <c r="AR288" s="262">
        <v>337829469.74625158</v>
      </c>
      <c r="AS288" s="262">
        <v>164746961.99938372</v>
      </c>
      <c r="AT288" s="262">
        <v>77783604.807256743</v>
      </c>
      <c r="AU288" s="262">
        <v>824787304.27598035</v>
      </c>
      <c r="AV288" s="262">
        <v>332087897.47398454</v>
      </c>
      <c r="AW288" s="262">
        <v>268470171.01671267</v>
      </c>
      <c r="AX288" s="262">
        <v>325936737.19680876</v>
      </c>
      <c r="AY288" s="262">
        <v>288828285.11496943</v>
      </c>
      <c r="AZ288" s="262">
        <v>51505715.801518552</v>
      </c>
      <c r="BA288" s="262">
        <v>50990878.166120477</v>
      </c>
      <c r="BB288" s="262">
        <v>926067130.82285333</v>
      </c>
      <c r="BC288" s="262">
        <v>3121432200.9829493</v>
      </c>
      <c r="BD288" s="262">
        <v>294198169.55543828</v>
      </c>
      <c r="BE288" s="262">
        <v>393742051.75055707</v>
      </c>
      <c r="BF288" s="262">
        <v>420541647.3489204</v>
      </c>
      <c r="BG288" s="262">
        <v>218815472.8462308</v>
      </c>
      <c r="BH288" s="262">
        <v>55903522.829432584</v>
      </c>
      <c r="BI288" s="262">
        <v>821825456.02557981</v>
      </c>
      <c r="BJ288" s="262">
        <v>558787117.50407541</v>
      </c>
      <c r="BK288" s="262">
        <v>391217310.35915822</v>
      </c>
      <c r="BL288" s="262">
        <v>356201024.59456474</v>
      </c>
      <c r="BM288" s="262">
        <v>571357598.97241414</v>
      </c>
      <c r="BN288" s="262">
        <v>210612251.76311928</v>
      </c>
      <c r="BO288" s="262">
        <v>141084196.48968643</v>
      </c>
      <c r="BP288" s="262">
        <v>942926498.4138391</v>
      </c>
      <c r="BQ288" s="262">
        <v>355474142.71081519</v>
      </c>
      <c r="BR288" s="262">
        <v>438232152.67227346</v>
      </c>
      <c r="BS288" s="262">
        <v>307405786.89724475</v>
      </c>
      <c r="BT288" s="262">
        <v>1006338884.0930942</v>
      </c>
      <c r="BU288" s="262">
        <v>168195531.72175905</v>
      </c>
      <c r="BV288" s="262">
        <v>28451470.634337001</v>
      </c>
      <c r="BW288" s="262">
        <v>867771071.91923141</v>
      </c>
      <c r="BX288" s="262">
        <v>367596442.05117261</v>
      </c>
      <c r="BY288" s="262">
        <v>408928939.76050705</v>
      </c>
      <c r="BZ288" s="262">
        <v>473024423.4914524</v>
      </c>
      <c r="CA288" s="262">
        <v>398090288.25153404</v>
      </c>
      <c r="CB288" s="262">
        <v>6976779.8860554323</v>
      </c>
      <c r="CC288" s="262">
        <v>48784088.893853948</v>
      </c>
      <c r="CD288" s="262">
        <v>780885886.29754376</v>
      </c>
      <c r="CE288" s="262">
        <v>367686554.63626444</v>
      </c>
      <c r="CF288" s="262">
        <v>316983088.22063822</v>
      </c>
      <c r="CG288" s="262">
        <v>353546098.05188167</v>
      </c>
      <c r="CH288" s="262">
        <v>846377131.71478891</v>
      </c>
      <c r="CI288" s="262">
        <v>49712936.574666508</v>
      </c>
      <c r="CJ288" s="262">
        <v>47651695.173875928</v>
      </c>
      <c r="CK288" s="262">
        <v>819739785.21452653</v>
      </c>
      <c r="CL288" s="262">
        <v>290330336.33971977</v>
      </c>
      <c r="CM288" s="262">
        <v>426750765.76605213</v>
      </c>
      <c r="CN288" s="262">
        <v>314491236.06538564</v>
      </c>
      <c r="CO288" s="262">
        <v>325148934.47703439</v>
      </c>
      <c r="CP288" s="262">
        <v>145661509.12819365</v>
      </c>
      <c r="CQ288" s="262">
        <v>75350075.737672359</v>
      </c>
      <c r="CR288" s="262">
        <v>1047392960.4688227</v>
      </c>
      <c r="CS288" s="262">
        <v>411076010.45781523</v>
      </c>
      <c r="CT288" s="262">
        <v>909239197.90647864</v>
      </c>
      <c r="CU288" s="262">
        <v>267405116.60996568</v>
      </c>
      <c r="CV288" s="262">
        <v>105216317.82847634</v>
      </c>
      <c r="CW288" s="262">
        <v>5442329296.3801022</v>
      </c>
      <c r="CX288" s="262">
        <v>3681639680.3634653</v>
      </c>
      <c r="CY288" s="262">
        <v>4927701889.7816935</v>
      </c>
      <c r="CZ288" s="262">
        <v>4205041417.7163339</v>
      </c>
      <c r="DA288" s="262">
        <v>4444157144.7168846</v>
      </c>
      <c r="DB288" s="262">
        <v>4446370661.8802395</v>
      </c>
      <c r="DC288" s="262">
        <v>15820729905.393017</v>
      </c>
      <c r="DD288" s="262">
        <v>3785569345.2933607</v>
      </c>
      <c r="DE288" s="262">
        <v>3178490283.1144099</v>
      </c>
      <c r="DF288" s="262">
        <v>13699370209.250023</v>
      </c>
      <c r="DG288" s="262">
        <v>13621321043.197048</v>
      </c>
      <c r="DH288" s="262">
        <v>-4978075770.1462479</v>
      </c>
      <c r="DI288" s="262">
        <v>11358776300.775864</v>
      </c>
      <c r="DJ288" s="262">
        <v>-57894803967.406998</v>
      </c>
      <c r="DK288" s="262">
        <v>0</v>
      </c>
      <c r="DL288" s="263">
        <v>53210151665.174133</v>
      </c>
      <c r="DQ288" s="259" t="s">
        <v>354</v>
      </c>
      <c r="DR288" s="260"/>
      <c r="DS288" s="260"/>
      <c r="DT288" s="261"/>
      <c r="DU288" s="262">
        <f t="shared" ref="DU288:EC288" si="283">+DU287+DU169</f>
        <v>-1748.802660326176</v>
      </c>
      <c r="DV288" s="262">
        <f t="shared" si="283"/>
        <v>-4564.382493572426</v>
      </c>
      <c r="DW288" s="262">
        <f t="shared" si="283"/>
        <v>5663.7700756376253</v>
      </c>
      <c r="DX288" s="262">
        <f t="shared" si="283"/>
        <v>27748.327868687476</v>
      </c>
      <c r="DY288" s="262">
        <f t="shared" si="283"/>
        <v>14424.292300963705</v>
      </c>
      <c r="DZ288" s="262">
        <f t="shared" si="283"/>
        <v>35880.358758114249</v>
      </c>
      <c r="EA288" s="262">
        <f t="shared" si="283"/>
        <v>27320.691252447075</v>
      </c>
      <c r="EB288" s="262">
        <f t="shared" si="283"/>
        <v>6380.7005306296051</v>
      </c>
      <c r="EC288" s="262">
        <f t="shared" si="283"/>
        <v>-57894.803967407017</v>
      </c>
      <c r="ED288" s="263">
        <f t="shared" si="278"/>
        <v>53210.151665174126</v>
      </c>
      <c r="EE288" s="303">
        <f t="shared" si="281"/>
        <v>0</v>
      </c>
      <c r="EF288" s="101"/>
    </row>
    <row r="289" spans="1:136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101"/>
    </row>
    <row r="290" spans="1:136" s="126" customFormat="1" ht="15.5" x14ac:dyDescent="0.35">
      <c r="A290" s="37"/>
      <c r="B290" s="37"/>
      <c r="C290" s="38"/>
      <c r="D290" s="264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101"/>
    </row>
    <row r="291" spans="1:136" s="126" customFormat="1" ht="15.5" outlineLevel="6" x14ac:dyDescent="0.35">
      <c r="A291" s="37"/>
      <c r="B291" s="37"/>
      <c r="C291" s="38"/>
      <c r="D291" s="264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101"/>
    </row>
    <row r="292" spans="1:136" s="126" customFormat="1" ht="15.5" outlineLevel="6" x14ac:dyDescent="0.35">
      <c r="A292" s="37" t="s">
        <v>357</v>
      </c>
      <c r="B292" s="37">
        <v>1</v>
      </c>
      <c r="C292" s="38"/>
      <c r="D292" s="264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101"/>
    </row>
    <row r="293" spans="1:136" s="126" customFormat="1" ht="15.5" outlineLevel="6" x14ac:dyDescent="0.35">
      <c r="A293" s="37" t="s">
        <v>357</v>
      </c>
      <c r="B293" s="37">
        <v>1</v>
      </c>
      <c r="C293" s="38">
        <v>1.1000000000000001</v>
      </c>
      <c r="D293" s="264"/>
      <c r="E293" s="270"/>
      <c r="F293" s="209" t="s">
        <v>359</v>
      </c>
      <c r="G293" s="209"/>
      <c r="H293" s="267"/>
      <c r="I293" s="268">
        <v>1007414646.84793</v>
      </c>
      <c r="J293" s="268">
        <v>0</v>
      </c>
      <c r="K293" s="268">
        <v>0</v>
      </c>
      <c r="L293" s="268">
        <v>12462887.48198</v>
      </c>
      <c r="M293" s="268">
        <v>593501889.48933995</v>
      </c>
      <c r="N293" s="268">
        <v>67880566.204359993</v>
      </c>
      <c r="O293" s="268">
        <v>249551393.66433001</v>
      </c>
      <c r="P293" s="268">
        <v>339499184.26432002</v>
      </c>
      <c r="Q293" s="268">
        <v>0</v>
      </c>
      <c r="R293" s="268">
        <v>0</v>
      </c>
      <c r="S293" s="268">
        <v>1129294562.3211901</v>
      </c>
      <c r="T293" s="268">
        <v>211868553.68094999</v>
      </c>
      <c r="U293" s="268">
        <v>58416466.964659996</v>
      </c>
      <c r="V293" s="268">
        <v>159699779.57177001</v>
      </c>
      <c r="W293" s="268">
        <v>179496504.47852001</v>
      </c>
      <c r="X293" s="268">
        <v>0</v>
      </c>
      <c r="Y293" s="268">
        <v>0</v>
      </c>
      <c r="Z293" s="268">
        <v>0</v>
      </c>
      <c r="AA293" s="268">
        <v>199106969.09727001</v>
      </c>
      <c r="AB293" s="268">
        <v>93957305.386050001</v>
      </c>
      <c r="AC293" s="268">
        <v>65689027.145620003</v>
      </c>
      <c r="AD293" s="268">
        <v>144616784.30000001</v>
      </c>
      <c r="AE293" s="268">
        <v>0</v>
      </c>
      <c r="AF293" s="268">
        <v>0</v>
      </c>
      <c r="AG293" s="268">
        <v>438706663.13361001</v>
      </c>
      <c r="AH293" s="268">
        <v>195721406.03112999</v>
      </c>
      <c r="AI293" s="268">
        <v>171706304.99118999</v>
      </c>
      <c r="AJ293" s="268">
        <v>235068813.57832</v>
      </c>
      <c r="AK293" s="268">
        <v>445003242.49327999</v>
      </c>
      <c r="AL293" s="268">
        <v>0</v>
      </c>
      <c r="AM293" s="268">
        <v>0</v>
      </c>
      <c r="AN293" s="268">
        <v>312278466.22582</v>
      </c>
      <c r="AO293" s="268">
        <v>47479240</v>
      </c>
      <c r="AP293" s="268">
        <v>86202740.423639998</v>
      </c>
      <c r="AQ293" s="268">
        <v>5806679.9275200004</v>
      </c>
      <c r="AR293" s="268">
        <v>117513670.91096</v>
      </c>
      <c r="AS293" s="268">
        <v>0</v>
      </c>
      <c r="AT293" s="268">
        <v>0</v>
      </c>
      <c r="AU293" s="268">
        <v>494373697.00647002</v>
      </c>
      <c r="AV293" s="268">
        <v>99248997.429820001</v>
      </c>
      <c r="AW293" s="268">
        <v>265685499.22319999</v>
      </c>
      <c r="AX293" s="268">
        <v>122180966.92747</v>
      </c>
      <c r="AY293" s="268">
        <v>121681807.15327001</v>
      </c>
      <c r="AZ293" s="268">
        <v>0</v>
      </c>
      <c r="BA293" s="268">
        <v>0</v>
      </c>
      <c r="BB293" s="268">
        <v>31636202.243039999</v>
      </c>
      <c r="BC293" s="268">
        <v>166501305.5402</v>
      </c>
      <c r="BD293" s="268">
        <v>88275448.485259995</v>
      </c>
      <c r="BE293" s="268">
        <v>87505303.906979993</v>
      </c>
      <c r="BF293" s="268">
        <v>95634325</v>
      </c>
      <c r="BG293" s="268">
        <v>0</v>
      </c>
      <c r="BH293" s="268">
        <v>0</v>
      </c>
      <c r="BI293" s="268">
        <v>88380910.063830003</v>
      </c>
      <c r="BJ293" s="268">
        <v>109491692.50004999</v>
      </c>
      <c r="BK293" s="268">
        <v>69642706.016000003</v>
      </c>
      <c r="BL293" s="268">
        <v>58511152.256200001</v>
      </c>
      <c r="BM293" s="268">
        <v>24561608.053599998</v>
      </c>
      <c r="BN293" s="268">
        <v>0</v>
      </c>
      <c r="BO293" s="268">
        <v>0</v>
      </c>
      <c r="BP293" s="268">
        <v>117416278.3568</v>
      </c>
      <c r="BQ293" s="268">
        <v>88147360</v>
      </c>
      <c r="BR293" s="268">
        <v>83440363.41911</v>
      </c>
      <c r="BS293" s="268">
        <v>68940781.600999996</v>
      </c>
      <c r="BT293" s="268">
        <v>107331090</v>
      </c>
      <c r="BU293" s="268">
        <v>0</v>
      </c>
      <c r="BV293" s="268">
        <v>0</v>
      </c>
      <c r="BW293" s="268">
        <v>194326495.30177999</v>
      </c>
      <c r="BX293" s="268">
        <v>95754491.393519998</v>
      </c>
      <c r="BY293" s="268">
        <v>20565364.285939999</v>
      </c>
      <c r="BZ293" s="268">
        <v>41529751.394699998</v>
      </c>
      <c r="CA293" s="268">
        <v>95580598.866659999</v>
      </c>
      <c r="CB293" s="268">
        <v>0</v>
      </c>
      <c r="CC293" s="268">
        <v>0</v>
      </c>
      <c r="CD293" s="268">
        <v>39914630.645049997</v>
      </c>
      <c r="CE293" s="268">
        <v>156981672.08094001</v>
      </c>
      <c r="CF293" s="268">
        <v>6368963.00184</v>
      </c>
      <c r="CG293" s="268">
        <v>29320637.559999999</v>
      </c>
      <c r="CH293" s="268">
        <v>69563350.671120003</v>
      </c>
      <c r="CI293" s="268">
        <v>0</v>
      </c>
      <c r="CJ293" s="268">
        <v>0</v>
      </c>
      <c r="CK293" s="268">
        <v>194671186.28882</v>
      </c>
      <c r="CL293" s="268">
        <v>24950787.130690001</v>
      </c>
      <c r="CM293" s="268">
        <v>5804131.8146900004</v>
      </c>
      <c r="CN293" s="268">
        <v>151506619.44</v>
      </c>
      <c r="CO293" s="268">
        <v>78006981.629999995</v>
      </c>
      <c r="CP293" s="268">
        <v>0</v>
      </c>
      <c r="CQ293" s="268">
        <v>0</v>
      </c>
      <c r="CR293" s="268">
        <v>48901887.550530002</v>
      </c>
      <c r="CS293" s="268">
        <v>690348200.55569005</v>
      </c>
      <c r="CT293" s="268">
        <v>240819221.25</v>
      </c>
      <c r="CU293" s="268">
        <v>24287929.901239999</v>
      </c>
      <c r="CV293" s="268">
        <v>380110722.60003</v>
      </c>
      <c r="CW293" s="268">
        <v>1117565007.4533999</v>
      </c>
      <c r="CX293" s="268">
        <v>398883242.51231998</v>
      </c>
      <c r="CY293" s="268">
        <v>214159916.33274999</v>
      </c>
      <c r="CZ293" s="268">
        <v>18908126.670589998</v>
      </c>
      <c r="DA293" s="268">
        <v>333285620.24831003</v>
      </c>
      <c r="DB293" s="268">
        <v>12193005.872719999</v>
      </c>
      <c r="DC293" s="268">
        <v>21103546.1954</v>
      </c>
      <c r="DD293" s="268">
        <v>278573159.00502998</v>
      </c>
      <c r="DE293" s="268">
        <v>6687857.6616599998</v>
      </c>
      <c r="DF293" s="268">
        <v>1682833.49627</v>
      </c>
      <c r="DG293" s="268">
        <v>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13948887182.607746</v>
      </c>
      <c r="DQ293" s="270"/>
      <c r="DR293" s="209" t="s">
        <v>359</v>
      </c>
      <c r="DS293" s="209"/>
      <c r="DT293" s="267"/>
      <c r="DU293" s="268">
        <f t="shared" ref="DU293:DU299" si="286">I293/$DQ$4</f>
        <v>1007.4146468479299</v>
      </c>
      <c r="DV293" s="268">
        <f t="shared" ref="DV293:DV299" si="287">SUM(J293:O293)/$DQ$4</f>
        <v>923.39673684000991</v>
      </c>
      <c r="DW293" s="268">
        <f t="shared" ref="DW293:DW299" si="288">SUM(P293:AL293)/$DQ$4</f>
        <v>4067.8515674378805</v>
      </c>
      <c r="DX293" s="268">
        <f t="shared" ref="DX293:DX299" si="289">SUM(AM293:CT293)/$DQ$4</f>
        <v>5142.7832635322093</v>
      </c>
      <c r="DY293" s="268">
        <f t="shared" ref="DY293:DY299" si="290">SUM(CU293:CY293)/$DQ$4</f>
        <v>2135.0068187997399</v>
      </c>
      <c r="DZ293" s="268">
        <f t="shared" ref="DZ293:DZ299" si="291">SUM(CZ293:DE293)/$DQ$4</f>
        <v>670.75131565370987</v>
      </c>
      <c r="EA293" s="268">
        <f t="shared" ref="EA293:EA299" si="292">SUM(DF293:DG293)/$DQ$4</f>
        <v>1.68283349627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13948.88718260775</v>
      </c>
      <c r="EE293" s="303">
        <f t="shared" si="285"/>
        <v>0</v>
      </c>
      <c r="EF293" s="101"/>
    </row>
    <row r="294" spans="1:136" s="126" customFormat="1" ht="15.5" outlineLevel="6" x14ac:dyDescent="0.35">
      <c r="A294" s="37" t="s">
        <v>357</v>
      </c>
      <c r="B294" s="37">
        <v>1</v>
      </c>
      <c r="C294" s="38">
        <v>1.2</v>
      </c>
      <c r="D294" s="264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101"/>
    </row>
    <row r="295" spans="1:136" s="126" customFormat="1" ht="15.5" outlineLevel="6" x14ac:dyDescent="0.35">
      <c r="A295" s="37" t="s">
        <v>357</v>
      </c>
      <c r="B295" s="37">
        <v>1</v>
      </c>
      <c r="C295" s="38">
        <v>1.3</v>
      </c>
      <c r="D295" s="264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0</v>
      </c>
      <c r="O295" s="268">
        <v>0</v>
      </c>
      <c r="P295" s="268">
        <v>0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0</v>
      </c>
      <c r="W295" s="268">
        <v>0</v>
      </c>
      <c r="X295" s="268">
        <v>0</v>
      </c>
      <c r="Y295" s="268">
        <v>0</v>
      </c>
      <c r="Z295" s="268">
        <v>0</v>
      </c>
      <c r="AA295" s="268">
        <v>0</v>
      </c>
      <c r="AB295" s="268">
        <v>0</v>
      </c>
      <c r="AC295" s="268">
        <v>0</v>
      </c>
      <c r="AD295" s="268">
        <v>0</v>
      </c>
      <c r="AE295" s="268">
        <v>0</v>
      </c>
      <c r="AF295" s="268">
        <v>0</v>
      </c>
      <c r="AG295" s="268">
        <v>0</v>
      </c>
      <c r="AH295" s="268">
        <v>0</v>
      </c>
      <c r="AI295" s="268">
        <v>0</v>
      </c>
      <c r="AJ295" s="268">
        <v>0</v>
      </c>
      <c r="AK295" s="268">
        <v>0</v>
      </c>
      <c r="AL295" s="268">
        <v>0</v>
      </c>
      <c r="AM295" s="268">
        <v>0</v>
      </c>
      <c r="AN295" s="268">
        <v>0</v>
      </c>
      <c r="AO295" s="268">
        <v>0</v>
      </c>
      <c r="AP295" s="268">
        <v>0</v>
      </c>
      <c r="AQ295" s="268">
        <v>0</v>
      </c>
      <c r="AR295" s="268">
        <v>0</v>
      </c>
      <c r="AS295" s="268">
        <v>0</v>
      </c>
      <c r="AT295" s="268">
        <v>0</v>
      </c>
      <c r="AU295" s="268">
        <v>0</v>
      </c>
      <c r="AV295" s="268">
        <v>0</v>
      </c>
      <c r="AW295" s="268">
        <v>21539401.949999999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0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0</v>
      </c>
      <c r="BM295" s="268">
        <v>0</v>
      </c>
      <c r="BN295" s="268">
        <v>0</v>
      </c>
      <c r="BO295" s="268">
        <v>0</v>
      </c>
      <c r="BP295" s="268">
        <v>0</v>
      </c>
      <c r="BQ295" s="268">
        <v>0</v>
      </c>
      <c r="BR295" s="268">
        <v>0</v>
      </c>
      <c r="BS295" s="268">
        <v>0</v>
      </c>
      <c r="BT295" s="268">
        <v>0</v>
      </c>
      <c r="BU295" s="268">
        <v>0</v>
      </c>
      <c r="BV295" s="268">
        <v>0</v>
      </c>
      <c r="BW295" s="268">
        <v>0</v>
      </c>
      <c r="BX295" s="268">
        <v>0</v>
      </c>
      <c r="BY295" s="268">
        <v>0</v>
      </c>
      <c r="BZ295" s="268">
        <v>0</v>
      </c>
      <c r="CA295" s="268">
        <v>0</v>
      </c>
      <c r="CB295" s="268">
        <v>0</v>
      </c>
      <c r="CC295" s="268">
        <v>0</v>
      </c>
      <c r="CD295" s="268">
        <v>0</v>
      </c>
      <c r="CE295" s="268">
        <v>0</v>
      </c>
      <c r="CF295" s="268">
        <v>0</v>
      </c>
      <c r="CG295" s="268">
        <v>0</v>
      </c>
      <c r="CH295" s="268">
        <v>0</v>
      </c>
      <c r="CI295" s="268">
        <v>0</v>
      </c>
      <c r="CJ295" s="268">
        <v>0</v>
      </c>
      <c r="CK295" s="268">
        <v>0</v>
      </c>
      <c r="CL295" s="268">
        <v>0</v>
      </c>
      <c r="CM295" s="268">
        <v>0</v>
      </c>
      <c r="CN295" s="268">
        <v>0</v>
      </c>
      <c r="CO295" s="268">
        <v>0</v>
      </c>
      <c r="CP295" s="268">
        <v>0</v>
      </c>
      <c r="CQ295" s="268">
        <v>0</v>
      </c>
      <c r="CR295" s="268">
        <v>0</v>
      </c>
      <c r="CS295" s="268">
        <v>0</v>
      </c>
      <c r="CT295" s="268">
        <v>0</v>
      </c>
      <c r="CU295" s="268">
        <v>0</v>
      </c>
      <c r="CV295" s="268">
        <v>0</v>
      </c>
      <c r="CW295" s="268">
        <v>0</v>
      </c>
      <c r="CX295" s="268">
        <v>0</v>
      </c>
      <c r="CY295" s="268">
        <v>0</v>
      </c>
      <c r="CZ295" s="268">
        <v>0</v>
      </c>
      <c r="DA295" s="268">
        <v>0</v>
      </c>
      <c r="DB295" s="268">
        <v>0</v>
      </c>
      <c r="DC295" s="268">
        <v>0</v>
      </c>
      <c r="DD295" s="268">
        <v>0</v>
      </c>
      <c r="DE295" s="268">
        <v>0</v>
      </c>
      <c r="DF295" s="268">
        <v>351273282.30400002</v>
      </c>
      <c r="DG295" s="268">
        <v>287896042.84350002</v>
      </c>
      <c r="DH295" s="268">
        <v>0</v>
      </c>
      <c r="DI295" s="268">
        <v>0</v>
      </c>
      <c r="DJ295" s="268">
        <v>0</v>
      </c>
      <c r="DK295" s="268">
        <v>0</v>
      </c>
      <c r="DL295" s="228">
        <v>660708727.09750009</v>
      </c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0</v>
      </c>
      <c r="DW295" s="268">
        <f t="shared" si="288"/>
        <v>0</v>
      </c>
      <c r="DX295" s="268">
        <f t="shared" si="289"/>
        <v>21.539401949999998</v>
      </c>
      <c r="DY295" s="268">
        <f t="shared" si="290"/>
        <v>0</v>
      </c>
      <c r="DZ295" s="268">
        <f t="shared" si="291"/>
        <v>0</v>
      </c>
      <c r="EA295" s="268">
        <f t="shared" si="292"/>
        <v>639.16932514749999</v>
      </c>
      <c r="EB295" s="268">
        <f t="shared" si="293"/>
        <v>0</v>
      </c>
      <c r="EC295" s="268">
        <f t="shared" si="294"/>
        <v>0</v>
      </c>
      <c r="ED295" s="269">
        <f t="shared" si="295"/>
        <v>660.70872709749995</v>
      </c>
      <c r="EE295" s="303">
        <f t="shared" si="285"/>
        <v>0</v>
      </c>
      <c r="EF295" s="101"/>
    </row>
    <row r="296" spans="1:136" s="126" customFormat="1" ht="15.5" outlineLevel="6" x14ac:dyDescent="0.35">
      <c r="A296" s="37" t="s">
        <v>357</v>
      </c>
      <c r="B296" s="37">
        <v>1</v>
      </c>
      <c r="C296" s="38">
        <v>1.3</v>
      </c>
      <c r="D296" s="264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101"/>
    </row>
    <row r="297" spans="1:136" s="126" customFormat="1" ht="15.5" outlineLevel="6" x14ac:dyDescent="0.35">
      <c r="A297" s="37" t="s">
        <v>357</v>
      </c>
      <c r="B297" s="37">
        <v>1</v>
      </c>
      <c r="C297" s="38">
        <v>1.3</v>
      </c>
      <c r="D297" s="264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101"/>
    </row>
    <row r="298" spans="1:136" s="126" customFormat="1" ht="15.5" outlineLevel="6" x14ac:dyDescent="0.35">
      <c r="A298" s="37" t="s">
        <v>357</v>
      </c>
      <c r="B298" s="37">
        <v>1</v>
      </c>
      <c r="C298" s="38">
        <v>1.4</v>
      </c>
      <c r="D298" s="264"/>
      <c r="E298" s="270"/>
      <c r="F298" s="209" t="s">
        <v>366</v>
      </c>
      <c r="G298" s="209"/>
      <c r="H298" s="267"/>
      <c r="I298" s="268">
        <v>990196.99536345003</v>
      </c>
      <c r="J298" s="268">
        <v>0</v>
      </c>
      <c r="K298" s="268">
        <v>0</v>
      </c>
      <c r="L298" s="268">
        <v>1775839124.6256199</v>
      </c>
      <c r="M298" s="268">
        <v>644.63928665000003</v>
      </c>
      <c r="N298" s="268">
        <v>1862092.3965010501</v>
      </c>
      <c r="O298" s="268">
        <v>633967.66656229994</v>
      </c>
      <c r="P298" s="268">
        <v>8793511.2122318</v>
      </c>
      <c r="Q298" s="268">
        <v>0</v>
      </c>
      <c r="R298" s="268">
        <v>0</v>
      </c>
      <c r="S298" s="268">
        <v>0</v>
      </c>
      <c r="T298" s="268">
        <v>16950154.7949811</v>
      </c>
      <c r="U298" s="268">
        <v>803505.64905915002</v>
      </c>
      <c r="V298" s="268">
        <v>0</v>
      </c>
      <c r="W298" s="268">
        <v>24086226.9400381</v>
      </c>
      <c r="X298" s="268">
        <v>0</v>
      </c>
      <c r="Y298" s="268">
        <v>0</v>
      </c>
      <c r="Z298" s="268">
        <v>2310303.125</v>
      </c>
      <c r="AA298" s="268">
        <v>2575216.6666666502</v>
      </c>
      <c r="AB298" s="268">
        <v>0</v>
      </c>
      <c r="AC298" s="268">
        <v>0</v>
      </c>
      <c r="AD298" s="268">
        <v>53326967.104363456</v>
      </c>
      <c r="AE298" s="268">
        <v>0</v>
      </c>
      <c r="AF298" s="268">
        <v>0</v>
      </c>
      <c r="AG298" s="268">
        <v>138728.33333324999</v>
      </c>
      <c r="AH298" s="268">
        <v>17063707.7051626</v>
      </c>
      <c r="AI298" s="268">
        <v>743843.54927299998</v>
      </c>
      <c r="AJ298" s="268">
        <v>17710740.152417801</v>
      </c>
      <c r="AK298" s="268">
        <v>32832244.5485323</v>
      </c>
      <c r="AL298" s="268">
        <v>0</v>
      </c>
      <c r="AM298" s="268">
        <v>0</v>
      </c>
      <c r="AN298" s="268">
        <v>13252385.887296949</v>
      </c>
      <c r="AO298" s="268">
        <v>302611.35052390001</v>
      </c>
      <c r="AP298" s="268">
        <v>1600438.125</v>
      </c>
      <c r="AQ298" s="268">
        <v>6229.0601847999997</v>
      </c>
      <c r="AR298" s="268">
        <v>0</v>
      </c>
      <c r="AS298" s="268">
        <v>0</v>
      </c>
      <c r="AT298" s="268">
        <v>0</v>
      </c>
      <c r="AU298" s="268">
        <v>16726330.0274</v>
      </c>
      <c r="AV298" s="268">
        <v>2140594.3234630502</v>
      </c>
      <c r="AW298" s="268">
        <v>1924929.3236688999</v>
      </c>
      <c r="AX298" s="268">
        <v>0</v>
      </c>
      <c r="AY298" s="268">
        <v>24971275.360646799</v>
      </c>
      <c r="AZ298" s="268">
        <v>0</v>
      </c>
      <c r="BA298" s="268">
        <v>0</v>
      </c>
      <c r="BB298" s="268">
        <v>3311029.7618141002</v>
      </c>
      <c r="BC298" s="268">
        <v>53149665.723234802</v>
      </c>
      <c r="BD298" s="268">
        <v>18873354.506469298</v>
      </c>
      <c r="BE298" s="268">
        <v>5893622.1833333503</v>
      </c>
      <c r="BF298" s="268">
        <v>4221970.2761271996</v>
      </c>
      <c r="BG298" s="268">
        <v>0</v>
      </c>
      <c r="BH298" s="268">
        <v>0</v>
      </c>
      <c r="BI298" s="268">
        <v>2903266.6666667</v>
      </c>
      <c r="BJ298" s="268">
        <v>2520702.1733881999</v>
      </c>
      <c r="BK298" s="268">
        <v>1975367.2154327999</v>
      </c>
      <c r="BL298" s="268">
        <v>2505394.0351670999</v>
      </c>
      <c r="BM298" s="268">
        <v>11223761.9344183</v>
      </c>
      <c r="BN298" s="268">
        <v>0</v>
      </c>
      <c r="BO298" s="268">
        <v>0</v>
      </c>
      <c r="BP298" s="268">
        <v>14195355.77834475</v>
      </c>
      <c r="BQ298" s="268">
        <v>0</v>
      </c>
      <c r="BR298" s="268">
        <v>3355620.8233142002</v>
      </c>
      <c r="BS298" s="268">
        <v>3007445.7376692002</v>
      </c>
      <c r="BT298" s="268">
        <v>163170.02943759999</v>
      </c>
      <c r="BU298" s="268">
        <v>0</v>
      </c>
      <c r="BV298" s="268">
        <v>0</v>
      </c>
      <c r="BW298" s="268">
        <v>0</v>
      </c>
      <c r="BX298" s="268">
        <v>0</v>
      </c>
      <c r="BY298" s="268">
        <v>19293155.733252399</v>
      </c>
      <c r="BZ298" s="268">
        <v>0</v>
      </c>
      <c r="CA298" s="268">
        <v>0</v>
      </c>
      <c r="CB298" s="268">
        <v>0</v>
      </c>
      <c r="CC298" s="268">
        <v>0</v>
      </c>
      <c r="CD298" s="268">
        <v>0</v>
      </c>
      <c r="CE298" s="268">
        <v>146696790.056649</v>
      </c>
      <c r="CF298" s="268">
        <v>302818.39441284997</v>
      </c>
      <c r="CG298" s="268">
        <v>26103720.8087564</v>
      </c>
      <c r="CH298" s="268">
        <v>22520723.895750798</v>
      </c>
      <c r="CI298" s="268">
        <v>0</v>
      </c>
      <c r="CJ298" s="268">
        <v>0</v>
      </c>
      <c r="CK298" s="268">
        <v>0</v>
      </c>
      <c r="CL298" s="268">
        <v>19752242.405626401</v>
      </c>
      <c r="CM298" s="268">
        <v>58117789.685031801</v>
      </c>
      <c r="CN298" s="268">
        <v>24480487.2606389</v>
      </c>
      <c r="CO298" s="268">
        <v>23393263.490117699</v>
      </c>
      <c r="CP298" s="268">
        <v>0</v>
      </c>
      <c r="CQ298" s="268">
        <v>0</v>
      </c>
      <c r="CR298" s="268">
        <v>8304434.3055555504</v>
      </c>
      <c r="CS298" s="268">
        <v>0</v>
      </c>
      <c r="CT298" s="268">
        <v>21575698.963556401</v>
      </c>
      <c r="CU298" s="268">
        <v>4032969.61461615</v>
      </c>
      <c r="CV298" s="268">
        <v>326881.74836565001</v>
      </c>
      <c r="CW298" s="268">
        <v>148751104.425064</v>
      </c>
      <c r="CX298" s="268">
        <v>160262072.875736</v>
      </c>
      <c r="CY298" s="268">
        <v>260096063.10305312</v>
      </c>
      <c r="CZ298" s="268">
        <v>240016264.89579701</v>
      </c>
      <c r="DA298" s="268">
        <v>154119167.44558299</v>
      </c>
      <c r="DB298" s="268">
        <v>284478366.82594955</v>
      </c>
      <c r="DC298" s="268">
        <v>290705127.58766198</v>
      </c>
      <c r="DD298" s="268">
        <v>206651245.522439</v>
      </c>
      <c r="DE298" s="268">
        <v>202443590.33954886</v>
      </c>
      <c r="DF298" s="268">
        <v>1618903466.1548626</v>
      </c>
      <c r="DG298" s="268">
        <v>888522027.32282054</v>
      </c>
      <c r="DH298" s="268">
        <v>161070340.87132964</v>
      </c>
      <c r="DI298" s="268">
        <v>82421619.786642849</v>
      </c>
      <c r="DJ298" s="268">
        <v>22050178.677466199</v>
      </c>
      <c r="DK298" s="268">
        <v>0</v>
      </c>
      <c r="DL298" s="228">
        <v>7240277308.6036787</v>
      </c>
      <c r="DQ298" s="270"/>
      <c r="DR298" s="209" t="s">
        <v>366</v>
      </c>
      <c r="DS298" s="209"/>
      <c r="DT298" s="267"/>
      <c r="DU298" s="268">
        <f t="shared" si="286"/>
        <v>0.99019699536345007</v>
      </c>
      <c r="DV298" s="268">
        <f t="shared" si="287"/>
        <v>1778.33582932797</v>
      </c>
      <c r="DW298" s="268">
        <f t="shared" si="288"/>
        <v>177.33514978105924</v>
      </c>
      <c r="DX298" s="268">
        <f t="shared" si="289"/>
        <v>558.76564530235032</v>
      </c>
      <c r="DY298" s="268">
        <f t="shared" si="290"/>
        <v>573.46909176683482</v>
      </c>
      <c r="DZ298" s="268">
        <f t="shared" si="291"/>
        <v>1378.4137626169793</v>
      </c>
      <c r="EA298" s="268">
        <f t="shared" si="292"/>
        <v>2507.4254934776832</v>
      </c>
      <c r="EB298" s="268">
        <f t="shared" si="293"/>
        <v>243.4919606579725</v>
      </c>
      <c r="EC298" s="268">
        <f t="shared" si="294"/>
        <v>22.050178677466199</v>
      </c>
      <c r="ED298" s="269">
        <f t="shared" si="295"/>
        <v>7240.2773086036796</v>
      </c>
      <c r="EE298" s="303">
        <f t="shared" si="285"/>
        <v>0</v>
      </c>
      <c r="EF298" s="101"/>
    </row>
    <row r="299" spans="1:136" s="126" customFormat="1" ht="15.5" outlineLevel="6" x14ac:dyDescent="0.35">
      <c r="A299" s="37" t="s">
        <v>357</v>
      </c>
      <c r="B299" s="37">
        <v>1</v>
      </c>
      <c r="C299" s="38">
        <v>1.5</v>
      </c>
      <c r="D299" s="264"/>
      <c r="E299" s="270"/>
      <c r="F299" s="209" t="s">
        <v>367</v>
      </c>
      <c r="G299" s="209"/>
      <c r="H299" s="267"/>
      <c r="I299" s="268">
        <v>1544989985.9731402</v>
      </c>
      <c r="J299" s="268">
        <v>0</v>
      </c>
      <c r="K299" s="267">
        <v>0</v>
      </c>
      <c r="L299" s="218">
        <v>629118242.33546996</v>
      </c>
      <c r="M299" s="218">
        <v>51895660</v>
      </c>
      <c r="N299" s="218">
        <v>25388200</v>
      </c>
      <c r="O299" s="218">
        <v>0</v>
      </c>
      <c r="P299" s="218">
        <v>0</v>
      </c>
      <c r="Q299" s="218">
        <v>0</v>
      </c>
      <c r="R299" s="218">
        <v>0</v>
      </c>
      <c r="S299" s="218">
        <v>0</v>
      </c>
      <c r="T299" s="218">
        <v>1591.85928961749</v>
      </c>
      <c r="U299" s="218">
        <v>0</v>
      </c>
      <c r="V299" s="218">
        <v>0</v>
      </c>
      <c r="W299" s="218">
        <v>0</v>
      </c>
      <c r="X299" s="218">
        <v>0</v>
      </c>
      <c r="Y299" s="218">
        <v>0</v>
      </c>
      <c r="Z299" s="218">
        <v>0</v>
      </c>
      <c r="AA299" s="218">
        <v>897618.20765027299</v>
      </c>
      <c r="AB299" s="218">
        <v>0</v>
      </c>
      <c r="AC299" s="218">
        <v>0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5645.9426229508099</v>
      </c>
      <c r="AY299" s="218">
        <v>0</v>
      </c>
      <c r="AZ299" s="218">
        <v>0</v>
      </c>
      <c r="BA299" s="218">
        <v>0</v>
      </c>
      <c r="BB299" s="218">
        <v>0</v>
      </c>
      <c r="BC299" s="218">
        <v>1159397.4631147501</v>
      </c>
      <c r="BD299" s="218">
        <v>0</v>
      </c>
      <c r="BE299" s="218">
        <v>10284.221311475399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5834.1407103825104</v>
      </c>
      <c r="CD299" s="218">
        <v>0</v>
      </c>
      <c r="CE299" s="218">
        <v>0</v>
      </c>
      <c r="CF299" s="218">
        <v>0</v>
      </c>
      <c r="CG299" s="218">
        <v>0</v>
      </c>
      <c r="CH299" s="218">
        <v>1669421.44125683</v>
      </c>
      <c r="CI299" s="218">
        <v>0</v>
      </c>
      <c r="CJ299" s="218">
        <v>10627.028688524601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2760490.57377049</v>
      </c>
      <c r="CX299" s="218">
        <v>4939114.5881016599</v>
      </c>
      <c r="CY299" s="218">
        <v>13468457.358799299</v>
      </c>
      <c r="CZ299" s="218">
        <v>10146163.605090201</v>
      </c>
      <c r="DA299" s="218">
        <v>4464662.9732988998</v>
      </c>
      <c r="DB299" s="218">
        <v>4113874.6577588101</v>
      </c>
      <c r="DC299" s="218">
        <v>4789372.1419118196</v>
      </c>
      <c r="DD299" s="218">
        <v>6620332.2671232903</v>
      </c>
      <c r="DE299" s="218">
        <v>12158048.760274</v>
      </c>
      <c r="DF299" s="218">
        <v>150951161.030137</v>
      </c>
      <c r="DG299" s="218">
        <v>129145147.10821921</v>
      </c>
      <c r="DH299" s="218">
        <v>201113071.728172</v>
      </c>
      <c r="DI299" s="218">
        <v>128867494.4219889</v>
      </c>
      <c r="DJ299" s="218">
        <v>2733728261.4600573</v>
      </c>
      <c r="DK299" s="218">
        <v>0</v>
      </c>
      <c r="DL299" s="228">
        <v>5662418161.2879581</v>
      </c>
      <c r="DQ299" s="270"/>
      <c r="DR299" s="209" t="s">
        <v>367</v>
      </c>
      <c r="DS299" s="209"/>
      <c r="DT299" s="267"/>
      <c r="DU299" s="218">
        <f t="shared" si="286"/>
        <v>1544.9899859731402</v>
      </c>
      <c r="DV299" s="218">
        <f t="shared" si="287"/>
        <v>706.40210233546998</v>
      </c>
      <c r="DW299" s="218">
        <f t="shared" si="288"/>
        <v>0.89921006693989047</v>
      </c>
      <c r="DX299" s="218">
        <f t="shared" si="289"/>
        <v>2.8612102377049133</v>
      </c>
      <c r="DY299" s="218">
        <f t="shared" si="290"/>
        <v>21.168062520671448</v>
      </c>
      <c r="DZ299" s="218">
        <f t="shared" si="291"/>
        <v>42.292454405457022</v>
      </c>
      <c r="EA299" s="218">
        <f t="shared" si="292"/>
        <v>280.09630813835622</v>
      </c>
      <c r="EB299" s="218">
        <f t="shared" si="293"/>
        <v>329.98056615016088</v>
      </c>
      <c r="EC299" s="218">
        <f t="shared" si="294"/>
        <v>2733.7282614600572</v>
      </c>
      <c r="ED299" s="228">
        <f t="shared" si="295"/>
        <v>5662.4181612879584</v>
      </c>
      <c r="EE299" s="303">
        <f t="shared" si="285"/>
        <v>0</v>
      </c>
      <c r="EF299" s="101"/>
    </row>
    <row r="300" spans="1:136" s="126" customFormat="1" ht="15.5" x14ac:dyDescent="0.35">
      <c r="A300" s="37"/>
      <c r="B300" s="37"/>
      <c r="C300" s="38"/>
      <c r="D300" s="264"/>
      <c r="E300" s="233" t="s">
        <v>368</v>
      </c>
      <c r="F300" s="234"/>
      <c r="G300" s="234"/>
      <c r="H300" s="235"/>
      <c r="I300" s="245">
        <v>2553394829.8164339</v>
      </c>
      <c r="J300" s="245">
        <v>0</v>
      </c>
      <c r="K300" s="245">
        <v>0</v>
      </c>
      <c r="L300" s="245">
        <v>2417420254.4430699</v>
      </c>
      <c r="M300" s="245">
        <v>645398194.12862659</v>
      </c>
      <c r="N300" s="245">
        <v>95130858.600861043</v>
      </c>
      <c r="O300" s="245">
        <v>250185361.33089229</v>
      </c>
      <c r="P300" s="245">
        <v>348292695.47655183</v>
      </c>
      <c r="Q300" s="245">
        <v>0</v>
      </c>
      <c r="R300" s="245">
        <v>0</v>
      </c>
      <c r="S300" s="245">
        <v>1129294562.3211901</v>
      </c>
      <c r="T300" s="245">
        <v>228820300.33522069</v>
      </c>
      <c r="U300" s="245">
        <v>59219972.613719143</v>
      </c>
      <c r="V300" s="245">
        <v>159699779.57177001</v>
      </c>
      <c r="W300" s="245">
        <v>203582731.41855812</v>
      </c>
      <c r="X300" s="245">
        <v>0</v>
      </c>
      <c r="Y300" s="245">
        <v>0</v>
      </c>
      <c r="Z300" s="245">
        <v>2310303.125</v>
      </c>
      <c r="AA300" s="245">
        <v>202579803.97158694</v>
      </c>
      <c r="AB300" s="245">
        <v>93957305.386050001</v>
      </c>
      <c r="AC300" s="245">
        <v>65689027.145620003</v>
      </c>
      <c r="AD300" s="245">
        <v>197943751.40436345</v>
      </c>
      <c r="AE300" s="245">
        <v>0</v>
      </c>
      <c r="AF300" s="245">
        <v>0</v>
      </c>
      <c r="AG300" s="245">
        <v>438845391.46694326</v>
      </c>
      <c r="AH300" s="245">
        <v>212785113.7362926</v>
      </c>
      <c r="AI300" s="245">
        <v>172450148.540463</v>
      </c>
      <c r="AJ300" s="245">
        <v>252779553.73073781</v>
      </c>
      <c r="AK300" s="245">
        <v>477835487.0418123</v>
      </c>
      <c r="AL300" s="245">
        <v>0</v>
      </c>
      <c r="AM300" s="245">
        <v>0</v>
      </c>
      <c r="AN300" s="245">
        <v>325530852.11311698</v>
      </c>
      <c r="AO300" s="245">
        <v>47781851.350523897</v>
      </c>
      <c r="AP300" s="245">
        <v>87803178.548639998</v>
      </c>
      <c r="AQ300" s="245">
        <v>5812908.9877048004</v>
      </c>
      <c r="AR300" s="245">
        <v>117513670.91096</v>
      </c>
      <c r="AS300" s="245">
        <v>0</v>
      </c>
      <c r="AT300" s="245">
        <v>0</v>
      </c>
      <c r="AU300" s="245">
        <v>511100027.03387004</v>
      </c>
      <c r="AV300" s="245">
        <v>101389591.75328305</v>
      </c>
      <c r="AW300" s="245">
        <v>289149830.49686891</v>
      </c>
      <c r="AX300" s="245">
        <v>122186612.87009294</v>
      </c>
      <c r="AY300" s="245">
        <v>146653082.51391679</v>
      </c>
      <c r="AZ300" s="245">
        <v>0</v>
      </c>
      <c r="BA300" s="245">
        <v>0</v>
      </c>
      <c r="BB300" s="245">
        <v>34947232.004854098</v>
      </c>
      <c r="BC300" s="245">
        <v>220810368.72654954</v>
      </c>
      <c r="BD300" s="245">
        <v>107148802.99172929</v>
      </c>
      <c r="BE300" s="245">
        <v>93409210.311624825</v>
      </c>
      <c r="BF300" s="245">
        <v>99856295.276127204</v>
      </c>
      <c r="BG300" s="245">
        <v>0</v>
      </c>
      <c r="BH300" s="245">
        <v>0</v>
      </c>
      <c r="BI300" s="245">
        <v>91284176.730496705</v>
      </c>
      <c r="BJ300" s="245">
        <v>112012394.67343819</v>
      </c>
      <c r="BK300" s="245">
        <v>71618073.231432796</v>
      </c>
      <c r="BL300" s="245">
        <v>61016546.291367099</v>
      </c>
      <c r="BM300" s="245">
        <v>35785369.988018297</v>
      </c>
      <c r="BN300" s="245">
        <v>0</v>
      </c>
      <c r="BO300" s="245">
        <v>0</v>
      </c>
      <c r="BP300" s="245">
        <v>131611634.13514476</v>
      </c>
      <c r="BQ300" s="245">
        <v>88147360</v>
      </c>
      <c r="BR300" s="245">
        <v>86795984.242424205</v>
      </c>
      <c r="BS300" s="245">
        <v>71948227.338669196</v>
      </c>
      <c r="BT300" s="245">
        <v>107494260.0294376</v>
      </c>
      <c r="BU300" s="245">
        <v>0</v>
      </c>
      <c r="BV300" s="245">
        <v>0</v>
      </c>
      <c r="BW300" s="245">
        <v>194326495.30177999</v>
      </c>
      <c r="BX300" s="245">
        <v>95754491.393519998</v>
      </c>
      <c r="BY300" s="245">
        <v>39858520.019192398</v>
      </c>
      <c r="BZ300" s="245">
        <v>41529751.394699998</v>
      </c>
      <c r="CA300" s="245">
        <v>95580598.866659999</v>
      </c>
      <c r="CB300" s="245">
        <v>0</v>
      </c>
      <c r="CC300" s="245">
        <v>5834.1407103825104</v>
      </c>
      <c r="CD300" s="245">
        <v>39914630.645049997</v>
      </c>
      <c r="CE300" s="245">
        <v>303678462.13758898</v>
      </c>
      <c r="CF300" s="245">
        <v>6671781.3962528501</v>
      </c>
      <c r="CG300" s="245">
        <v>55424358.368756399</v>
      </c>
      <c r="CH300" s="245">
        <v>93753496.008127645</v>
      </c>
      <c r="CI300" s="245">
        <v>0</v>
      </c>
      <c r="CJ300" s="245">
        <v>10627.028688524601</v>
      </c>
      <c r="CK300" s="245">
        <v>194671186.28882</v>
      </c>
      <c r="CL300" s="245">
        <v>44703029.536316402</v>
      </c>
      <c r="CM300" s="245">
        <v>63921921.499721803</v>
      </c>
      <c r="CN300" s="245">
        <v>175987106.70063889</v>
      </c>
      <c r="CO300" s="245">
        <v>101400245.12011769</v>
      </c>
      <c r="CP300" s="245">
        <v>0</v>
      </c>
      <c r="CQ300" s="245">
        <v>0</v>
      </c>
      <c r="CR300" s="245">
        <v>57206321.856085554</v>
      </c>
      <c r="CS300" s="245">
        <v>690348200.55569005</v>
      </c>
      <c r="CT300" s="245">
        <v>262394920.21355641</v>
      </c>
      <c r="CU300" s="245">
        <v>28320899.515856147</v>
      </c>
      <c r="CV300" s="245">
        <v>380437604.34839565</v>
      </c>
      <c r="CW300" s="245">
        <v>1269076602.4522345</v>
      </c>
      <c r="CX300" s="245">
        <v>564084429.97615767</v>
      </c>
      <c r="CY300" s="245">
        <v>487724436.79460239</v>
      </c>
      <c r="CZ300" s="245">
        <v>269070555.1714772</v>
      </c>
      <c r="DA300" s="245">
        <v>491869450.66719192</v>
      </c>
      <c r="DB300" s="245">
        <v>300785247.35642838</v>
      </c>
      <c r="DC300" s="245">
        <v>316598045.92497379</v>
      </c>
      <c r="DD300" s="245">
        <v>491844736.79459226</v>
      </c>
      <c r="DE300" s="245">
        <v>221289496.76148283</v>
      </c>
      <c r="DF300" s="245">
        <v>2122810742.9852698</v>
      </c>
      <c r="DG300" s="245">
        <v>1305563217.2745397</v>
      </c>
      <c r="DH300" s="245">
        <v>362183412.59950161</v>
      </c>
      <c r="DI300" s="245">
        <v>211289114.20863175</v>
      </c>
      <c r="DJ300" s="245">
        <v>2755778440.1375237</v>
      </c>
      <c r="DK300" s="245">
        <v>0</v>
      </c>
      <c r="DL300" s="246">
        <v>27512291379.596886</v>
      </c>
      <c r="DQ300" s="233" t="s">
        <v>368</v>
      </c>
      <c r="DR300" s="234"/>
      <c r="DS300" s="234"/>
      <c r="DT300" s="235"/>
      <c r="DU300" s="245">
        <f>SUM(DU293:DU299)</f>
        <v>2553.3948298164337</v>
      </c>
      <c r="DV300" s="245">
        <f t="shared" ref="DV300:EC300" si="296">SUM(DV293:DV299)</f>
        <v>3408.1346685034496</v>
      </c>
      <c r="DW300" s="245">
        <f t="shared" si="296"/>
        <v>4246.0859272858797</v>
      </c>
      <c r="DX300" s="245">
        <f t="shared" si="296"/>
        <v>5725.949521022264</v>
      </c>
      <c r="DY300" s="245">
        <f t="shared" si="296"/>
        <v>2729.6439730872462</v>
      </c>
      <c r="DZ300" s="245">
        <f t="shared" si="296"/>
        <v>2091.4575326761465</v>
      </c>
      <c r="EA300" s="245">
        <f t="shared" si="296"/>
        <v>3428.3739602598093</v>
      </c>
      <c r="EB300" s="245">
        <f t="shared" si="296"/>
        <v>573.47252680813335</v>
      </c>
      <c r="EC300" s="245">
        <f t="shared" si="296"/>
        <v>2755.7784401375234</v>
      </c>
      <c r="ED300" s="246">
        <f>SUM(DU300:EC300)</f>
        <v>27512.291379596893</v>
      </c>
      <c r="EE300" s="303">
        <f t="shared" si="285"/>
        <v>0</v>
      </c>
    </row>
    <row r="301" spans="1:136" s="126" customFormat="1" ht="15.5" hidden="1" outlineLevel="1" x14ac:dyDescent="0.35">
      <c r="A301" s="37"/>
      <c r="B301" s="37"/>
      <c r="C301" s="38"/>
      <c r="D301" s="264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</row>
    <row r="302" spans="1:136" s="126" customFormat="1" ht="15.5" hidden="1" outlineLevel="1" x14ac:dyDescent="0.35">
      <c r="A302" s="37"/>
      <c r="B302" s="37"/>
      <c r="C302" s="38"/>
      <c r="D302" s="264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</row>
    <row r="303" spans="1:136" s="126" customFormat="1" ht="15.5" hidden="1" outlineLevel="1" x14ac:dyDescent="0.35">
      <c r="A303" s="37" t="s">
        <v>357</v>
      </c>
      <c r="B303" s="37">
        <v>2</v>
      </c>
      <c r="C303" s="38"/>
      <c r="D303" s="264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>SUM(DU303:EC303)</f>
        <v>0</v>
      </c>
      <c r="EE303" s="303">
        <f t="shared" ref="EE303:EE334" si="306">ED303-(DL303/$DQ$4)</f>
        <v>0</v>
      </c>
    </row>
    <row r="304" spans="1:136" s="126" customFormat="1" ht="15.5" hidden="1" outlineLevel="1" x14ac:dyDescent="0.35">
      <c r="A304" s="37" t="s">
        <v>357</v>
      </c>
      <c r="B304" s="37">
        <v>2</v>
      </c>
      <c r="C304" s="38">
        <v>2.1</v>
      </c>
      <c r="D304" s="264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>SUM(DU304:EC304)</f>
        <v>0</v>
      </c>
      <c r="EE304" s="303">
        <f t="shared" si="306"/>
        <v>0</v>
      </c>
    </row>
    <row r="305" spans="1:135" s="126" customFormat="1" ht="15.5" hidden="1" outlineLevel="1" x14ac:dyDescent="0.35">
      <c r="A305" s="37" t="s">
        <v>357</v>
      </c>
      <c r="B305" s="37">
        <v>2</v>
      </c>
      <c r="C305" s="38">
        <v>2.2000000000000002</v>
      </c>
      <c r="D305" s="264"/>
      <c r="E305" s="270"/>
      <c r="F305" s="209"/>
      <c r="G305" s="205" t="s">
        <v>276</v>
      </c>
      <c r="H305" s="267"/>
      <c r="I305" s="206">
        <v>-9819.4803005738795</v>
      </c>
      <c r="J305" s="206">
        <v>-5974.0381760382697</v>
      </c>
      <c r="K305" s="206">
        <v>-5974.0381760383298</v>
      </c>
      <c r="L305" s="206">
        <v>-5974.0381760382697</v>
      </c>
      <c r="M305" s="206">
        <v>-5974.0381760382697</v>
      </c>
      <c r="N305" s="206">
        <v>-5974.0381760383298</v>
      </c>
      <c r="O305" s="206">
        <v>-5974.0381760382697</v>
      </c>
      <c r="P305" s="206">
        <v>-1025.24722874194</v>
      </c>
      <c r="Q305" s="206">
        <v>-1025.24722874188</v>
      </c>
      <c r="R305" s="206">
        <v>-1025.24722874188</v>
      </c>
      <c r="S305" s="206">
        <v>-1025.24722874194</v>
      </c>
      <c r="T305" s="206">
        <v>-1025.24722874194</v>
      </c>
      <c r="U305" s="206">
        <v>-1025.24722874194</v>
      </c>
      <c r="V305" s="206">
        <v>-1025.24722874188</v>
      </c>
      <c r="W305" s="206">
        <v>-1025.24722874194</v>
      </c>
      <c r="X305" s="206">
        <v>-1025.24722874188</v>
      </c>
      <c r="Y305" s="206">
        <v>-1025.24722874194</v>
      </c>
      <c r="Z305" s="206">
        <v>-1025.24722874194</v>
      </c>
      <c r="AA305" s="206">
        <v>-1025.24722874188</v>
      </c>
      <c r="AB305" s="206">
        <v>-1025.24722874194</v>
      </c>
      <c r="AC305" s="206">
        <v>-1025.24722874194</v>
      </c>
      <c r="AD305" s="206">
        <v>-1025.24722874188</v>
      </c>
      <c r="AE305" s="206">
        <v>-1025.24722874194</v>
      </c>
      <c r="AF305" s="206">
        <v>-1025.24722874188</v>
      </c>
      <c r="AG305" s="206">
        <v>-1025.24722874194</v>
      </c>
      <c r="AH305" s="206">
        <v>-1025.24722874194</v>
      </c>
      <c r="AI305" s="206">
        <v>-1025.24722874188</v>
      </c>
      <c r="AJ305" s="206">
        <v>-1025.24722874194</v>
      </c>
      <c r="AK305" s="206">
        <v>-1025.24722874188</v>
      </c>
      <c r="AL305" s="206">
        <v>-1025.24722874194</v>
      </c>
      <c r="AM305" s="206">
        <v>-566.38656646865604</v>
      </c>
      <c r="AN305" s="206">
        <v>-566.38656646865604</v>
      </c>
      <c r="AO305" s="206">
        <v>-566.38656646865604</v>
      </c>
      <c r="AP305" s="206">
        <v>-566.38656646865604</v>
      </c>
      <c r="AQ305" s="206">
        <v>-566.38656646859602</v>
      </c>
      <c r="AR305" s="206">
        <v>-566.38656646871596</v>
      </c>
      <c r="AS305" s="206">
        <v>-566.38656646859602</v>
      </c>
      <c r="AT305" s="206">
        <v>-566.38656646865604</v>
      </c>
      <c r="AU305" s="206">
        <v>-566.38656646865604</v>
      </c>
      <c r="AV305" s="206">
        <v>-566.38656646865604</v>
      </c>
      <c r="AW305" s="206">
        <v>-566.38656646865604</v>
      </c>
      <c r="AX305" s="206">
        <v>-566.38656646859602</v>
      </c>
      <c r="AY305" s="206">
        <v>-566.38656646865604</v>
      </c>
      <c r="AZ305" s="206">
        <v>-566.38656646871596</v>
      </c>
      <c r="BA305" s="206">
        <v>-566.38656646859602</v>
      </c>
      <c r="BB305" s="206">
        <v>-566.38656646865604</v>
      </c>
      <c r="BC305" s="206">
        <v>-566.38656646865604</v>
      </c>
      <c r="BD305" s="206">
        <v>-566.38656646865604</v>
      </c>
      <c r="BE305" s="206">
        <v>-566.38656646865604</v>
      </c>
      <c r="BF305" s="206">
        <v>-566.38656646859602</v>
      </c>
      <c r="BG305" s="206">
        <v>-566.38656646871596</v>
      </c>
      <c r="BH305" s="206">
        <v>-566.38656646859602</v>
      </c>
      <c r="BI305" s="206">
        <v>-566.38656646865604</v>
      </c>
      <c r="BJ305" s="206">
        <v>-566.38656646865604</v>
      </c>
      <c r="BK305" s="206">
        <v>-566.38656646865604</v>
      </c>
      <c r="BL305" s="206">
        <v>-566.38656646865604</v>
      </c>
      <c r="BM305" s="206">
        <v>-566.38656646865604</v>
      </c>
      <c r="BN305" s="206">
        <v>-566.38656646865604</v>
      </c>
      <c r="BO305" s="206">
        <v>-566.38656646865604</v>
      </c>
      <c r="BP305" s="206">
        <v>-566.38656646859602</v>
      </c>
      <c r="BQ305" s="206">
        <v>-566.38656646865604</v>
      </c>
      <c r="BR305" s="206">
        <v>-566.38656646865604</v>
      </c>
      <c r="BS305" s="206">
        <v>-566.38656646865604</v>
      </c>
      <c r="BT305" s="206">
        <v>-566.38656646865604</v>
      </c>
      <c r="BU305" s="206">
        <v>-566.38656646859602</v>
      </c>
      <c r="BV305" s="206">
        <v>-566.38656646871596</v>
      </c>
      <c r="BW305" s="206">
        <v>-566.38656646865604</v>
      </c>
      <c r="BX305" s="206">
        <v>-566.38656646859602</v>
      </c>
      <c r="BY305" s="206">
        <v>-566.38656646865604</v>
      </c>
      <c r="BZ305" s="206">
        <v>-566.38656646865604</v>
      </c>
      <c r="CA305" s="206">
        <v>-566.38656646865604</v>
      </c>
      <c r="CB305" s="206">
        <v>-566.38656646865604</v>
      </c>
      <c r="CC305" s="206">
        <v>-566.38656646865604</v>
      </c>
      <c r="CD305" s="206">
        <v>-566.38656646865604</v>
      </c>
      <c r="CE305" s="206">
        <v>-566.38656646859602</v>
      </c>
      <c r="CF305" s="206">
        <v>-566.38656646865604</v>
      </c>
      <c r="CG305" s="206">
        <v>-566.38656646865604</v>
      </c>
      <c r="CH305" s="206">
        <v>-566.38656646865604</v>
      </c>
      <c r="CI305" s="206">
        <v>-566.38656646865604</v>
      </c>
      <c r="CJ305" s="206">
        <v>-566.38656646859602</v>
      </c>
      <c r="CK305" s="206">
        <v>-566.38656646871596</v>
      </c>
      <c r="CL305" s="206">
        <v>-566.38656646865604</v>
      </c>
      <c r="CM305" s="206">
        <v>-566.38656646859602</v>
      </c>
      <c r="CN305" s="206">
        <v>-566.38656646865604</v>
      </c>
      <c r="CO305" s="206">
        <v>-566.38656646865604</v>
      </c>
      <c r="CP305" s="206">
        <v>-566.38656646865604</v>
      </c>
      <c r="CQ305" s="206">
        <v>-566.38656646865604</v>
      </c>
      <c r="CR305" s="206">
        <v>-566.38656646865604</v>
      </c>
      <c r="CS305" s="206">
        <v>-566.38656646865604</v>
      </c>
      <c r="CT305" s="206">
        <v>-566.38656646859602</v>
      </c>
      <c r="CU305" s="206">
        <v>-371.81724954277303</v>
      </c>
      <c r="CV305" s="206">
        <v>-371.81724954277303</v>
      </c>
      <c r="CW305" s="206">
        <v>-11154.517486282401</v>
      </c>
      <c r="CX305" s="206">
        <v>-11526.3347358253</v>
      </c>
      <c r="CY305" s="206">
        <v>-11154.517486282501</v>
      </c>
      <c r="CZ305" s="206">
        <v>-4046.3517786450998</v>
      </c>
      <c r="DA305" s="206">
        <v>-4325.4105219998701</v>
      </c>
      <c r="DB305" s="206">
        <v>-4185.8811503224997</v>
      </c>
      <c r="DC305" s="206">
        <v>-4325.4105219998401</v>
      </c>
      <c r="DD305" s="206">
        <v>-4185.8811503225597</v>
      </c>
      <c r="DE305" s="206">
        <v>-4325.4105219998401</v>
      </c>
      <c r="DF305" s="206">
        <v>-33639.923270506697</v>
      </c>
      <c r="DG305" s="206">
        <v>-33639.923270506697</v>
      </c>
      <c r="DH305" s="206">
        <v>-33732.0874438506</v>
      </c>
      <c r="DI305" s="206">
        <v>-33639.923270506697</v>
      </c>
      <c r="DJ305" s="232">
        <v>-168291.78052587699</v>
      </c>
      <c r="DK305" s="206">
        <v>0</v>
      </c>
      <c r="DL305" s="207">
        <v>-466144.57724000001</v>
      </c>
      <c r="DQ305" s="270"/>
      <c r="DR305" s="209"/>
      <c r="DS305" s="205" t="s">
        <v>276</v>
      </c>
      <c r="DT305" s="267"/>
      <c r="DU305" s="206">
        <f t="shared" si="297"/>
        <v>-9.8194803005738802E-3</v>
      </c>
      <c r="DV305" s="206">
        <f t="shared" si="298"/>
        <v>-3.5844229056229741E-2</v>
      </c>
      <c r="DW305" s="206">
        <f t="shared" si="299"/>
        <v>-2.3580686261064084E-2</v>
      </c>
      <c r="DX305" s="206">
        <f t="shared" si="300"/>
        <v>-3.3983193988118873E-2</v>
      </c>
      <c r="DY305" s="206">
        <f t="shared" si="301"/>
        <v>-3.4579004207475748E-2</v>
      </c>
      <c r="DZ305" s="206">
        <f t="shared" si="302"/>
        <v>-2.5394345645289709E-2</v>
      </c>
      <c r="EA305" s="206">
        <f t="shared" si="303"/>
        <v>-6.7279846541013391E-2</v>
      </c>
      <c r="EB305" s="206">
        <f t="shared" si="304"/>
        <v>-6.7372010714357292E-2</v>
      </c>
      <c r="EC305" s="206">
        <f t="shared" si="305"/>
        <v>-0.16829178052587698</v>
      </c>
      <c r="ED305" s="207">
        <f t="shared" ref="ED305:ED366" si="307">SUM(DU305:EC305)</f>
        <v>-0.46614457723999969</v>
      </c>
      <c r="EE305" s="303">
        <f t="shared" si="306"/>
        <v>0</v>
      </c>
    </row>
    <row r="306" spans="1:135" s="126" customFormat="1" ht="15.5" hidden="1" outlineLevel="1" x14ac:dyDescent="0.35">
      <c r="A306" s="37" t="s">
        <v>357</v>
      </c>
      <c r="B306" s="37">
        <v>2</v>
      </c>
      <c r="C306" s="38">
        <v>2.2999999999999998</v>
      </c>
      <c r="D306" s="264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7"/>
        <v>0</v>
      </c>
      <c r="EE306" s="303">
        <f t="shared" si="306"/>
        <v>0</v>
      </c>
    </row>
    <row r="307" spans="1:135" s="126" customFormat="1" ht="15.5" hidden="1" outlineLevel="1" x14ac:dyDescent="0.35">
      <c r="A307" s="37" t="s">
        <v>357</v>
      </c>
      <c r="B307" s="37">
        <v>2</v>
      </c>
      <c r="C307" s="38">
        <v>2.2999999999999998</v>
      </c>
      <c r="D307" s="264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7"/>
        <v>0</v>
      </c>
      <c r="EE307" s="303">
        <f t="shared" si="306"/>
        <v>0</v>
      </c>
    </row>
    <row r="308" spans="1:135" s="126" customFormat="1" ht="15.5" hidden="1" outlineLevel="1" x14ac:dyDescent="0.35">
      <c r="A308" s="37" t="s">
        <v>357</v>
      </c>
      <c r="B308" s="37">
        <v>2</v>
      </c>
      <c r="C308" s="38">
        <v>2.2999999999999998</v>
      </c>
      <c r="D308" s="264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7"/>
        <v>0</v>
      </c>
      <c r="EE308" s="303">
        <f t="shared" si="306"/>
        <v>0</v>
      </c>
    </row>
    <row r="309" spans="1:135" s="126" customFormat="1" ht="15.5" hidden="1" outlineLevel="1" x14ac:dyDescent="0.35">
      <c r="A309" s="37" t="s">
        <v>357</v>
      </c>
      <c r="B309" s="37">
        <v>2</v>
      </c>
      <c r="C309" s="38">
        <v>2.4</v>
      </c>
      <c r="D309" s="264"/>
      <c r="E309" s="270"/>
      <c r="F309" s="209"/>
      <c r="G309" s="205" t="s">
        <v>377</v>
      </c>
      <c r="H309" s="205"/>
      <c r="I309" s="206">
        <v>-23.171841651758601</v>
      </c>
      <c r="J309" s="206">
        <v>-14.0974331023027</v>
      </c>
      <c r="K309" s="206">
        <v>-14.097433102303</v>
      </c>
      <c r="L309" s="206">
        <v>-14.097433102302601</v>
      </c>
      <c r="M309" s="206">
        <v>-14.0974331023027</v>
      </c>
      <c r="N309" s="206">
        <v>-14.097433102303</v>
      </c>
      <c r="O309" s="206">
        <v>-14.0974331023027</v>
      </c>
      <c r="P309" s="206">
        <v>-2.4193608736018701</v>
      </c>
      <c r="Q309" s="206">
        <v>-2.4193608736017498</v>
      </c>
      <c r="R309" s="206">
        <v>-2.4193608736017498</v>
      </c>
      <c r="S309" s="206">
        <v>-2.4193608736018701</v>
      </c>
      <c r="T309" s="206">
        <v>-2.4193608736017498</v>
      </c>
      <c r="U309" s="206">
        <v>-2.4193608736018701</v>
      </c>
      <c r="V309" s="206">
        <v>-2.4193608736018701</v>
      </c>
      <c r="W309" s="206">
        <v>-2.4193608736018701</v>
      </c>
      <c r="X309" s="206">
        <v>-2.4193608736016299</v>
      </c>
      <c r="Y309" s="206">
        <v>-2.4193608736018701</v>
      </c>
      <c r="Z309" s="206">
        <v>-2.4193608736018701</v>
      </c>
      <c r="AA309" s="206">
        <v>-2.4193608736017498</v>
      </c>
      <c r="AB309" s="206">
        <v>-2.4193608736018701</v>
      </c>
      <c r="AC309" s="206">
        <v>-2.4193608736018701</v>
      </c>
      <c r="AD309" s="206">
        <v>-2.4193608736016299</v>
      </c>
      <c r="AE309" s="206">
        <v>-2.4193608736018701</v>
      </c>
      <c r="AF309" s="206">
        <v>-2.4193608736018701</v>
      </c>
      <c r="AG309" s="206">
        <v>-2.4193608736018701</v>
      </c>
      <c r="AH309" s="206">
        <v>-2.4193608736017498</v>
      </c>
      <c r="AI309" s="206">
        <v>-2.4193608736017498</v>
      </c>
      <c r="AJ309" s="206">
        <v>-2.4193608736018701</v>
      </c>
      <c r="AK309" s="206">
        <v>-2.4193608736018701</v>
      </c>
      <c r="AL309" s="206">
        <v>-2.4193608736017498</v>
      </c>
      <c r="AM309" s="206">
        <v>-1.33654933154932</v>
      </c>
      <c r="AN309" s="206">
        <v>-1.33654933154956</v>
      </c>
      <c r="AO309" s="206">
        <v>-1.33654933154932</v>
      </c>
      <c r="AP309" s="206">
        <v>-1.3365493315494399</v>
      </c>
      <c r="AQ309" s="206">
        <v>-1.33654933154932</v>
      </c>
      <c r="AR309" s="206">
        <v>-1.33654933154956</v>
      </c>
      <c r="AS309" s="206">
        <v>-1.3365493315494399</v>
      </c>
      <c r="AT309" s="206">
        <v>-1.33654933154932</v>
      </c>
      <c r="AU309" s="206">
        <v>-1.3365493315494399</v>
      </c>
      <c r="AV309" s="206">
        <v>-1.33654933154956</v>
      </c>
      <c r="AW309" s="206">
        <v>-1.33654933154932</v>
      </c>
      <c r="AX309" s="206">
        <v>-1.3365493315494399</v>
      </c>
      <c r="AY309" s="206">
        <v>-1.3365493315494399</v>
      </c>
      <c r="AZ309" s="206">
        <v>-1.3365493315494399</v>
      </c>
      <c r="BA309" s="206">
        <v>-1.3365493315494399</v>
      </c>
      <c r="BB309" s="206">
        <v>-1.3365493315494399</v>
      </c>
      <c r="BC309" s="206">
        <v>-1.3365493315494399</v>
      </c>
      <c r="BD309" s="206">
        <v>-1.3365493315494399</v>
      </c>
      <c r="BE309" s="206">
        <v>-1.3365493315494399</v>
      </c>
      <c r="BF309" s="206">
        <v>-1.33654933154932</v>
      </c>
      <c r="BG309" s="206">
        <v>-1.33654933154956</v>
      </c>
      <c r="BH309" s="206">
        <v>-1.3365493315494399</v>
      </c>
      <c r="BI309" s="206">
        <v>-1.33654933154932</v>
      </c>
      <c r="BJ309" s="206">
        <v>-1.3365493315494399</v>
      </c>
      <c r="BK309" s="206">
        <v>-1.33654933154956</v>
      </c>
      <c r="BL309" s="206">
        <v>-1.33654933154932</v>
      </c>
      <c r="BM309" s="206">
        <v>-1.3365493315494399</v>
      </c>
      <c r="BN309" s="206">
        <v>-1.33654933154956</v>
      </c>
      <c r="BO309" s="206">
        <v>-1.33654933154932</v>
      </c>
      <c r="BP309" s="206">
        <v>-1.3365493315494399</v>
      </c>
      <c r="BQ309" s="206">
        <v>-1.33654933154932</v>
      </c>
      <c r="BR309" s="206">
        <v>-1.3365493315494399</v>
      </c>
      <c r="BS309" s="206">
        <v>-1.33654933154956</v>
      </c>
      <c r="BT309" s="206">
        <v>-1.33654933154932</v>
      </c>
      <c r="BU309" s="206">
        <v>-1.3365493315494399</v>
      </c>
      <c r="BV309" s="206">
        <v>-1.33654933154956</v>
      </c>
      <c r="BW309" s="206">
        <v>-1.33654933154932</v>
      </c>
      <c r="BX309" s="206">
        <v>-1.3365493315494399</v>
      </c>
      <c r="BY309" s="206">
        <v>-1.3365493315494399</v>
      </c>
      <c r="BZ309" s="206">
        <v>-1.3365493315494399</v>
      </c>
      <c r="CA309" s="206">
        <v>-1.3365493315494399</v>
      </c>
      <c r="CB309" s="206">
        <v>-1.3365493315494399</v>
      </c>
      <c r="CC309" s="206">
        <v>-1.3365493315494399</v>
      </c>
      <c r="CD309" s="206">
        <v>-1.3365493315494399</v>
      </c>
      <c r="CE309" s="206">
        <v>-1.3365493315494399</v>
      </c>
      <c r="CF309" s="206">
        <v>-1.33654933154932</v>
      </c>
      <c r="CG309" s="206">
        <v>-1.3365493315494399</v>
      </c>
      <c r="CH309" s="206">
        <v>-1.33654933154956</v>
      </c>
      <c r="CI309" s="206">
        <v>-1.33654933154932</v>
      </c>
      <c r="CJ309" s="206">
        <v>-1.3365493315494399</v>
      </c>
      <c r="CK309" s="206">
        <v>-1.33654933154956</v>
      </c>
      <c r="CL309" s="206">
        <v>-1.33654933154932</v>
      </c>
      <c r="CM309" s="206">
        <v>-1.3365493315494399</v>
      </c>
      <c r="CN309" s="206">
        <v>-1.33654933154932</v>
      </c>
      <c r="CO309" s="206">
        <v>-1.33654933154956</v>
      </c>
      <c r="CP309" s="206">
        <v>-1.3365493315494399</v>
      </c>
      <c r="CQ309" s="206">
        <v>-1.33654933154932</v>
      </c>
      <c r="CR309" s="206">
        <v>-1.33654933154956</v>
      </c>
      <c r="CS309" s="206">
        <v>-1.3365493315494399</v>
      </c>
      <c r="CT309" s="206">
        <v>-1.33654933154932</v>
      </c>
      <c r="CU309" s="206">
        <v>-0.87740798556257504</v>
      </c>
      <c r="CV309" s="206">
        <v>-0.87740798556245903</v>
      </c>
      <c r="CW309" s="206">
        <v>-26.3222395668746</v>
      </c>
      <c r="CX309" s="206">
        <v>-27.1996475524369</v>
      </c>
      <c r="CY309" s="206">
        <v>-26.3222395668746</v>
      </c>
      <c r="CZ309" s="206">
        <v>-9.5485117146776801</v>
      </c>
      <c r="DA309" s="206">
        <v>-10.2070297639656</v>
      </c>
      <c r="DB309" s="206">
        <v>-9.8777707393217096</v>
      </c>
      <c r="DC309" s="206">
        <v>-10.2070297639656</v>
      </c>
      <c r="DD309" s="206">
        <v>-9.8777707393217096</v>
      </c>
      <c r="DE309" s="206">
        <v>-10.2070297639656</v>
      </c>
      <c r="DF309" s="206">
        <v>-79.382915525166396</v>
      </c>
      <c r="DG309" s="206">
        <v>-79.382915525166396</v>
      </c>
      <c r="DH309" s="206">
        <v>-79.600402964961603</v>
      </c>
      <c r="DI309" s="206">
        <v>-79.382915525166396</v>
      </c>
      <c r="DJ309" s="232">
        <v>-397.13206506562699</v>
      </c>
      <c r="DK309" s="206">
        <v>0</v>
      </c>
      <c r="DL309" s="207">
        <v>-1099.9999999999991</v>
      </c>
      <c r="DQ309" s="270"/>
      <c r="DR309" s="209"/>
      <c r="DS309" s="205" t="s">
        <v>377</v>
      </c>
      <c r="DT309" s="205"/>
      <c r="DU309" s="206">
        <f t="shared" si="297"/>
        <v>-2.3171841651758601E-5</v>
      </c>
      <c r="DV309" s="206">
        <f t="shared" si="298"/>
        <v>-8.4584598613816707E-5</v>
      </c>
      <c r="DW309" s="206">
        <f t="shared" si="299"/>
        <v>-5.5645300092841676E-5</v>
      </c>
      <c r="DX309" s="206">
        <f t="shared" si="300"/>
        <v>-8.0192959892965698E-5</v>
      </c>
      <c r="DY309" s="206">
        <f t="shared" si="301"/>
        <v>-8.1598942657311137E-5</v>
      </c>
      <c r="DZ309" s="206">
        <f t="shared" si="302"/>
        <v>-5.9925142485217906E-5</v>
      </c>
      <c r="EA309" s="206">
        <f t="shared" si="303"/>
        <v>-1.587658310503328E-4</v>
      </c>
      <c r="EB309" s="206">
        <f t="shared" si="304"/>
        <v>-1.5898331849012801E-4</v>
      </c>
      <c r="EC309" s="206">
        <f t="shared" si="305"/>
        <v>-3.97132065065627E-4</v>
      </c>
      <c r="ED309" s="207">
        <f t="shared" si="307"/>
        <v>-1.0999999999999996E-3</v>
      </c>
      <c r="EE309" s="303">
        <f t="shared" si="306"/>
        <v>0</v>
      </c>
    </row>
    <row r="310" spans="1:135" s="126" customFormat="1" ht="15.5" hidden="1" outlineLevel="1" x14ac:dyDescent="0.35">
      <c r="A310" s="37" t="s">
        <v>357</v>
      </c>
      <c r="B310" s="37">
        <v>2</v>
      </c>
      <c r="C310" s="38">
        <v>2.5</v>
      </c>
      <c r="D310" s="264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7"/>
        <v>0</v>
      </c>
      <c r="EE310" s="303">
        <f t="shared" si="306"/>
        <v>0</v>
      </c>
    </row>
    <row r="311" spans="1:135" s="126" customFormat="1" ht="15.5" hidden="1" outlineLevel="1" x14ac:dyDescent="0.35">
      <c r="A311" s="37" t="s">
        <v>357</v>
      </c>
      <c r="B311" s="37">
        <v>2</v>
      </c>
      <c r="C311" s="38">
        <v>2.6</v>
      </c>
      <c r="D311" s="264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-1.0006362563545E-3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-1.04433695617248E-3</v>
      </c>
      <c r="DE311" s="206">
        <v>0</v>
      </c>
      <c r="DF311" s="206">
        <v>-4.88672428849812E-4</v>
      </c>
      <c r="DG311" s="206">
        <v>0</v>
      </c>
      <c r="DH311" s="206">
        <v>0</v>
      </c>
      <c r="DI311" s="206">
        <v>-1.30017945826524E-3</v>
      </c>
      <c r="DJ311" s="206">
        <v>-2.1661749003579699E-3</v>
      </c>
      <c r="DK311" s="206">
        <v>0</v>
      </c>
      <c r="DL311" s="207">
        <v>-6.0000000000000019E-3</v>
      </c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-1.0006362563544999E-9</v>
      </c>
      <c r="DY311" s="206">
        <f t="shared" si="301"/>
        <v>0</v>
      </c>
      <c r="DZ311" s="206">
        <f t="shared" si="302"/>
        <v>-1.04433695617248E-9</v>
      </c>
      <c r="EA311" s="206">
        <f t="shared" si="303"/>
        <v>-4.8867242884981197E-10</v>
      </c>
      <c r="EB311" s="206">
        <f t="shared" si="304"/>
        <v>-1.3001794582652399E-9</v>
      </c>
      <c r="EC311" s="206">
        <f t="shared" si="305"/>
        <v>-2.1661749003579699E-9</v>
      </c>
      <c r="ED311" s="207">
        <f t="shared" si="307"/>
        <v>-6.0000000000000024E-9</v>
      </c>
      <c r="EE311" s="303">
        <f t="shared" si="306"/>
        <v>0</v>
      </c>
    </row>
    <row r="312" spans="1:135" s="126" customFormat="1" ht="15.5" hidden="1" outlineLevel="1" x14ac:dyDescent="0.35">
      <c r="A312" s="37" t="s">
        <v>357</v>
      </c>
      <c r="B312" s="37">
        <v>3</v>
      </c>
      <c r="C312" s="38"/>
      <c r="D312" s="264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7"/>
        <v>0</v>
      </c>
      <c r="EE312" s="303">
        <f t="shared" si="306"/>
        <v>0</v>
      </c>
    </row>
    <row r="313" spans="1:135" s="126" customFormat="1" ht="15.5" hidden="1" outlineLevel="1" x14ac:dyDescent="0.35">
      <c r="A313" s="37" t="s">
        <v>357</v>
      </c>
      <c r="B313" s="37">
        <v>3</v>
      </c>
      <c r="C313" s="38">
        <v>3.1</v>
      </c>
      <c r="D313" s="264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7"/>
        <v>0</v>
      </c>
      <c r="EE313" s="303">
        <f t="shared" si="306"/>
        <v>0</v>
      </c>
    </row>
    <row r="314" spans="1:135" s="126" customFormat="1" ht="15.5" hidden="1" outlineLevel="1" x14ac:dyDescent="0.35">
      <c r="A314" s="37" t="s">
        <v>357</v>
      </c>
      <c r="B314" s="37">
        <v>3</v>
      </c>
      <c r="C314" s="38">
        <v>3.2</v>
      </c>
      <c r="D314" s="264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7"/>
        <v>0</v>
      </c>
      <c r="EE314" s="303">
        <f t="shared" si="306"/>
        <v>0</v>
      </c>
    </row>
    <row r="315" spans="1:135" s="126" customFormat="1" ht="15.5" hidden="1" outlineLevel="1" x14ac:dyDescent="0.35">
      <c r="A315" s="37" t="s">
        <v>357</v>
      </c>
      <c r="B315" s="37">
        <v>3</v>
      </c>
      <c r="C315" s="38">
        <v>3.3</v>
      </c>
      <c r="D315" s="264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7"/>
        <v>0</v>
      </c>
      <c r="EE315" s="303">
        <f t="shared" si="306"/>
        <v>0</v>
      </c>
    </row>
    <row r="316" spans="1:135" s="126" customFormat="1" ht="15.5" hidden="1" outlineLevel="1" x14ac:dyDescent="0.35">
      <c r="A316" s="37" t="s">
        <v>357</v>
      </c>
      <c r="B316" s="37">
        <v>3</v>
      </c>
      <c r="C316" s="38">
        <v>3.3</v>
      </c>
      <c r="D316" s="264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7"/>
        <v>0</v>
      </c>
      <c r="EE316" s="303">
        <f t="shared" si="306"/>
        <v>0</v>
      </c>
    </row>
    <row r="317" spans="1:135" s="126" customFormat="1" ht="15.5" hidden="1" outlineLevel="1" x14ac:dyDescent="0.35">
      <c r="A317" s="37" t="s">
        <v>357</v>
      </c>
      <c r="B317" s="37">
        <v>3</v>
      </c>
      <c r="C317" s="38">
        <v>3.3</v>
      </c>
      <c r="D317" s="264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7"/>
        <v>0</v>
      </c>
      <c r="EE317" s="303">
        <f t="shared" si="306"/>
        <v>0</v>
      </c>
    </row>
    <row r="318" spans="1:135" s="126" customFormat="1" ht="15.5" hidden="1" outlineLevel="1" x14ac:dyDescent="0.35">
      <c r="A318" s="37" t="s">
        <v>357</v>
      </c>
      <c r="B318" s="37">
        <v>3</v>
      </c>
      <c r="C318" s="38">
        <v>3.4</v>
      </c>
      <c r="D318" s="264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7"/>
        <v>0</v>
      </c>
      <c r="EE318" s="303">
        <f t="shared" si="306"/>
        <v>0</v>
      </c>
    </row>
    <row r="319" spans="1:135" s="126" customFormat="1" ht="15.5" hidden="1" outlineLevel="1" x14ac:dyDescent="0.35">
      <c r="A319" s="37" t="s">
        <v>357</v>
      </c>
      <c r="B319" s="37">
        <v>3</v>
      </c>
      <c r="C319" s="38">
        <v>3.5</v>
      </c>
      <c r="D319" s="264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7"/>
        <v>0</v>
      </c>
      <c r="EE319" s="303">
        <f t="shared" si="306"/>
        <v>0</v>
      </c>
    </row>
    <row r="320" spans="1:135" s="126" customFormat="1" ht="15.5" hidden="1" outlineLevel="1" x14ac:dyDescent="0.35">
      <c r="A320" s="37"/>
      <c r="B320" s="37"/>
      <c r="C320" s="38"/>
      <c r="D320" s="264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7"/>
        <v>0</v>
      </c>
      <c r="EE320" s="303">
        <f t="shared" si="306"/>
        <v>0</v>
      </c>
    </row>
    <row r="321" spans="1:135" s="126" customFormat="1" ht="15.5" hidden="1" outlineLevel="1" x14ac:dyDescent="0.35">
      <c r="A321" s="37" t="s">
        <v>357</v>
      </c>
      <c r="B321" s="37">
        <v>4</v>
      </c>
      <c r="C321" s="38"/>
      <c r="D321" s="264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7"/>
        <v>0</v>
      </c>
      <c r="EE321" s="303">
        <f t="shared" si="306"/>
        <v>0</v>
      </c>
    </row>
    <row r="322" spans="1:135" s="126" customFormat="1" ht="15.5" hidden="1" outlineLevel="1" x14ac:dyDescent="0.35">
      <c r="A322" s="37" t="s">
        <v>357</v>
      </c>
      <c r="B322" s="37">
        <v>4</v>
      </c>
      <c r="C322" s="38">
        <v>4.0999999999999996</v>
      </c>
      <c r="D322" s="264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7"/>
        <v>0</v>
      </c>
      <c r="EE322" s="303">
        <f t="shared" si="306"/>
        <v>0</v>
      </c>
    </row>
    <row r="323" spans="1:135" s="126" customFormat="1" ht="15.5" hidden="1" outlineLevel="1" x14ac:dyDescent="0.35">
      <c r="A323" s="37" t="s">
        <v>357</v>
      </c>
      <c r="B323" s="37">
        <v>4</v>
      </c>
      <c r="C323" s="38">
        <v>4.2</v>
      </c>
      <c r="D323" s="264"/>
      <c r="E323" s="270"/>
      <c r="F323" s="209"/>
      <c r="G323" s="218"/>
      <c r="H323" s="205" t="s">
        <v>276</v>
      </c>
      <c r="I323" s="206">
        <v>-122242854.89949299</v>
      </c>
      <c r="J323" s="206">
        <v>-74370889.249077499</v>
      </c>
      <c r="K323" s="206">
        <v>-74370889.249078095</v>
      </c>
      <c r="L323" s="206">
        <v>-74370889.249077499</v>
      </c>
      <c r="M323" s="206">
        <v>-74370889.249077305</v>
      </c>
      <c r="N323" s="206">
        <v>-74370889.249077499</v>
      </c>
      <c r="O323" s="206">
        <v>-74370889.249077499</v>
      </c>
      <c r="P323" s="206">
        <v>-12763317.8521559</v>
      </c>
      <c r="Q323" s="206">
        <v>-12763317.8521557</v>
      </c>
      <c r="R323" s="206">
        <v>-12763317.852155101</v>
      </c>
      <c r="S323" s="206">
        <v>-12763317.8521562</v>
      </c>
      <c r="T323" s="206">
        <v>-12763317.852155499</v>
      </c>
      <c r="U323" s="206">
        <v>-12763317.852156101</v>
      </c>
      <c r="V323" s="206">
        <v>-12763317.8521559</v>
      </c>
      <c r="W323" s="206">
        <v>-12763317.852155499</v>
      </c>
      <c r="X323" s="206">
        <v>-12763317.8521554</v>
      </c>
      <c r="Y323" s="206">
        <v>-12763317.8521559</v>
      </c>
      <c r="Z323" s="206">
        <v>-12763317.8521556</v>
      </c>
      <c r="AA323" s="206">
        <v>-12763317.8521559</v>
      </c>
      <c r="AB323" s="206">
        <v>-12763317.8521557</v>
      </c>
      <c r="AC323" s="206">
        <v>-12763317.8521559</v>
      </c>
      <c r="AD323" s="206">
        <v>-12763317.8521554</v>
      </c>
      <c r="AE323" s="206">
        <v>-12763317.8521554</v>
      </c>
      <c r="AF323" s="206">
        <v>-12763317.8521562</v>
      </c>
      <c r="AG323" s="206">
        <v>-12763317.8521559</v>
      </c>
      <c r="AH323" s="206">
        <v>-12763317.852155499</v>
      </c>
      <c r="AI323" s="206">
        <v>-12763317.8521554</v>
      </c>
      <c r="AJ323" s="206">
        <v>-12763317.8521554</v>
      </c>
      <c r="AK323" s="206">
        <v>-12763317.8521562</v>
      </c>
      <c r="AL323" s="206">
        <v>-12763317.8521559</v>
      </c>
      <c r="AM323" s="206">
        <v>-7050954.7086519804</v>
      </c>
      <c r="AN323" s="206">
        <v>-7050954.7086528502</v>
      </c>
      <c r="AO323" s="206">
        <v>-7050954.7086517597</v>
      </c>
      <c r="AP323" s="206">
        <v>-7050954.7086520102</v>
      </c>
      <c r="AQ323" s="206">
        <v>-7050954.70865204</v>
      </c>
      <c r="AR323" s="206">
        <v>-7050954.7086528204</v>
      </c>
      <c r="AS323" s="206">
        <v>-7050954.7086520204</v>
      </c>
      <c r="AT323" s="206">
        <v>-7050954.7086517597</v>
      </c>
      <c r="AU323" s="206">
        <v>-7050954.7086520102</v>
      </c>
      <c r="AV323" s="206">
        <v>-7050954.7086528204</v>
      </c>
      <c r="AW323" s="206">
        <v>-7050954.7086520102</v>
      </c>
      <c r="AX323" s="206">
        <v>-7050954.7086525299</v>
      </c>
      <c r="AY323" s="206">
        <v>-7050954.7086517597</v>
      </c>
      <c r="AZ323" s="206">
        <v>-7050954.7086528204</v>
      </c>
      <c r="BA323" s="206">
        <v>-7050954.7086520102</v>
      </c>
      <c r="BB323" s="206">
        <v>-7050954.7086520102</v>
      </c>
      <c r="BC323" s="206">
        <v>-7050954.7086525699</v>
      </c>
      <c r="BD323" s="206">
        <v>-7050954.70865204</v>
      </c>
      <c r="BE323" s="206">
        <v>-7050954.7086520102</v>
      </c>
      <c r="BF323" s="206">
        <v>-7050954.7086520102</v>
      </c>
      <c r="BG323" s="206">
        <v>-7050954.7086525997</v>
      </c>
      <c r="BH323" s="206">
        <v>-7050954.7086519804</v>
      </c>
      <c r="BI323" s="206">
        <v>-7050954.70865204</v>
      </c>
      <c r="BJ323" s="206">
        <v>-7050954.7086519804</v>
      </c>
      <c r="BK323" s="206">
        <v>-7050954.7086528502</v>
      </c>
      <c r="BL323" s="206">
        <v>-7050954.7086517597</v>
      </c>
      <c r="BM323" s="206">
        <v>-7050954.7086525001</v>
      </c>
      <c r="BN323" s="206">
        <v>-7050954.7086528502</v>
      </c>
      <c r="BO323" s="206">
        <v>-7050954.7086519804</v>
      </c>
      <c r="BP323" s="206">
        <v>-7050954.70865204</v>
      </c>
      <c r="BQ323" s="206">
        <v>-7050954.7086517299</v>
      </c>
      <c r="BR323" s="206">
        <v>-7050954.70865204</v>
      </c>
      <c r="BS323" s="206">
        <v>-7050954.7086528204</v>
      </c>
      <c r="BT323" s="206">
        <v>-7050954.7086520102</v>
      </c>
      <c r="BU323" s="206">
        <v>-7050954.7086517904</v>
      </c>
      <c r="BV323" s="206">
        <v>-7050954.7086528204</v>
      </c>
      <c r="BW323" s="206">
        <v>-7050954.7086520102</v>
      </c>
      <c r="BX323" s="206">
        <v>-7050954.7086520102</v>
      </c>
      <c r="BY323" s="206">
        <v>-7050954.7086520102</v>
      </c>
      <c r="BZ323" s="206">
        <v>-7050954.7086525699</v>
      </c>
      <c r="CA323" s="206">
        <v>-7050954.70865204</v>
      </c>
      <c r="CB323" s="206">
        <v>-7050954.7086525001</v>
      </c>
      <c r="CC323" s="206">
        <v>-7050954.7086523296</v>
      </c>
      <c r="CD323" s="206">
        <v>-7050954.7086522803</v>
      </c>
      <c r="CE323" s="206">
        <v>-7050954.7086519804</v>
      </c>
      <c r="CF323" s="206">
        <v>-7050954.70865204</v>
      </c>
      <c r="CG323" s="206">
        <v>-7050954.7086520102</v>
      </c>
      <c r="CH323" s="206">
        <v>-7050954.7086525699</v>
      </c>
      <c r="CI323" s="206">
        <v>-7050954.7086520102</v>
      </c>
      <c r="CJ323" s="206">
        <v>-7050954.7086520102</v>
      </c>
      <c r="CK323" s="206">
        <v>-7050954.7086528502</v>
      </c>
      <c r="CL323" s="206">
        <v>-7050954.7086519804</v>
      </c>
      <c r="CM323" s="206">
        <v>-7050954.7086517904</v>
      </c>
      <c r="CN323" s="206">
        <v>-7050954.7086519804</v>
      </c>
      <c r="CO323" s="206">
        <v>-7050954.7086528502</v>
      </c>
      <c r="CP323" s="206">
        <v>-7050954.70865204</v>
      </c>
      <c r="CQ323" s="206">
        <v>-7050954.7086524703</v>
      </c>
      <c r="CR323" s="206">
        <v>-7050954.7086520996</v>
      </c>
      <c r="CS323" s="206">
        <v>-7050954.7086525103</v>
      </c>
      <c r="CT323" s="206">
        <v>-7050954.7086520102</v>
      </c>
      <c r="CU323" s="206">
        <v>-4628758.4163006898</v>
      </c>
      <c r="CV323" s="206">
        <v>-4628758.4163014097</v>
      </c>
      <c r="CW323" s="206">
        <v>-138862752.48902899</v>
      </c>
      <c r="CX323" s="206">
        <v>-143491510.90532899</v>
      </c>
      <c r="CY323" s="206">
        <v>-138862752.48902899</v>
      </c>
      <c r="CZ323" s="206">
        <v>-50373092.893756203</v>
      </c>
      <c r="DA323" s="206">
        <v>-53847099.300221197</v>
      </c>
      <c r="DB323" s="206">
        <v>-52110096.096989296</v>
      </c>
      <c r="DC323" s="206">
        <v>-53847099.3002216</v>
      </c>
      <c r="DD323" s="206">
        <v>-52110096.096989103</v>
      </c>
      <c r="DE323" s="206">
        <v>-53847099.300221398</v>
      </c>
      <c r="DF323" s="206">
        <v>-418783900.29931498</v>
      </c>
      <c r="DG323" s="206">
        <v>-418783900.29931599</v>
      </c>
      <c r="DH323" s="206">
        <v>-419931253.45082098</v>
      </c>
      <c r="DI323" s="206">
        <v>-418783900.29931498</v>
      </c>
      <c r="DJ323" s="206">
        <v>-2095066854.6480801</v>
      </c>
      <c r="DK323" s="206">
        <v>0</v>
      </c>
      <c r="DL323" s="207">
        <v>-5803040708.2139072</v>
      </c>
      <c r="DQ323" s="270"/>
      <c r="DR323" s="209"/>
      <c r="DS323" s="218"/>
      <c r="DT323" s="205" t="s">
        <v>276</v>
      </c>
      <c r="DU323" s="206">
        <f t="shared" si="297"/>
        <v>-122.242854899493</v>
      </c>
      <c r="DV323" s="206">
        <f t="shared" si="298"/>
        <v>-446.22533549446541</v>
      </c>
      <c r="DW323" s="206">
        <f t="shared" si="299"/>
        <v>-293.55631059958154</v>
      </c>
      <c r="DX323" s="206">
        <f t="shared" si="300"/>
        <v>-423.05728251913246</v>
      </c>
      <c r="DY323" s="206">
        <f t="shared" si="301"/>
        <v>-430.47453271598903</v>
      </c>
      <c r="DZ323" s="206">
        <f t="shared" si="302"/>
        <v>-316.13458298839879</v>
      </c>
      <c r="EA323" s="206">
        <f t="shared" si="303"/>
        <v>-837.56780059863092</v>
      </c>
      <c r="EB323" s="206">
        <f t="shared" si="304"/>
        <v>-838.71515375013587</v>
      </c>
      <c r="EC323" s="206">
        <f t="shared" si="305"/>
        <v>-2095.0668546480802</v>
      </c>
      <c r="ED323" s="207">
        <f t="shared" si="307"/>
        <v>-5803.0407082139072</v>
      </c>
      <c r="EE323" s="303">
        <f t="shared" si="306"/>
        <v>0</v>
      </c>
    </row>
    <row r="324" spans="1:135" s="126" customFormat="1" ht="15.5" hidden="1" outlineLevel="1" x14ac:dyDescent="0.35">
      <c r="A324" s="37" t="s">
        <v>357</v>
      </c>
      <c r="B324" s="37">
        <v>4</v>
      </c>
      <c r="C324" s="38">
        <v>4.3</v>
      </c>
      <c r="D324" s="264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7"/>
        <v>0</v>
      </c>
      <c r="EE324" s="303">
        <f t="shared" si="306"/>
        <v>0</v>
      </c>
    </row>
    <row r="325" spans="1:135" s="126" customFormat="1" ht="15.5" hidden="1" outlineLevel="1" x14ac:dyDescent="0.35">
      <c r="A325" s="37" t="s">
        <v>357</v>
      </c>
      <c r="B325" s="37">
        <v>4</v>
      </c>
      <c r="C325" s="38">
        <v>4.3</v>
      </c>
      <c r="D325" s="264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7"/>
        <v>0</v>
      </c>
      <c r="EE325" s="303">
        <f t="shared" si="306"/>
        <v>0</v>
      </c>
    </row>
    <row r="326" spans="1:135" s="126" customFormat="1" ht="15.5" hidden="1" outlineLevel="1" x14ac:dyDescent="0.35">
      <c r="A326" s="37" t="s">
        <v>357</v>
      </c>
      <c r="B326" s="37">
        <v>4</v>
      </c>
      <c r="C326" s="38">
        <v>4.3</v>
      </c>
      <c r="D326" s="264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7"/>
        <v>0</v>
      </c>
      <c r="EE326" s="303">
        <f t="shared" si="306"/>
        <v>0</v>
      </c>
    </row>
    <row r="327" spans="1:135" s="126" customFormat="1" ht="15.5" hidden="1" outlineLevel="1" x14ac:dyDescent="0.35">
      <c r="A327" s="37" t="s">
        <v>357</v>
      </c>
      <c r="B327" s="37">
        <v>4</v>
      </c>
      <c r="C327" s="38">
        <v>4.4000000000000004</v>
      </c>
      <c r="D327" s="264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7"/>
        <v>0</v>
      </c>
      <c r="EE327" s="303">
        <f t="shared" si="306"/>
        <v>0</v>
      </c>
    </row>
    <row r="328" spans="1:135" s="126" customFormat="1" ht="15.5" hidden="1" outlineLevel="1" x14ac:dyDescent="0.35">
      <c r="A328" s="37" t="s">
        <v>357</v>
      </c>
      <c r="B328" s="37">
        <v>4</v>
      </c>
      <c r="C328" s="38">
        <v>4.5</v>
      </c>
      <c r="D328" s="264"/>
      <c r="E328" s="270"/>
      <c r="F328" s="209"/>
      <c r="G328" s="218"/>
      <c r="H328" s="205" t="s">
        <v>379</v>
      </c>
      <c r="I328" s="206">
        <v>-31507856.038449202</v>
      </c>
      <c r="J328" s="206">
        <v>-19168950.8056564</v>
      </c>
      <c r="K328" s="206">
        <v>-19168950.8056565</v>
      </c>
      <c r="L328" s="206">
        <v>-19168950.8056565</v>
      </c>
      <c r="M328" s="206">
        <v>-19168950.805656299</v>
      </c>
      <c r="N328" s="206">
        <v>-19168950.805656601</v>
      </c>
      <c r="O328" s="206">
        <v>-19168950.8056564</v>
      </c>
      <c r="P328" s="206">
        <v>-3289720.13774818</v>
      </c>
      <c r="Q328" s="206">
        <v>-3289720.13774818</v>
      </c>
      <c r="R328" s="206">
        <v>-3289720.13774799</v>
      </c>
      <c r="S328" s="206">
        <v>-3289720.1377483001</v>
      </c>
      <c r="T328" s="206">
        <v>-3289720.13774818</v>
      </c>
      <c r="U328" s="206">
        <v>-3289720.13774818</v>
      </c>
      <c r="V328" s="206">
        <v>-3289720.13774818</v>
      </c>
      <c r="W328" s="206">
        <v>-3289720.13774824</v>
      </c>
      <c r="X328" s="206">
        <v>-3289720.1377480598</v>
      </c>
      <c r="Y328" s="206">
        <v>-3289720.13774818</v>
      </c>
      <c r="Z328" s="206">
        <v>-3289720.13774824</v>
      </c>
      <c r="AA328" s="206">
        <v>-3289720.13774824</v>
      </c>
      <c r="AB328" s="206">
        <v>-3289720.13774818</v>
      </c>
      <c r="AC328" s="206">
        <v>-3289720.13774818</v>
      </c>
      <c r="AD328" s="206">
        <v>-3289720.13774799</v>
      </c>
      <c r="AE328" s="206">
        <v>-3289720.13774824</v>
      </c>
      <c r="AF328" s="206">
        <v>-3289720.13774824</v>
      </c>
      <c r="AG328" s="206">
        <v>-3289720.13774818</v>
      </c>
      <c r="AH328" s="206">
        <v>-3289720.13774818</v>
      </c>
      <c r="AI328" s="206">
        <v>-3289720.1377480598</v>
      </c>
      <c r="AJ328" s="206">
        <v>-3289720.13774818</v>
      </c>
      <c r="AK328" s="206">
        <v>-3289720.13774818</v>
      </c>
      <c r="AL328" s="206">
        <v>-3289720.13774818</v>
      </c>
      <c r="AM328" s="206">
        <v>-1817369.74383079</v>
      </c>
      <c r="AN328" s="206">
        <v>-1817369.74383092</v>
      </c>
      <c r="AO328" s="206">
        <v>-1817369.74383079</v>
      </c>
      <c r="AP328" s="206">
        <v>-1817369.74383079</v>
      </c>
      <c r="AQ328" s="206">
        <v>-1817369.74383079</v>
      </c>
      <c r="AR328" s="206">
        <v>-1817369.74383092</v>
      </c>
      <c r="AS328" s="206">
        <v>-1817369.74383079</v>
      </c>
      <c r="AT328" s="206">
        <v>-1817369.74383073</v>
      </c>
      <c r="AU328" s="206">
        <v>-1817369.74383079</v>
      </c>
      <c r="AV328" s="206">
        <v>-1817369.74383098</v>
      </c>
      <c r="AW328" s="206">
        <v>-1817369.74383073</v>
      </c>
      <c r="AX328" s="206">
        <v>-1817369.74383073</v>
      </c>
      <c r="AY328" s="206">
        <v>-1817369.74383073</v>
      </c>
      <c r="AZ328" s="206">
        <v>-1817369.74383098</v>
      </c>
      <c r="BA328" s="206">
        <v>-1817369.74383073</v>
      </c>
      <c r="BB328" s="206">
        <v>-1817369.7438308501</v>
      </c>
      <c r="BC328" s="206">
        <v>-1817369.74383092</v>
      </c>
      <c r="BD328" s="206">
        <v>-1817369.74383079</v>
      </c>
      <c r="BE328" s="206">
        <v>-1817369.74383073</v>
      </c>
      <c r="BF328" s="206">
        <v>-1817369.74383073</v>
      </c>
      <c r="BG328" s="206">
        <v>-1817369.74383098</v>
      </c>
      <c r="BH328" s="206">
        <v>-1817369.74383079</v>
      </c>
      <c r="BI328" s="206">
        <v>-1817369.74383079</v>
      </c>
      <c r="BJ328" s="206">
        <v>-1817369.7438306699</v>
      </c>
      <c r="BK328" s="206">
        <v>-1817369.74383098</v>
      </c>
      <c r="BL328" s="206">
        <v>-1817369.74383073</v>
      </c>
      <c r="BM328" s="206">
        <v>-1817369.74383073</v>
      </c>
      <c r="BN328" s="206">
        <v>-1817369.74383098</v>
      </c>
      <c r="BO328" s="206">
        <v>-1817369.74383079</v>
      </c>
      <c r="BP328" s="206">
        <v>-1817369.74383079</v>
      </c>
      <c r="BQ328" s="206">
        <v>-1817369.74383073</v>
      </c>
      <c r="BR328" s="206">
        <v>-1817369.74383079</v>
      </c>
      <c r="BS328" s="206">
        <v>-1817369.74383092</v>
      </c>
      <c r="BT328" s="206">
        <v>-1817369.7438308501</v>
      </c>
      <c r="BU328" s="206">
        <v>-1817369.74383073</v>
      </c>
      <c r="BV328" s="206">
        <v>-1817369.74383092</v>
      </c>
      <c r="BW328" s="206">
        <v>-1817369.74383073</v>
      </c>
      <c r="BX328" s="206">
        <v>-1817369.74383073</v>
      </c>
      <c r="BY328" s="206">
        <v>-1817369.7438308501</v>
      </c>
      <c r="BZ328" s="206">
        <v>-1817369.74383092</v>
      </c>
      <c r="CA328" s="206">
        <v>-1817369.74383079</v>
      </c>
      <c r="CB328" s="206">
        <v>-1817369.74383073</v>
      </c>
      <c r="CC328" s="206">
        <v>-1817369.74383098</v>
      </c>
      <c r="CD328" s="206">
        <v>-1817369.74383073</v>
      </c>
      <c r="CE328" s="206">
        <v>-1817369.74383079</v>
      </c>
      <c r="CF328" s="206">
        <v>-1817369.74383079</v>
      </c>
      <c r="CG328" s="206">
        <v>-1817369.74383073</v>
      </c>
      <c r="CH328" s="206">
        <v>-1817369.74383098</v>
      </c>
      <c r="CI328" s="206">
        <v>-1817369.7438306699</v>
      </c>
      <c r="CJ328" s="206">
        <v>-1817369.74383079</v>
      </c>
      <c r="CK328" s="206">
        <v>-1817369.74383092</v>
      </c>
      <c r="CL328" s="206">
        <v>-1817369.7438308501</v>
      </c>
      <c r="CM328" s="206">
        <v>-1817369.74383073</v>
      </c>
      <c r="CN328" s="206">
        <v>-1817369.74383079</v>
      </c>
      <c r="CO328" s="206">
        <v>-1817369.74383098</v>
      </c>
      <c r="CP328" s="206">
        <v>-1817369.74383079</v>
      </c>
      <c r="CQ328" s="206">
        <v>-1817369.74383073</v>
      </c>
      <c r="CR328" s="206">
        <v>-1817369.74383098</v>
      </c>
      <c r="CS328" s="206">
        <v>-1817369.74383079</v>
      </c>
      <c r="CT328" s="206">
        <v>-1817369.74383073</v>
      </c>
      <c r="CU328" s="206">
        <v>-1193053.40126002</v>
      </c>
      <c r="CV328" s="206">
        <v>-1193053.40126002</v>
      </c>
      <c r="CW328" s="206">
        <v>-35791602.0377995</v>
      </c>
      <c r="CX328" s="206">
        <v>-36984655.439059302</v>
      </c>
      <c r="CY328" s="206">
        <v>-35791602.0377995</v>
      </c>
      <c r="CZ328" s="206">
        <v>-12983565.873136999</v>
      </c>
      <c r="DA328" s="206">
        <v>-13878984.2092153</v>
      </c>
      <c r="DB328" s="206">
        <v>-13431275.0411762</v>
      </c>
      <c r="DC328" s="206">
        <v>-13878984.2092153</v>
      </c>
      <c r="DD328" s="206">
        <v>-13431275.0411762</v>
      </c>
      <c r="DE328" s="206">
        <v>-13878984.2092152</v>
      </c>
      <c r="DF328" s="206">
        <v>-107940728.746068</v>
      </c>
      <c r="DG328" s="206">
        <v>-107940728.746068</v>
      </c>
      <c r="DH328" s="206">
        <v>-108236456.77003001</v>
      </c>
      <c r="DI328" s="206">
        <v>-107940728.746068</v>
      </c>
      <c r="DJ328" s="206">
        <v>-539999371.7543</v>
      </c>
      <c r="DK328" s="206">
        <v>0</v>
      </c>
      <c r="DL328" s="207">
        <v>-1495722358.3332927</v>
      </c>
      <c r="DQ328" s="270"/>
      <c r="DR328" s="209"/>
      <c r="DS328" s="218"/>
      <c r="DT328" s="205" t="s">
        <v>379</v>
      </c>
      <c r="DU328" s="206">
        <f t="shared" si="297"/>
        <v>-31.507856038449201</v>
      </c>
      <c r="DV328" s="206">
        <f t="shared" si="298"/>
        <v>-115.0137048339387</v>
      </c>
      <c r="DW328" s="206">
        <f t="shared" si="299"/>
        <v>-75.663563168207958</v>
      </c>
      <c r="DX328" s="206">
        <f t="shared" si="300"/>
        <v>-109.04218462984882</v>
      </c>
      <c r="DY328" s="206">
        <f t="shared" si="301"/>
        <v>-110.95396631717834</v>
      </c>
      <c r="DZ328" s="206">
        <f t="shared" si="302"/>
        <v>-81.483068583135193</v>
      </c>
      <c r="EA328" s="206">
        <f t="shared" si="303"/>
        <v>-215.88145749213601</v>
      </c>
      <c r="EB328" s="206">
        <f t="shared" si="304"/>
        <v>-216.17718551609804</v>
      </c>
      <c r="EC328" s="206">
        <f t="shared" si="305"/>
        <v>-539.9993717543</v>
      </c>
      <c r="ED328" s="207">
        <f t="shared" si="307"/>
        <v>-1495.7223583332923</v>
      </c>
      <c r="EE328" s="303">
        <f t="shared" si="306"/>
        <v>0</v>
      </c>
    </row>
    <row r="329" spans="1:135" s="126" customFormat="1" ht="15.5" hidden="1" outlineLevel="1" x14ac:dyDescent="0.35">
      <c r="A329" s="37" t="s">
        <v>357</v>
      </c>
      <c r="B329" s="37">
        <v>5</v>
      </c>
      <c r="C329" s="38"/>
      <c r="D329" s="264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7"/>
        <v>0</v>
      </c>
      <c r="EE329" s="303">
        <f t="shared" si="306"/>
        <v>0</v>
      </c>
    </row>
    <row r="330" spans="1:135" s="126" customFormat="1" ht="15.5" hidden="1" outlineLevel="1" x14ac:dyDescent="0.35">
      <c r="A330" s="37" t="s">
        <v>357</v>
      </c>
      <c r="B330" s="37">
        <v>5</v>
      </c>
      <c r="C330" s="38">
        <v>5.0999999999999996</v>
      </c>
      <c r="D330" s="264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7"/>
        <v>0</v>
      </c>
      <c r="EE330" s="303">
        <f t="shared" si="306"/>
        <v>0</v>
      </c>
    </row>
    <row r="331" spans="1:135" s="126" customFormat="1" ht="15.5" hidden="1" outlineLevel="1" x14ac:dyDescent="0.35">
      <c r="A331" s="37" t="s">
        <v>357</v>
      </c>
      <c r="B331" s="37">
        <v>5</v>
      </c>
      <c r="C331" s="38">
        <v>5.2</v>
      </c>
      <c r="D331" s="264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7"/>
        <v>0</v>
      </c>
      <c r="EE331" s="303">
        <f t="shared" si="306"/>
        <v>0</v>
      </c>
    </row>
    <row r="332" spans="1:135" s="126" customFormat="1" ht="15.5" hidden="1" outlineLevel="1" x14ac:dyDescent="0.35">
      <c r="A332" s="37" t="s">
        <v>357</v>
      </c>
      <c r="B332" s="37">
        <v>5</v>
      </c>
      <c r="C332" s="38">
        <v>5.3</v>
      </c>
      <c r="D332" s="264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7"/>
        <v>0</v>
      </c>
      <c r="EE332" s="303">
        <f t="shared" si="306"/>
        <v>0</v>
      </c>
    </row>
    <row r="333" spans="1:135" s="126" customFormat="1" ht="15.5" hidden="1" outlineLevel="1" x14ac:dyDescent="0.35">
      <c r="A333" s="37" t="s">
        <v>357</v>
      </c>
      <c r="B333" s="37">
        <v>5</v>
      </c>
      <c r="C333" s="38">
        <v>5.3</v>
      </c>
      <c r="D333" s="264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7"/>
        <v>0</v>
      </c>
      <c r="EE333" s="303">
        <f t="shared" si="306"/>
        <v>0</v>
      </c>
    </row>
    <row r="334" spans="1:135" s="126" customFormat="1" ht="15.5" hidden="1" outlineLevel="1" x14ac:dyDescent="0.35">
      <c r="A334" s="37" t="s">
        <v>357</v>
      </c>
      <c r="B334" s="37">
        <v>5</v>
      </c>
      <c r="C334" s="38">
        <v>5.3</v>
      </c>
      <c r="D334" s="264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7"/>
        <v>0</v>
      </c>
      <c r="EE334" s="303">
        <f t="shared" si="306"/>
        <v>0</v>
      </c>
    </row>
    <row r="335" spans="1:135" s="126" customFormat="1" ht="15.5" hidden="1" outlineLevel="1" x14ac:dyDescent="0.35">
      <c r="A335" s="37" t="s">
        <v>357</v>
      </c>
      <c r="B335" s="37">
        <v>5</v>
      </c>
      <c r="C335" s="38">
        <v>5.4</v>
      </c>
      <c r="D335" s="264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7"/>
        <v>0</v>
      </c>
      <c r="EE335" s="303">
        <f t="shared" ref="EE335:EE366" si="317">ED335-(DL335/$DQ$4)</f>
        <v>0</v>
      </c>
    </row>
    <row r="336" spans="1:135" s="126" customFormat="1" ht="15.5" hidden="1" outlineLevel="1" x14ac:dyDescent="0.35">
      <c r="A336" s="37" t="s">
        <v>357</v>
      </c>
      <c r="B336" s="37">
        <v>5</v>
      </c>
      <c r="C336" s="38">
        <v>5.5</v>
      </c>
      <c r="D336" s="264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7"/>
        <v>0</v>
      </c>
      <c r="EE336" s="303">
        <f t="shared" si="317"/>
        <v>0</v>
      </c>
    </row>
    <row r="337" spans="1:135" s="126" customFormat="1" ht="15.5" hidden="1" outlineLevel="1" x14ac:dyDescent="0.35">
      <c r="A337" s="37" t="s">
        <v>357</v>
      </c>
      <c r="B337" s="37">
        <v>6</v>
      </c>
      <c r="C337" s="38"/>
      <c r="D337" s="264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7"/>
        <v>0</v>
      </c>
      <c r="EE337" s="303">
        <f t="shared" si="317"/>
        <v>0</v>
      </c>
    </row>
    <row r="338" spans="1:135" s="126" customFormat="1" ht="15.5" hidden="1" outlineLevel="1" x14ac:dyDescent="0.35">
      <c r="A338" s="37" t="s">
        <v>357</v>
      </c>
      <c r="B338" s="37">
        <v>6</v>
      </c>
      <c r="C338" s="38">
        <v>6.1</v>
      </c>
      <c r="D338" s="264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7"/>
        <v>0</v>
      </c>
      <c r="EE338" s="303">
        <f t="shared" si="317"/>
        <v>0</v>
      </c>
    </row>
    <row r="339" spans="1:135" s="126" customFormat="1" ht="15.5" hidden="1" outlineLevel="1" x14ac:dyDescent="0.35">
      <c r="A339" s="37" t="s">
        <v>357</v>
      </c>
      <c r="B339" s="37">
        <v>6</v>
      </c>
      <c r="C339" s="38">
        <v>6.2</v>
      </c>
      <c r="D339" s="264"/>
      <c r="E339" s="270"/>
      <c r="F339" s="209"/>
      <c r="G339" s="205"/>
      <c r="H339" s="205" t="s">
        <v>276</v>
      </c>
      <c r="I339" s="278">
        <v>-3335340.8439878798</v>
      </c>
      <c r="J339" s="268">
        <v>-2029175.97695258</v>
      </c>
      <c r="K339" s="268">
        <v>-2029175.97695255</v>
      </c>
      <c r="L339" s="206">
        <v>-2029175.97695255</v>
      </c>
      <c r="M339" s="206">
        <v>-2029175.97695258</v>
      </c>
      <c r="N339" s="206">
        <v>-2029175.97695255</v>
      </c>
      <c r="O339" s="206">
        <v>-2029175.97695255</v>
      </c>
      <c r="P339" s="206">
        <v>-348241.337885132</v>
      </c>
      <c r="Q339" s="206">
        <v>-348241.33788510098</v>
      </c>
      <c r="R339" s="206">
        <v>-348241.33788510098</v>
      </c>
      <c r="S339" s="206">
        <v>-348241.33788510098</v>
      </c>
      <c r="T339" s="206">
        <v>-348241.337885132</v>
      </c>
      <c r="U339" s="206">
        <v>-348241.33788510098</v>
      </c>
      <c r="V339" s="206">
        <v>-348241.33788510098</v>
      </c>
      <c r="W339" s="206">
        <v>-348241.337885132</v>
      </c>
      <c r="X339" s="206">
        <v>-348241.33788510098</v>
      </c>
      <c r="Y339" s="206">
        <v>-348241.33788510098</v>
      </c>
      <c r="Z339" s="206">
        <v>-348241.33788510098</v>
      </c>
      <c r="AA339" s="206">
        <v>-348241.337885132</v>
      </c>
      <c r="AB339" s="206">
        <v>-348241.33788510098</v>
      </c>
      <c r="AC339" s="206">
        <v>-348241.33788510098</v>
      </c>
      <c r="AD339" s="206">
        <v>-348241.33788510098</v>
      </c>
      <c r="AE339" s="206">
        <v>-348241.33788511698</v>
      </c>
      <c r="AF339" s="206">
        <v>-348241.33788511698</v>
      </c>
      <c r="AG339" s="206">
        <v>-348241.33788510098</v>
      </c>
      <c r="AH339" s="206">
        <v>-348241.33788511698</v>
      </c>
      <c r="AI339" s="206">
        <v>-348241.33788510098</v>
      </c>
      <c r="AJ339" s="206">
        <v>-348241.33788510098</v>
      </c>
      <c r="AK339" s="206">
        <v>-348241.33788511698</v>
      </c>
      <c r="AL339" s="206">
        <v>-348241.33788511698</v>
      </c>
      <c r="AM339" s="206">
        <v>-192382.10076336699</v>
      </c>
      <c r="AN339" s="206">
        <v>-192382.10076338201</v>
      </c>
      <c r="AO339" s="206">
        <v>-192382.10076336699</v>
      </c>
      <c r="AP339" s="206">
        <v>-192382.10076336699</v>
      </c>
      <c r="AQ339" s="206">
        <v>-192382.10076336699</v>
      </c>
      <c r="AR339" s="206">
        <v>-192382.10076338201</v>
      </c>
      <c r="AS339" s="206">
        <v>-192382.10076336699</v>
      </c>
      <c r="AT339" s="206">
        <v>-192382.10076336699</v>
      </c>
      <c r="AU339" s="206">
        <v>-192382.10076336699</v>
      </c>
      <c r="AV339" s="206">
        <v>-192382.10076338201</v>
      </c>
      <c r="AW339" s="206">
        <v>-192382.10076336699</v>
      </c>
      <c r="AX339" s="206">
        <v>-192382.10076336699</v>
      </c>
      <c r="AY339" s="206">
        <v>-192382.10076336699</v>
      </c>
      <c r="AZ339" s="206">
        <v>-192382.10076338201</v>
      </c>
      <c r="BA339" s="206">
        <v>-192382.10076336699</v>
      </c>
      <c r="BB339" s="206">
        <v>-192382.10076336699</v>
      </c>
      <c r="BC339" s="206">
        <v>-192382.100763397</v>
      </c>
      <c r="BD339" s="206">
        <v>-192382.10076336699</v>
      </c>
      <c r="BE339" s="206">
        <v>-192382.10076336699</v>
      </c>
      <c r="BF339" s="206">
        <v>-192382.10076336699</v>
      </c>
      <c r="BG339" s="206">
        <v>-192382.10076338201</v>
      </c>
      <c r="BH339" s="206">
        <v>-192382.10076336699</v>
      </c>
      <c r="BI339" s="206">
        <v>-192382.10076336699</v>
      </c>
      <c r="BJ339" s="206">
        <v>-192382.10076336699</v>
      </c>
      <c r="BK339" s="206">
        <v>-192382.10076338201</v>
      </c>
      <c r="BL339" s="206">
        <v>-192382.10076336699</v>
      </c>
      <c r="BM339" s="206">
        <v>-192382.10076336699</v>
      </c>
      <c r="BN339" s="206">
        <v>-192382.10076338201</v>
      </c>
      <c r="BO339" s="206">
        <v>-192382.10076336699</v>
      </c>
      <c r="BP339" s="206">
        <v>-192382.10076336699</v>
      </c>
      <c r="BQ339" s="206">
        <v>-192382.10076336699</v>
      </c>
      <c r="BR339" s="206">
        <v>-192382.10076336699</v>
      </c>
      <c r="BS339" s="206">
        <v>-192382.10076338201</v>
      </c>
      <c r="BT339" s="206">
        <v>-192382.10076336699</v>
      </c>
      <c r="BU339" s="206">
        <v>-192382.10076336699</v>
      </c>
      <c r="BV339" s="206">
        <v>-192382.10076338201</v>
      </c>
      <c r="BW339" s="206">
        <v>-192382.10076336699</v>
      </c>
      <c r="BX339" s="206">
        <v>-192382.10076336699</v>
      </c>
      <c r="BY339" s="206">
        <v>-192382.10076336699</v>
      </c>
      <c r="BZ339" s="206">
        <v>-192382.10076338201</v>
      </c>
      <c r="CA339" s="206">
        <v>-192382.10076336699</v>
      </c>
      <c r="CB339" s="206">
        <v>-192382.10076336699</v>
      </c>
      <c r="CC339" s="206">
        <v>-192382.100763397</v>
      </c>
      <c r="CD339" s="206">
        <v>-192382.10076336699</v>
      </c>
      <c r="CE339" s="206">
        <v>-192382.10076336699</v>
      </c>
      <c r="CF339" s="206">
        <v>-192382.10076335099</v>
      </c>
      <c r="CG339" s="206">
        <v>-192382.10076336699</v>
      </c>
      <c r="CH339" s="206">
        <v>-192382.100763397</v>
      </c>
      <c r="CI339" s="206">
        <v>-192382.10076336699</v>
      </c>
      <c r="CJ339" s="206">
        <v>-192382.10076336699</v>
      </c>
      <c r="CK339" s="206">
        <v>-192382.10076338201</v>
      </c>
      <c r="CL339" s="206">
        <v>-192382.10076336699</v>
      </c>
      <c r="CM339" s="206">
        <v>-192382.10076336699</v>
      </c>
      <c r="CN339" s="206">
        <v>-192382.10076336699</v>
      </c>
      <c r="CO339" s="206">
        <v>-192382.10076338201</v>
      </c>
      <c r="CP339" s="206">
        <v>-192382.10076336699</v>
      </c>
      <c r="CQ339" s="206">
        <v>-192382.10076336699</v>
      </c>
      <c r="CR339" s="206">
        <v>-192382.10076338201</v>
      </c>
      <c r="CS339" s="206">
        <v>-192382.10076336699</v>
      </c>
      <c r="CT339" s="206">
        <v>-192382.10076336699</v>
      </c>
      <c r="CU339" s="206">
        <v>-126293.57368605</v>
      </c>
      <c r="CV339" s="206">
        <v>-126293.573686035</v>
      </c>
      <c r="CW339" s="206">
        <v>-3788807.2105812798</v>
      </c>
      <c r="CX339" s="206">
        <v>-3915100.7842672998</v>
      </c>
      <c r="CY339" s="206">
        <v>-3788807.21058127</v>
      </c>
      <c r="CZ339" s="206">
        <v>-1374406.9893056599</v>
      </c>
      <c r="DA339" s="206">
        <v>-1469193.67822328</v>
      </c>
      <c r="DB339" s="206">
        <v>-1421800.33376448</v>
      </c>
      <c r="DC339" s="206">
        <v>-1469193.67822327</v>
      </c>
      <c r="DD339" s="206">
        <v>-1421800.33376448</v>
      </c>
      <c r="DE339" s="206">
        <v>-1469193.67822328</v>
      </c>
      <c r="DF339" s="206">
        <v>-11426328.7504311</v>
      </c>
      <c r="DG339" s="206">
        <v>-11426328.7504311</v>
      </c>
      <c r="DH339" s="206">
        <v>-11457633.7607063</v>
      </c>
      <c r="DI339" s="206">
        <v>-11426328.7504311</v>
      </c>
      <c r="DJ339" s="206">
        <v>-57162948.762430899</v>
      </c>
      <c r="DK339" s="206">
        <v>0</v>
      </c>
      <c r="DL339" s="207">
        <v>-158333333.34159985</v>
      </c>
      <c r="DQ339" s="270"/>
      <c r="DR339" s="209"/>
      <c r="DS339" s="205"/>
      <c r="DT339" s="205" t="s">
        <v>276</v>
      </c>
      <c r="DU339" s="206">
        <f t="shared" si="308"/>
        <v>-3.33534084398788</v>
      </c>
      <c r="DV339" s="206">
        <f t="shared" si="309"/>
        <v>-12.175055861715357</v>
      </c>
      <c r="DW339" s="206">
        <f t="shared" si="310"/>
        <v>-8.009550771357528</v>
      </c>
      <c r="DX339" s="206">
        <f t="shared" si="311"/>
        <v>-11.542926045802291</v>
      </c>
      <c r="DY339" s="206">
        <f t="shared" si="312"/>
        <v>-11.745302352801934</v>
      </c>
      <c r="DZ339" s="206">
        <f t="shared" si="313"/>
        <v>-8.6255886915044506</v>
      </c>
      <c r="EA339" s="206">
        <f t="shared" si="314"/>
        <v>-22.8526575008622</v>
      </c>
      <c r="EB339" s="206">
        <f t="shared" si="315"/>
        <v>-22.883962511137401</v>
      </c>
      <c r="EC339" s="206">
        <f t="shared" si="316"/>
        <v>-57.162948762430901</v>
      </c>
      <c r="ED339" s="207">
        <f t="shared" si="307"/>
        <v>-158.33333334159994</v>
      </c>
      <c r="EE339" s="303">
        <f t="shared" si="317"/>
        <v>0</v>
      </c>
    </row>
    <row r="340" spans="1:135" s="126" customFormat="1" ht="15.5" hidden="1" outlineLevel="1" x14ac:dyDescent="0.35">
      <c r="A340" s="37" t="s">
        <v>357</v>
      </c>
      <c r="B340" s="37">
        <v>6</v>
      </c>
      <c r="C340" s="38">
        <v>6.3</v>
      </c>
      <c r="D340" s="264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7"/>
        <v>0</v>
      </c>
      <c r="EE340" s="303">
        <f t="shared" si="317"/>
        <v>0</v>
      </c>
    </row>
    <row r="341" spans="1:135" s="126" customFormat="1" ht="15.5" hidden="1" outlineLevel="1" x14ac:dyDescent="0.35">
      <c r="A341" s="37" t="s">
        <v>357</v>
      </c>
      <c r="B341" s="37">
        <v>6</v>
      </c>
      <c r="C341" s="38">
        <v>6.3</v>
      </c>
      <c r="D341" s="264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7"/>
        <v>0</v>
      </c>
      <c r="EE341" s="303">
        <f t="shared" si="317"/>
        <v>0</v>
      </c>
    </row>
    <row r="342" spans="1:135" s="126" customFormat="1" ht="15.5" hidden="1" outlineLevel="1" x14ac:dyDescent="0.35">
      <c r="A342" s="37" t="s">
        <v>357</v>
      </c>
      <c r="B342" s="37">
        <v>6</v>
      </c>
      <c r="C342" s="38">
        <v>6.3</v>
      </c>
      <c r="D342" s="264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7"/>
        <v>0</v>
      </c>
      <c r="EE342" s="303">
        <f t="shared" si="317"/>
        <v>0</v>
      </c>
    </row>
    <row r="343" spans="1:135" s="126" customFormat="1" ht="15.5" hidden="1" outlineLevel="1" x14ac:dyDescent="0.35">
      <c r="A343" s="37" t="s">
        <v>357</v>
      </c>
      <c r="B343" s="37">
        <v>6</v>
      </c>
      <c r="C343" s="38">
        <v>6.4</v>
      </c>
      <c r="D343" s="264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7"/>
        <v>0</v>
      </c>
      <c r="EE343" s="303">
        <f t="shared" si="317"/>
        <v>0</v>
      </c>
    </row>
    <row r="344" spans="1:135" s="126" customFormat="1" ht="15.5" hidden="1" outlineLevel="1" x14ac:dyDescent="0.35">
      <c r="A344" s="37" t="s">
        <v>357</v>
      </c>
      <c r="B344" s="37">
        <v>6</v>
      </c>
      <c r="C344" s="38">
        <v>6.5</v>
      </c>
      <c r="D344" s="264"/>
      <c r="E344" s="270"/>
      <c r="F344" s="209"/>
      <c r="G344" s="205"/>
      <c r="H344" s="205" t="s">
        <v>379</v>
      </c>
      <c r="I344" s="278">
        <v>-8847430.4488533307</v>
      </c>
      <c r="J344" s="268">
        <v>-5382656.2754246797</v>
      </c>
      <c r="K344" s="268">
        <v>-5382656.2754247403</v>
      </c>
      <c r="L344" s="206">
        <v>-5382656.2754246797</v>
      </c>
      <c r="M344" s="206">
        <v>-5382656.2754246797</v>
      </c>
      <c r="N344" s="206">
        <v>-5382656.2754247403</v>
      </c>
      <c r="O344" s="206">
        <v>-5382656.2754246201</v>
      </c>
      <c r="P344" s="206">
        <v>-923755.96992071497</v>
      </c>
      <c r="Q344" s="206">
        <v>-923755.96992071497</v>
      </c>
      <c r="R344" s="206">
        <v>-923755.96992065397</v>
      </c>
      <c r="S344" s="206">
        <v>-923755.96992071497</v>
      </c>
      <c r="T344" s="206">
        <v>-923755.96992065397</v>
      </c>
      <c r="U344" s="206">
        <v>-923755.96992071497</v>
      </c>
      <c r="V344" s="206">
        <v>-923755.96992071497</v>
      </c>
      <c r="W344" s="206">
        <v>-923755.96992071497</v>
      </c>
      <c r="X344" s="206">
        <v>-923755.96992065397</v>
      </c>
      <c r="Y344" s="206">
        <v>-923755.96992065397</v>
      </c>
      <c r="Z344" s="206">
        <v>-923755.96992071497</v>
      </c>
      <c r="AA344" s="206">
        <v>-923755.96992071497</v>
      </c>
      <c r="AB344" s="206">
        <v>-923755.96992071497</v>
      </c>
      <c r="AC344" s="206">
        <v>-923755.96992065397</v>
      </c>
      <c r="AD344" s="206">
        <v>-923755.96992065397</v>
      </c>
      <c r="AE344" s="206">
        <v>-923755.96992071497</v>
      </c>
      <c r="AF344" s="206">
        <v>-923755.96992071497</v>
      </c>
      <c r="AG344" s="206">
        <v>-923755.96992071497</v>
      </c>
      <c r="AH344" s="206">
        <v>-923755.96992065397</v>
      </c>
      <c r="AI344" s="206">
        <v>-923755.96992065397</v>
      </c>
      <c r="AJ344" s="206">
        <v>-923755.96992071497</v>
      </c>
      <c r="AK344" s="206">
        <v>-923755.96992071497</v>
      </c>
      <c r="AL344" s="206">
        <v>-923755.96992065397</v>
      </c>
      <c r="AM344" s="206">
        <v>-510318.83568249497</v>
      </c>
      <c r="AN344" s="206">
        <v>-510318.83568255597</v>
      </c>
      <c r="AO344" s="206">
        <v>-510318.83568249497</v>
      </c>
      <c r="AP344" s="206">
        <v>-510318.83568249497</v>
      </c>
      <c r="AQ344" s="206">
        <v>-510318.83568249497</v>
      </c>
      <c r="AR344" s="206">
        <v>-510318.83568255597</v>
      </c>
      <c r="AS344" s="206">
        <v>-510318.83568249497</v>
      </c>
      <c r="AT344" s="206">
        <v>-510318.83568249497</v>
      </c>
      <c r="AU344" s="206">
        <v>-510318.83568249497</v>
      </c>
      <c r="AV344" s="206">
        <v>-510318.83568255597</v>
      </c>
      <c r="AW344" s="206">
        <v>-510318.83568249497</v>
      </c>
      <c r="AX344" s="206">
        <v>-510318.83568249497</v>
      </c>
      <c r="AY344" s="206">
        <v>-510318.83568249497</v>
      </c>
      <c r="AZ344" s="206">
        <v>-510318.83568255597</v>
      </c>
      <c r="BA344" s="206">
        <v>-510318.83568249497</v>
      </c>
      <c r="BB344" s="206">
        <v>-510318.83568249497</v>
      </c>
      <c r="BC344" s="206">
        <v>-510318.83568255597</v>
      </c>
      <c r="BD344" s="206">
        <v>-510318.83568249497</v>
      </c>
      <c r="BE344" s="206">
        <v>-510318.83568249497</v>
      </c>
      <c r="BF344" s="206">
        <v>-510318.83568249497</v>
      </c>
      <c r="BG344" s="206">
        <v>-510318.83568255597</v>
      </c>
      <c r="BH344" s="206">
        <v>-510318.83568249497</v>
      </c>
      <c r="BI344" s="206">
        <v>-510318.83568249497</v>
      </c>
      <c r="BJ344" s="206">
        <v>-510318.83568249497</v>
      </c>
      <c r="BK344" s="206">
        <v>-510318.83568255597</v>
      </c>
      <c r="BL344" s="206">
        <v>-510318.83568249497</v>
      </c>
      <c r="BM344" s="206">
        <v>-510318.83568249497</v>
      </c>
      <c r="BN344" s="206">
        <v>-510318.83568249497</v>
      </c>
      <c r="BO344" s="206">
        <v>-510318.83568249497</v>
      </c>
      <c r="BP344" s="206">
        <v>-510318.83568249497</v>
      </c>
      <c r="BQ344" s="206">
        <v>-510318.83568249497</v>
      </c>
      <c r="BR344" s="206">
        <v>-510318.83568249497</v>
      </c>
      <c r="BS344" s="206">
        <v>-510318.83568255597</v>
      </c>
      <c r="BT344" s="206">
        <v>-510318.83568249497</v>
      </c>
      <c r="BU344" s="206">
        <v>-510318.83568249497</v>
      </c>
      <c r="BV344" s="206">
        <v>-510318.83568255597</v>
      </c>
      <c r="BW344" s="206">
        <v>-510318.83568249497</v>
      </c>
      <c r="BX344" s="206">
        <v>-510318.83568249497</v>
      </c>
      <c r="BY344" s="206">
        <v>-510318.83568249497</v>
      </c>
      <c r="BZ344" s="206">
        <v>-510318.83568255597</v>
      </c>
      <c r="CA344" s="206">
        <v>-510318.83568249497</v>
      </c>
      <c r="CB344" s="206">
        <v>-510318.83568249497</v>
      </c>
      <c r="CC344" s="206">
        <v>-510318.83568255597</v>
      </c>
      <c r="CD344" s="206">
        <v>-510318.83568249497</v>
      </c>
      <c r="CE344" s="206">
        <v>-510318.83568249497</v>
      </c>
      <c r="CF344" s="206">
        <v>-510318.83568249497</v>
      </c>
      <c r="CG344" s="206">
        <v>-510318.83568249497</v>
      </c>
      <c r="CH344" s="206">
        <v>-510318.83568255597</v>
      </c>
      <c r="CI344" s="206">
        <v>-510318.83568249497</v>
      </c>
      <c r="CJ344" s="206">
        <v>-510318.83568249497</v>
      </c>
      <c r="CK344" s="206">
        <v>-510318.83568255597</v>
      </c>
      <c r="CL344" s="206">
        <v>-510318.83568249497</v>
      </c>
      <c r="CM344" s="206">
        <v>-510318.83568249497</v>
      </c>
      <c r="CN344" s="206">
        <v>-510318.83568249497</v>
      </c>
      <c r="CO344" s="206">
        <v>-510318.83568255597</v>
      </c>
      <c r="CP344" s="206">
        <v>-510318.83568249497</v>
      </c>
      <c r="CQ344" s="206">
        <v>-510318.83568249497</v>
      </c>
      <c r="CR344" s="206">
        <v>-510318.83568249497</v>
      </c>
      <c r="CS344" s="206">
        <v>-510318.83568249497</v>
      </c>
      <c r="CT344" s="206">
        <v>-510318.83568249497</v>
      </c>
      <c r="CU344" s="206">
        <v>-335010.32176025398</v>
      </c>
      <c r="CV344" s="206">
        <v>-335010.32176025398</v>
      </c>
      <c r="CW344" s="206">
        <v>-10050309.652806601</v>
      </c>
      <c r="CX344" s="206">
        <v>-10385319.974566801</v>
      </c>
      <c r="CY344" s="206">
        <v>-10050309.652806601</v>
      </c>
      <c r="CZ344" s="206">
        <v>-3645795.38196783</v>
      </c>
      <c r="DA344" s="206">
        <v>-3897229.5462413901</v>
      </c>
      <c r="DB344" s="206">
        <v>-3771512.4641046799</v>
      </c>
      <c r="DC344" s="206">
        <v>-3897229.5462413901</v>
      </c>
      <c r="DD344" s="206">
        <v>-3771512.4641046799</v>
      </c>
      <c r="DE344" s="206">
        <v>-3897229.5462414199</v>
      </c>
      <c r="DF344" s="206">
        <v>-30309840.473245401</v>
      </c>
      <c r="DG344" s="206">
        <v>-30309840.473245401</v>
      </c>
      <c r="DH344" s="206">
        <v>-30392881.1320762</v>
      </c>
      <c r="DI344" s="206">
        <v>-30309840.473245401</v>
      </c>
      <c r="DJ344" s="206">
        <v>-151632243.025058</v>
      </c>
      <c r="DK344" s="206">
        <v>0</v>
      </c>
      <c r="DL344" s="207">
        <v>-420000000.00000036</v>
      </c>
      <c r="DQ344" s="270"/>
      <c r="DR344" s="209"/>
      <c r="DS344" s="205"/>
      <c r="DT344" s="205" t="s">
        <v>379</v>
      </c>
      <c r="DU344" s="206">
        <f t="shared" si="308"/>
        <v>-8.8474304488533306</v>
      </c>
      <c r="DV344" s="206">
        <f t="shared" si="309"/>
        <v>-32.29593765254814</v>
      </c>
      <c r="DW344" s="206">
        <f t="shared" si="310"/>
        <v>-21.246387308175894</v>
      </c>
      <c r="DX344" s="206">
        <f t="shared" si="311"/>
        <v>-30.619130140950574</v>
      </c>
      <c r="DY344" s="206">
        <f t="shared" si="312"/>
        <v>-31.155959923700511</v>
      </c>
      <c r="DZ344" s="206">
        <f t="shared" si="313"/>
        <v>-22.88050894890139</v>
      </c>
      <c r="EA344" s="206">
        <f t="shared" si="314"/>
        <v>-60.619680946490803</v>
      </c>
      <c r="EB344" s="206">
        <f t="shared" si="315"/>
        <v>-60.702721605321599</v>
      </c>
      <c r="EC344" s="206">
        <f t="shared" si="316"/>
        <v>-151.63224302505799</v>
      </c>
      <c r="ED344" s="207">
        <f t="shared" si="307"/>
        <v>-420.00000000000023</v>
      </c>
      <c r="EE344" s="303">
        <f t="shared" si="317"/>
        <v>0</v>
      </c>
    </row>
    <row r="345" spans="1:135" s="126" customFormat="1" ht="15.5" hidden="1" outlineLevel="1" x14ac:dyDescent="0.35">
      <c r="A345" s="37" t="s">
        <v>357</v>
      </c>
      <c r="B345" s="37">
        <v>7</v>
      </c>
      <c r="C345" s="38"/>
      <c r="D345" s="264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7"/>
        <v>0</v>
      </c>
      <c r="EE345" s="303">
        <f t="shared" si="317"/>
        <v>0</v>
      </c>
    </row>
    <row r="346" spans="1:135" s="126" customFormat="1" ht="15.5" hidden="1" outlineLevel="1" x14ac:dyDescent="0.35">
      <c r="A346" s="37" t="s">
        <v>357</v>
      </c>
      <c r="B346" s="37">
        <v>7</v>
      </c>
      <c r="C346" s="38">
        <v>7.1</v>
      </c>
      <c r="D346" s="264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7"/>
        <v>0</v>
      </c>
      <c r="EE346" s="303">
        <f t="shared" si="317"/>
        <v>0</v>
      </c>
    </row>
    <row r="347" spans="1:135" s="126" customFormat="1" ht="15.5" hidden="1" outlineLevel="1" x14ac:dyDescent="0.35">
      <c r="A347" s="37" t="s">
        <v>357</v>
      </c>
      <c r="B347" s="37">
        <v>7</v>
      </c>
      <c r="C347" s="38">
        <v>7.2</v>
      </c>
      <c r="D347" s="264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7"/>
        <v>0</v>
      </c>
      <c r="EE347" s="303">
        <f t="shared" si="317"/>
        <v>0</v>
      </c>
    </row>
    <row r="348" spans="1:135" s="126" customFormat="1" ht="15.5" hidden="1" outlineLevel="1" x14ac:dyDescent="0.35">
      <c r="A348" s="37" t="s">
        <v>357</v>
      </c>
      <c r="B348" s="37">
        <v>7</v>
      </c>
      <c r="C348" s="38">
        <v>7.3</v>
      </c>
      <c r="D348" s="264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7"/>
        <v>0</v>
      </c>
      <c r="EE348" s="303">
        <f t="shared" si="317"/>
        <v>0</v>
      </c>
    </row>
    <row r="349" spans="1:135" s="126" customFormat="1" ht="15.5" hidden="1" outlineLevel="1" x14ac:dyDescent="0.35">
      <c r="A349" s="37" t="s">
        <v>357</v>
      </c>
      <c r="B349" s="37">
        <v>7</v>
      </c>
      <c r="C349" s="38">
        <v>7.3</v>
      </c>
      <c r="D349" s="264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7"/>
        <v>0</v>
      </c>
      <c r="EE349" s="303">
        <f t="shared" si="317"/>
        <v>0</v>
      </c>
    </row>
    <row r="350" spans="1:135" s="126" customFormat="1" ht="15.5" hidden="1" outlineLevel="1" x14ac:dyDescent="0.35">
      <c r="A350" s="37" t="s">
        <v>357</v>
      </c>
      <c r="B350" s="37">
        <v>7</v>
      </c>
      <c r="C350" s="38">
        <v>7.3</v>
      </c>
      <c r="D350" s="264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7"/>
        <v>0</v>
      </c>
      <c r="EE350" s="303">
        <f t="shared" si="317"/>
        <v>0</v>
      </c>
    </row>
    <row r="351" spans="1:135" s="126" customFormat="1" ht="15.5" hidden="1" outlineLevel="1" x14ac:dyDescent="0.35">
      <c r="A351" s="37" t="s">
        <v>357</v>
      </c>
      <c r="B351" s="37">
        <v>7</v>
      </c>
      <c r="C351" s="38">
        <v>7.4</v>
      </c>
      <c r="D351" s="264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7"/>
        <v>0</v>
      </c>
      <c r="EE351" s="303">
        <f t="shared" si="317"/>
        <v>0</v>
      </c>
    </row>
    <row r="352" spans="1:135" s="126" customFormat="1" ht="15.5" hidden="1" outlineLevel="1" x14ac:dyDescent="0.35">
      <c r="A352" s="37" t="s">
        <v>357</v>
      </c>
      <c r="B352" s="37">
        <v>7</v>
      </c>
      <c r="C352" s="38">
        <v>7.5</v>
      </c>
      <c r="D352" s="264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7"/>
        <v>0</v>
      </c>
      <c r="EE352" s="303">
        <f t="shared" si="317"/>
        <v>0</v>
      </c>
    </row>
    <row r="353" spans="1:135" s="126" customFormat="1" ht="15.5" hidden="1" outlineLevel="1" x14ac:dyDescent="0.35">
      <c r="A353" s="37" t="s">
        <v>357</v>
      </c>
      <c r="B353" s="37">
        <v>8</v>
      </c>
      <c r="C353" s="48"/>
      <c r="D353" s="264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7"/>
        <v>0</v>
      </c>
      <c r="EE353" s="303">
        <f t="shared" si="317"/>
        <v>0</v>
      </c>
    </row>
    <row r="354" spans="1:135" s="126" customFormat="1" ht="15.5" hidden="1" outlineLevel="1" x14ac:dyDescent="0.35">
      <c r="A354" s="41" t="s">
        <v>357</v>
      </c>
      <c r="B354" s="41">
        <v>8</v>
      </c>
      <c r="C354" s="49">
        <v>8.1</v>
      </c>
      <c r="D354" s="265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7"/>
        <v>0</v>
      </c>
      <c r="EE354" s="303">
        <f t="shared" si="317"/>
        <v>0</v>
      </c>
    </row>
    <row r="355" spans="1:135" s="126" customFormat="1" ht="15.5" hidden="1" outlineLevel="1" x14ac:dyDescent="0.35">
      <c r="A355" s="41" t="s">
        <v>357</v>
      </c>
      <c r="B355" s="41">
        <v>8</v>
      </c>
      <c r="C355" s="49">
        <v>8.1</v>
      </c>
      <c r="D355" s="265" t="s">
        <v>387</v>
      </c>
      <c r="E355" s="282"/>
      <c r="F355" s="283"/>
      <c r="G355" s="284" t="s">
        <v>388</v>
      </c>
      <c r="H355" s="285"/>
      <c r="I355" s="206">
        <v>4.7525390982627899E-9</v>
      </c>
      <c r="J355" s="206">
        <v>-2.8610229492187501E-9</v>
      </c>
      <c r="K355" s="206">
        <v>0</v>
      </c>
      <c r="L355" s="206">
        <v>0</v>
      </c>
      <c r="M355" s="206">
        <v>0</v>
      </c>
      <c r="N355" s="206">
        <v>0</v>
      </c>
      <c r="O355" s="206">
        <v>0</v>
      </c>
      <c r="P355" s="206">
        <v>1.5497207641601599E-9</v>
      </c>
      <c r="Q355" s="206">
        <v>0</v>
      </c>
      <c r="R355" s="206">
        <v>1.21593475341797E-8</v>
      </c>
      <c r="S355" s="206">
        <v>0</v>
      </c>
      <c r="T355" s="206">
        <v>-3.2903626561164901E-9</v>
      </c>
      <c r="U355" s="206">
        <v>0</v>
      </c>
      <c r="V355" s="206">
        <v>-1.81198120117187E-8</v>
      </c>
      <c r="W355" s="206">
        <v>0</v>
      </c>
      <c r="X355" s="206">
        <v>3.0517578125000001E-8</v>
      </c>
      <c r="Y355" s="206">
        <v>-8.4000000000000003E-4</v>
      </c>
      <c r="Z355" s="206">
        <v>0</v>
      </c>
      <c r="AA355" s="206">
        <v>0</v>
      </c>
      <c r="AB355" s="206">
        <v>0</v>
      </c>
      <c r="AC355" s="206">
        <v>0</v>
      </c>
      <c r="AD355" s="206">
        <v>8.3999633789062496E-4</v>
      </c>
      <c r="AE355" s="206">
        <v>0</v>
      </c>
      <c r="AF355" s="206">
        <v>0</v>
      </c>
      <c r="AG355" s="206">
        <v>-1.1444091796875E-8</v>
      </c>
      <c r="AH355" s="206">
        <v>0</v>
      </c>
      <c r="AI355" s="206">
        <v>0</v>
      </c>
      <c r="AJ355" s="206">
        <v>0</v>
      </c>
      <c r="AK355" s="206">
        <v>0</v>
      </c>
      <c r="AL355" s="206">
        <v>1.22070312498224E-8</v>
      </c>
      <c r="AM355" s="206">
        <v>0</v>
      </c>
      <c r="AN355" s="206">
        <v>-1.1444091796875E-8</v>
      </c>
      <c r="AO355" s="206">
        <v>0</v>
      </c>
      <c r="AP355" s="206">
        <v>0</v>
      </c>
      <c r="AQ355" s="206">
        <v>0</v>
      </c>
      <c r="AR355" s="206">
        <v>0</v>
      </c>
      <c r="AS355" s="206">
        <v>0</v>
      </c>
      <c r="AT355" s="206">
        <v>0</v>
      </c>
      <c r="AU355" s="206">
        <v>0</v>
      </c>
      <c r="AV355" s="206">
        <v>3.0517578125000001E-8</v>
      </c>
      <c r="AW355" s="206">
        <v>0</v>
      </c>
      <c r="AX355" s="206">
        <v>0</v>
      </c>
      <c r="AY355" s="206">
        <v>0</v>
      </c>
      <c r="AZ355" s="206">
        <v>0</v>
      </c>
      <c r="BA355" s="206">
        <v>0</v>
      </c>
      <c r="BB355" s="206">
        <v>0</v>
      </c>
      <c r="BC355" s="206">
        <v>-2.8610229492187501E-9</v>
      </c>
      <c r="BD355" s="206">
        <v>2.3841857910156302E-10</v>
      </c>
      <c r="BE355" s="206">
        <v>-8.5830688476562494E-9</v>
      </c>
      <c r="BF355" s="206">
        <v>0</v>
      </c>
      <c r="BG355" s="206">
        <v>0</v>
      </c>
      <c r="BH355" s="206">
        <v>0</v>
      </c>
      <c r="BI355" s="206">
        <v>2.98023223876953E-11</v>
      </c>
      <c r="BJ355" s="206">
        <v>0</v>
      </c>
      <c r="BK355" s="206">
        <v>0</v>
      </c>
      <c r="BL355" s="206">
        <v>0</v>
      </c>
      <c r="BM355" s="206">
        <v>0</v>
      </c>
      <c r="BN355" s="206">
        <v>0</v>
      </c>
      <c r="BO355" s="206">
        <v>0</v>
      </c>
      <c r="BP355" s="206">
        <v>0</v>
      </c>
      <c r="BQ355" s="206">
        <v>0</v>
      </c>
      <c r="BR355" s="206">
        <v>7.6293945312500002E-9</v>
      </c>
      <c r="BS355" s="206">
        <v>-3.0517578125000001E-8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>
        <v>0</v>
      </c>
      <c r="BZ355" s="206">
        <v>0</v>
      </c>
      <c r="CA355" s="206">
        <v>0</v>
      </c>
      <c r="CB355" s="206">
        <v>0</v>
      </c>
      <c r="CC355" s="206">
        <v>2.288818359375E-8</v>
      </c>
      <c r="CD355" s="206">
        <v>0</v>
      </c>
      <c r="CE355" s="206">
        <v>0</v>
      </c>
      <c r="CF355" s="206">
        <v>0</v>
      </c>
      <c r="CG355" s="206">
        <v>0</v>
      </c>
      <c r="CH355" s="206">
        <v>0</v>
      </c>
      <c r="CI355" s="206">
        <v>0</v>
      </c>
      <c r="CJ355" s="206">
        <v>0</v>
      </c>
      <c r="CK355" s="206">
        <v>0</v>
      </c>
      <c r="CL355" s="206">
        <v>0</v>
      </c>
      <c r="CM355" s="206">
        <v>0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0</v>
      </c>
      <c r="CW355" s="206">
        <v>-1.7881393432617201E-10</v>
      </c>
      <c r="CX355" s="206">
        <v>0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0</v>
      </c>
      <c r="DF355" s="206">
        <v>0</v>
      </c>
      <c r="DG355" s="206">
        <v>0</v>
      </c>
      <c r="DH355" s="206">
        <v>0</v>
      </c>
      <c r="DI355" s="206">
        <v>-216818146.04240999</v>
      </c>
      <c r="DJ355" s="206">
        <v>0</v>
      </c>
      <c r="DK355" s="206">
        <v>0</v>
      </c>
      <c r="DL355" s="207">
        <v>-216818146.04240996</v>
      </c>
      <c r="DQ355" s="282"/>
      <c r="DR355" s="283"/>
      <c r="DS355" s="284" t="s">
        <v>388</v>
      </c>
      <c r="DT355" s="285"/>
      <c r="DU355" s="206">
        <f t="shared" si="308"/>
        <v>4.7525390982627901E-15</v>
      </c>
      <c r="DV355" s="206">
        <f t="shared" si="309"/>
        <v>-2.86102294921875E-15</v>
      </c>
      <c r="DW355" s="206">
        <f t="shared" si="310"/>
        <v>1.9917301833329571E-14</v>
      </c>
      <c r="DX355" s="206">
        <f t="shared" si="311"/>
        <v>7.8976154327392611E-15</v>
      </c>
      <c r="DY355" s="206">
        <f t="shared" si="312"/>
        <v>-1.78813934326172E-16</v>
      </c>
      <c r="DZ355" s="206">
        <f t="shared" si="313"/>
        <v>0</v>
      </c>
      <c r="EA355" s="206">
        <f t="shared" si="314"/>
        <v>0</v>
      </c>
      <c r="EB355" s="206">
        <f t="shared" si="315"/>
        <v>-216.81814604240998</v>
      </c>
      <c r="EC355" s="206">
        <f t="shared" si="316"/>
        <v>0</v>
      </c>
      <c r="ED355" s="207">
        <f t="shared" si="307"/>
        <v>-216.81814604240995</v>
      </c>
      <c r="EE355" s="303">
        <f t="shared" si="317"/>
        <v>0</v>
      </c>
    </row>
    <row r="356" spans="1:135" s="126" customFormat="1" ht="15.5" hidden="1" outlineLevel="1" x14ac:dyDescent="0.35">
      <c r="A356" s="41" t="s">
        <v>357</v>
      </c>
      <c r="B356" s="41">
        <v>8</v>
      </c>
      <c r="C356" s="49">
        <v>8.1</v>
      </c>
      <c r="D356" s="265" t="s">
        <v>389</v>
      </c>
      <c r="E356" s="282"/>
      <c r="F356" s="283"/>
      <c r="G356" s="284" t="s">
        <v>390</v>
      </c>
      <c r="H356" s="285"/>
      <c r="I356" s="286">
        <v>0</v>
      </c>
      <c r="J356" s="287">
        <v>-1.9073486328125E-9</v>
      </c>
      <c r="K356" s="287">
        <v>0</v>
      </c>
      <c r="L356" s="224">
        <v>0</v>
      </c>
      <c r="M356" s="224">
        <v>0</v>
      </c>
      <c r="N356" s="224">
        <v>-1.2397766113281301E-8</v>
      </c>
      <c r="O356" s="224">
        <v>0</v>
      </c>
      <c r="P356" s="224">
        <v>0</v>
      </c>
      <c r="Q356" s="224">
        <v>0</v>
      </c>
      <c r="R356" s="224">
        <v>0</v>
      </c>
      <c r="S356" s="224">
        <v>0</v>
      </c>
      <c r="T356" s="224">
        <v>0</v>
      </c>
      <c r="U356" s="224">
        <v>3.8146972656250001E-9</v>
      </c>
      <c r="V356" s="224">
        <v>0</v>
      </c>
      <c r="W356" s="224">
        <v>0</v>
      </c>
      <c r="X356" s="224">
        <v>0</v>
      </c>
      <c r="Y356" s="224">
        <v>1.5273690223693799E-9</v>
      </c>
      <c r="Z356" s="224">
        <v>0</v>
      </c>
      <c r="AA356" s="224">
        <v>0</v>
      </c>
      <c r="AB356" s="224">
        <v>0</v>
      </c>
      <c r="AC356" s="224">
        <v>0</v>
      </c>
      <c r="AD356" s="224">
        <v>0</v>
      </c>
      <c r="AE356" s="224">
        <v>0</v>
      </c>
      <c r="AF356" s="224">
        <v>0</v>
      </c>
      <c r="AG356" s="224">
        <v>0</v>
      </c>
      <c r="AH356" s="224">
        <v>0</v>
      </c>
      <c r="AI356" s="224">
        <v>0</v>
      </c>
      <c r="AJ356" s="224">
        <v>0</v>
      </c>
      <c r="AK356" s="224">
        <v>0</v>
      </c>
      <c r="AL356" s="224">
        <v>0</v>
      </c>
      <c r="AM356" s="224">
        <v>0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0</v>
      </c>
      <c r="AV356" s="224">
        <v>-9.1642141342163101E-9</v>
      </c>
      <c r="AW356" s="224">
        <v>0</v>
      </c>
      <c r="AX356" s="224">
        <v>6.0796737670898401E-9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0</v>
      </c>
      <c r="BV356" s="224">
        <v>0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0</v>
      </c>
      <c r="CO356" s="224">
        <v>0</v>
      </c>
      <c r="CP356" s="224">
        <v>0</v>
      </c>
      <c r="CQ356" s="224">
        <v>0</v>
      </c>
      <c r="CR356" s="224">
        <v>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0</v>
      </c>
      <c r="CX356" s="224">
        <v>1.1444091796875E-8</v>
      </c>
      <c r="CY356" s="224">
        <v>0</v>
      </c>
      <c r="CZ356" s="224">
        <v>0</v>
      </c>
      <c r="DA356" s="224">
        <v>-1.52587890625E-8</v>
      </c>
      <c r="DB356" s="224">
        <v>0</v>
      </c>
      <c r="DC356" s="224">
        <v>0</v>
      </c>
      <c r="DD356" s="224">
        <v>0</v>
      </c>
      <c r="DE356" s="224">
        <v>0</v>
      </c>
      <c r="DF356" s="224">
        <v>-1.52587890625E-8</v>
      </c>
      <c r="DG356" s="224">
        <v>0</v>
      </c>
      <c r="DH356" s="224">
        <v>0</v>
      </c>
      <c r="DI356" s="224">
        <v>-651626254.45937002</v>
      </c>
      <c r="DJ356" s="224">
        <v>0</v>
      </c>
      <c r="DK356" s="224">
        <v>0</v>
      </c>
      <c r="DL356" s="225">
        <v>-651626254.45937002</v>
      </c>
      <c r="DQ356" s="282"/>
      <c r="DR356" s="283"/>
      <c r="DS356" s="284" t="s">
        <v>390</v>
      </c>
      <c r="DT356" s="285"/>
      <c r="DU356" s="206">
        <f t="shared" si="308"/>
        <v>0</v>
      </c>
      <c r="DV356" s="206">
        <f t="shared" si="309"/>
        <v>-1.4305114746093799E-14</v>
      </c>
      <c r="DW356" s="206">
        <f t="shared" si="310"/>
        <v>5.3420662879943806E-15</v>
      </c>
      <c r="DX356" s="206">
        <f t="shared" si="311"/>
        <v>-3.0845403671264702E-15</v>
      </c>
      <c r="DY356" s="206">
        <f t="shared" si="312"/>
        <v>1.1444091796875E-14</v>
      </c>
      <c r="DZ356" s="206">
        <f t="shared" si="313"/>
        <v>-1.5258789062500001E-14</v>
      </c>
      <c r="EA356" s="206">
        <f t="shared" si="314"/>
        <v>-1.5258789062500001E-14</v>
      </c>
      <c r="EB356" s="206">
        <f t="shared" si="315"/>
        <v>-651.62625445936999</v>
      </c>
      <c r="EC356" s="206">
        <f t="shared" si="316"/>
        <v>0</v>
      </c>
      <c r="ED356" s="207">
        <f t="shared" si="307"/>
        <v>-651.62625445936999</v>
      </c>
      <c r="EE356" s="303">
        <f t="shared" si="317"/>
        <v>0</v>
      </c>
    </row>
    <row r="357" spans="1:135" s="126" customFormat="1" ht="15.5" hidden="1" outlineLevel="1" x14ac:dyDescent="0.35">
      <c r="A357" s="41" t="s">
        <v>357</v>
      </c>
      <c r="B357" s="41">
        <v>8</v>
      </c>
      <c r="C357" s="49">
        <v>8.1999999999999993</v>
      </c>
      <c r="D357" s="265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7"/>
        <v>0</v>
      </c>
      <c r="EE357" s="303">
        <f t="shared" si="317"/>
        <v>0</v>
      </c>
    </row>
    <row r="358" spans="1:135" s="126" customFormat="1" ht="15.5" hidden="1" outlineLevel="1" x14ac:dyDescent="0.35">
      <c r="A358" s="41" t="s">
        <v>357</v>
      </c>
      <c r="B358" s="41">
        <v>8</v>
      </c>
      <c r="C358" s="49">
        <v>8.3000000000000007</v>
      </c>
      <c r="D358" s="265"/>
      <c r="E358" s="282"/>
      <c r="F358" s="284" t="s">
        <v>391</v>
      </c>
      <c r="G358" s="284"/>
      <c r="H358" s="285"/>
      <c r="I358" s="287">
        <v>-954235350.25454903</v>
      </c>
      <c r="J358" s="287">
        <v>-381288008.154194</v>
      </c>
      <c r="K358" s="287">
        <v>-381288008.15420002</v>
      </c>
      <c r="L358" s="287">
        <v>-381288008.154194</v>
      </c>
      <c r="M358" s="287">
        <v>-381288008.154194</v>
      </c>
      <c r="N358" s="287">
        <v>-381288008.15420097</v>
      </c>
      <c r="O358" s="287">
        <v>-381288008.15419698</v>
      </c>
      <c r="P358" s="287">
        <v>-39214123.677548401</v>
      </c>
      <c r="Q358" s="287">
        <v>-39214123.677555099</v>
      </c>
      <c r="R358" s="287">
        <v>-39214123.677547202</v>
      </c>
      <c r="S358" s="287">
        <v>-39214123.677553803</v>
      </c>
      <c r="T358" s="287">
        <v>-39214123.677550003</v>
      </c>
      <c r="U358" s="287">
        <v>-39214123.677554198</v>
      </c>
      <c r="V358" s="287">
        <v>-39214123.677543901</v>
      </c>
      <c r="W358" s="287">
        <v>-39214123.677549101</v>
      </c>
      <c r="X358" s="287">
        <v>-39214123.677557297</v>
      </c>
      <c r="Y358" s="287">
        <v>-39214123.6775482</v>
      </c>
      <c r="Z358" s="287">
        <v>-39214123.677556098</v>
      </c>
      <c r="AA358" s="287">
        <v>-39214123.677546203</v>
      </c>
      <c r="AB358" s="287">
        <v>-39214123.677552402</v>
      </c>
      <c r="AC358" s="287">
        <v>-39214123.677546903</v>
      </c>
      <c r="AD358" s="287">
        <v>-39214123.677552797</v>
      </c>
      <c r="AE358" s="287">
        <v>-39214123.677548401</v>
      </c>
      <c r="AF358" s="287">
        <v>-39214123.677549899</v>
      </c>
      <c r="AG358" s="287">
        <v>-39214123.677552998</v>
      </c>
      <c r="AH358" s="287">
        <v>-39214123.677542903</v>
      </c>
      <c r="AI358" s="287">
        <v>-39214123.677558199</v>
      </c>
      <c r="AJ358" s="287">
        <v>-39214123.677547596</v>
      </c>
      <c r="AK358" s="287">
        <v>-39214123.6775527</v>
      </c>
      <c r="AL358" s="287">
        <v>-39214123.677545398</v>
      </c>
      <c r="AM358" s="287">
        <v>-21964321.468945</v>
      </c>
      <c r="AN358" s="287">
        <v>-21964321.4689488</v>
      </c>
      <c r="AO358" s="287">
        <v>-21964321.468945999</v>
      </c>
      <c r="AP358" s="287">
        <v>-21964321.4689462</v>
      </c>
      <c r="AQ358" s="287">
        <v>-21964321.468947198</v>
      </c>
      <c r="AR358" s="287">
        <v>-21964321.468942001</v>
      </c>
      <c r="AS358" s="287">
        <v>-21964321.468951199</v>
      </c>
      <c r="AT358" s="287">
        <v>-21964321.4689449</v>
      </c>
      <c r="AU358" s="287">
        <v>-21964321.468942601</v>
      </c>
      <c r="AV358" s="287">
        <v>-21964321.468950398</v>
      </c>
      <c r="AW358" s="287">
        <v>-21964321.468942799</v>
      </c>
      <c r="AX358" s="287">
        <v>-21964321.468948498</v>
      </c>
      <c r="AY358" s="287">
        <v>-21964321.468936499</v>
      </c>
      <c r="AZ358" s="287">
        <v>-21964321.468960602</v>
      </c>
      <c r="BA358" s="287">
        <v>-21964321.4689436</v>
      </c>
      <c r="BB358" s="287">
        <v>-21964321.468947198</v>
      </c>
      <c r="BC358" s="287">
        <v>-21964321.468944099</v>
      </c>
      <c r="BD358" s="287">
        <v>-21964321.4689455</v>
      </c>
      <c r="BE358" s="287">
        <v>-21964321.4689468</v>
      </c>
      <c r="BF358" s="287">
        <v>-21964321.468947101</v>
      </c>
      <c r="BG358" s="287">
        <v>-21964321.4689405</v>
      </c>
      <c r="BH358" s="287">
        <v>-21964321.4689354</v>
      </c>
      <c r="BI358" s="287">
        <v>-21964321.4689475</v>
      </c>
      <c r="BJ358" s="287">
        <v>-21964321.468948402</v>
      </c>
      <c r="BK358" s="287">
        <v>-21964321.468943201</v>
      </c>
      <c r="BL358" s="287">
        <v>-21964321.468938898</v>
      </c>
      <c r="BM358" s="287">
        <v>-21964321.468947999</v>
      </c>
      <c r="BN358" s="287">
        <v>-21964321.468947802</v>
      </c>
      <c r="BO358" s="287">
        <v>-21964321.4689481</v>
      </c>
      <c r="BP358" s="287">
        <v>-21964321.468938701</v>
      </c>
      <c r="BQ358" s="287">
        <v>-21964321.468947701</v>
      </c>
      <c r="BR358" s="287">
        <v>-21964321.468942001</v>
      </c>
      <c r="BS358" s="287">
        <v>-21964321.468947101</v>
      </c>
      <c r="BT358" s="287">
        <v>-21964321.4689456</v>
      </c>
      <c r="BU358" s="287">
        <v>-21964321.4689455</v>
      </c>
      <c r="BV358" s="287">
        <v>-21964321.4689456</v>
      </c>
      <c r="BW358" s="287">
        <v>-21964321.468944401</v>
      </c>
      <c r="BX358" s="287">
        <v>-21964321.4689463</v>
      </c>
      <c r="BY358" s="287">
        <v>-21964321.4689449</v>
      </c>
      <c r="BZ358" s="287">
        <v>-21964321.468947001</v>
      </c>
      <c r="CA358" s="287">
        <v>-21964321.468944799</v>
      </c>
      <c r="CB358" s="287">
        <v>-21964321.468945201</v>
      </c>
      <c r="CC358" s="287">
        <v>-21964321.468946502</v>
      </c>
      <c r="CD358" s="287">
        <v>-21964321.468940899</v>
      </c>
      <c r="CE358" s="287">
        <v>-21964321.468949702</v>
      </c>
      <c r="CF358" s="287">
        <v>-21964321.468943901</v>
      </c>
      <c r="CG358" s="287">
        <v>-21964321.4689456</v>
      </c>
      <c r="CH358" s="287">
        <v>-21964321.4689488</v>
      </c>
      <c r="CI358" s="287">
        <v>-21964321.4689424</v>
      </c>
      <c r="CJ358" s="287">
        <v>-21964321.468946401</v>
      </c>
      <c r="CK358" s="287">
        <v>-21964321.468945298</v>
      </c>
      <c r="CL358" s="287">
        <v>-21964321.468947399</v>
      </c>
      <c r="CM358" s="287">
        <v>-21964321.468942098</v>
      </c>
      <c r="CN358" s="287">
        <v>-21964321.4689469</v>
      </c>
      <c r="CO358" s="287">
        <v>-21964321.468939401</v>
      </c>
      <c r="CP358" s="287">
        <v>-21964321.4689519</v>
      </c>
      <c r="CQ358" s="287">
        <v>-21964321.468945399</v>
      </c>
      <c r="CR358" s="287">
        <v>-21964321.468945298</v>
      </c>
      <c r="CS358" s="287">
        <v>-21964321.468945298</v>
      </c>
      <c r="CT358" s="287">
        <v>-21964321.468946699</v>
      </c>
      <c r="CU358" s="287">
        <v>-9.4121671281755E-7</v>
      </c>
      <c r="CV358" s="287">
        <v>7.8174108639359503E-6</v>
      </c>
      <c r="CW358" s="287">
        <v>1.0764880571514399E-6</v>
      </c>
      <c r="CX358" s="287">
        <v>2.9051592573523501E-6</v>
      </c>
      <c r="CY358" s="287">
        <v>-5.6792973773553999E-6</v>
      </c>
      <c r="CZ358" s="287">
        <v>6.7756043281406198E-6</v>
      </c>
      <c r="DA358" s="287">
        <v>-4.9874058458954102E-6</v>
      </c>
      <c r="DB358" s="287">
        <v>2.6856514159589999E-7</v>
      </c>
      <c r="DC358" s="287">
        <v>2.1952795796096301E-6</v>
      </c>
      <c r="DD358" s="287">
        <v>-3.1389482319354998E-7</v>
      </c>
      <c r="DE358" s="287">
        <v>1.4217272400856001E-6</v>
      </c>
      <c r="DF358" s="287">
        <v>-5443192209.3990602</v>
      </c>
      <c r="DG358" s="287">
        <v>-5443192209.3990402</v>
      </c>
      <c r="DH358" s="287">
        <v>-5458105064.7672701</v>
      </c>
      <c r="DI358" s="287">
        <v>-5443192209.3990498</v>
      </c>
      <c r="DJ358" s="287">
        <v>-27230873902.363499</v>
      </c>
      <c r="DK358" s="287">
        <v>0</v>
      </c>
      <c r="DL358" s="288">
        <v>-54480303127.228027</v>
      </c>
      <c r="DQ358" s="282"/>
      <c r="DR358" s="284" t="s">
        <v>391</v>
      </c>
      <c r="DS358" s="284"/>
      <c r="DT358" s="285"/>
      <c r="DU358" s="206">
        <f t="shared" si="308"/>
        <v>-954.23535025454908</v>
      </c>
      <c r="DV358" s="206">
        <f t="shared" si="309"/>
        <v>-2287.7280489251793</v>
      </c>
      <c r="DW358" s="206">
        <f t="shared" si="310"/>
        <v>-901.92484458365971</v>
      </c>
      <c r="DX358" s="206">
        <f t="shared" si="311"/>
        <v>-1317.8592881367297</v>
      </c>
      <c r="DY358" s="206">
        <f t="shared" si="312"/>
        <v>5.1785440882667902E-12</v>
      </c>
      <c r="DZ358" s="206">
        <f t="shared" si="313"/>
        <v>5.3598756203427905E-12</v>
      </c>
      <c r="EA358" s="206">
        <f t="shared" si="314"/>
        <v>-10886.384418798099</v>
      </c>
      <c r="EB358" s="206">
        <f t="shared" si="315"/>
        <v>-10901.297274166322</v>
      </c>
      <c r="EC358" s="206">
        <f t="shared" si="316"/>
        <v>-27230.873902363499</v>
      </c>
      <c r="ED358" s="207">
        <f t="shared" si="307"/>
        <v>-54480.303127228028</v>
      </c>
      <c r="EE358" s="303">
        <f t="shared" si="317"/>
        <v>0</v>
      </c>
    </row>
    <row r="359" spans="1:135" s="126" customFormat="1" ht="15.5" hidden="1" outlineLevel="1" x14ac:dyDescent="0.35">
      <c r="A359" s="41" t="s">
        <v>357</v>
      </c>
      <c r="B359" s="41">
        <v>9</v>
      </c>
      <c r="C359" s="42"/>
      <c r="D359" s="265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7"/>
        <v>0</v>
      </c>
      <c r="EE359" s="303">
        <f t="shared" si="317"/>
        <v>0</v>
      </c>
    </row>
    <row r="360" spans="1:135" s="126" customFormat="1" ht="15.5" hidden="1" outlineLevel="1" x14ac:dyDescent="0.35">
      <c r="A360" s="41" t="s">
        <v>357</v>
      </c>
      <c r="B360" s="41">
        <v>9</v>
      </c>
      <c r="C360" s="42">
        <v>9.1</v>
      </c>
      <c r="D360" s="265"/>
      <c r="E360" s="220"/>
      <c r="F360" s="221" t="s">
        <v>393</v>
      </c>
      <c r="G360" s="221"/>
      <c r="H360" s="273"/>
      <c r="I360" s="286">
        <v>-1520710264.7055199</v>
      </c>
      <c r="J360" s="287">
        <v>0</v>
      </c>
      <c r="K360" s="287">
        <v>0</v>
      </c>
      <c r="L360" s="224">
        <v>-106891389.00285</v>
      </c>
      <c r="M360" s="224">
        <v>-984627135.08595002</v>
      </c>
      <c r="N360" s="224">
        <v>-136048449.64754999</v>
      </c>
      <c r="O360" s="224">
        <v>-578795948.63557994</v>
      </c>
      <c r="P360" s="224">
        <v>-207757498.20194</v>
      </c>
      <c r="Q360" s="224">
        <v>0</v>
      </c>
      <c r="R360" s="224">
        <v>0</v>
      </c>
      <c r="S360" s="224">
        <v>-534502126.61421001</v>
      </c>
      <c r="T360" s="224">
        <v>-120874192.04972</v>
      </c>
      <c r="U360" s="224">
        <v>-106618695.16293</v>
      </c>
      <c r="V360" s="224">
        <v>-507622227.46373999</v>
      </c>
      <c r="W360" s="224">
        <v>-500163236.43550998</v>
      </c>
      <c r="X360" s="224">
        <v>0</v>
      </c>
      <c r="Y360" s="224">
        <v>0</v>
      </c>
      <c r="Z360" s="224">
        <v>0</v>
      </c>
      <c r="AA360" s="224">
        <v>-472521471.38196999</v>
      </c>
      <c r="AB360" s="224">
        <v>-16209080.58863</v>
      </c>
      <c r="AC360" s="224">
        <v>-648144143.13384998</v>
      </c>
      <c r="AD360" s="224">
        <v>-123837928.78276999</v>
      </c>
      <c r="AE360" s="224">
        <v>0</v>
      </c>
      <c r="AF360" s="224">
        <v>0</v>
      </c>
      <c r="AG360" s="224">
        <v>-352586336.48706001</v>
      </c>
      <c r="AH360" s="224">
        <v>-174482371.56540999</v>
      </c>
      <c r="AI360" s="224">
        <v>-160094858.92326999</v>
      </c>
      <c r="AJ360" s="224">
        <v>-71426387.836209998</v>
      </c>
      <c r="AK360" s="224">
        <v>-71260640.513190001</v>
      </c>
      <c r="AL360" s="224">
        <v>0</v>
      </c>
      <c r="AM360" s="224">
        <v>0</v>
      </c>
      <c r="AN360" s="224">
        <v>-523740810.46114999</v>
      </c>
      <c r="AO360" s="224">
        <v>-135661759.86034</v>
      </c>
      <c r="AP360" s="224">
        <v>-132026851.45173</v>
      </c>
      <c r="AQ360" s="224">
        <v>-119848789.1276</v>
      </c>
      <c r="AR360" s="224">
        <v>-101575929.86987001</v>
      </c>
      <c r="AS360" s="224">
        <v>0</v>
      </c>
      <c r="AT360" s="224">
        <v>0</v>
      </c>
      <c r="AU360" s="224">
        <v>-127370503.75534999</v>
      </c>
      <c r="AV360" s="224">
        <v>-163199956.73311001</v>
      </c>
      <c r="AW360" s="224">
        <v>-387554948.24783999</v>
      </c>
      <c r="AX360" s="224">
        <v>-60886955.935269997</v>
      </c>
      <c r="AY360" s="224">
        <v>-147172215.83034</v>
      </c>
      <c r="AZ360" s="224">
        <v>0</v>
      </c>
      <c r="BA360" s="224">
        <v>0</v>
      </c>
      <c r="BB360" s="224">
        <v>-56096758.783030003</v>
      </c>
      <c r="BC360" s="224">
        <v>-151700609.72165999</v>
      </c>
      <c r="BD360" s="224">
        <v>-283163471.08039999</v>
      </c>
      <c r="BE360" s="224">
        <v>-24378964.978379998</v>
      </c>
      <c r="BF360" s="224">
        <v>-34348807.82412</v>
      </c>
      <c r="BG360" s="224">
        <v>0</v>
      </c>
      <c r="BH360" s="224">
        <v>0</v>
      </c>
      <c r="BI360" s="224">
        <v>-197721261.90728</v>
      </c>
      <c r="BJ360" s="224">
        <v>-285300044.22079998</v>
      </c>
      <c r="BK360" s="224">
        <v>-100349322.74906</v>
      </c>
      <c r="BL360" s="224">
        <v>-237311733.00797001</v>
      </c>
      <c r="BM360" s="224">
        <v>-32080004.324840002</v>
      </c>
      <c r="BN360" s="224">
        <v>0</v>
      </c>
      <c r="BO360" s="224">
        <v>0</v>
      </c>
      <c r="BP360" s="224">
        <v>-99497380.932139993</v>
      </c>
      <c r="BQ360" s="224">
        <v>-135870240.14421999</v>
      </c>
      <c r="BR360" s="224">
        <v>-103535002.29587001</v>
      </c>
      <c r="BS360" s="224">
        <v>-103619736.02548</v>
      </c>
      <c r="BT360" s="224">
        <v>-29474610.912280001</v>
      </c>
      <c r="BU360" s="224">
        <v>0</v>
      </c>
      <c r="BV360" s="224">
        <v>0</v>
      </c>
      <c r="BW360" s="224">
        <v>-177519901.96707001</v>
      </c>
      <c r="BX360" s="224">
        <v>-36002908.273599997</v>
      </c>
      <c r="BY360" s="224">
        <v>-97497124.184129998</v>
      </c>
      <c r="BZ360" s="224">
        <v>-34671740.483960003</v>
      </c>
      <c r="CA360" s="224">
        <v>-49084302.980420001</v>
      </c>
      <c r="CB360" s="224">
        <v>0</v>
      </c>
      <c r="CC360" s="224">
        <v>0</v>
      </c>
      <c r="CD360" s="224">
        <v>-44303681.282140002</v>
      </c>
      <c r="CE360" s="224">
        <v>-91949171.747160003</v>
      </c>
      <c r="CF360" s="224">
        <v>-90736609.073909998</v>
      </c>
      <c r="CG360" s="224">
        <v>-96564505.383599997</v>
      </c>
      <c r="CH360" s="224">
        <v>-39824703.889760002</v>
      </c>
      <c r="CI360" s="224">
        <v>0</v>
      </c>
      <c r="CJ360" s="224">
        <v>0</v>
      </c>
      <c r="CK360" s="224">
        <v>-74494104.375660002</v>
      </c>
      <c r="CL360" s="224">
        <v>-52643790.745350003</v>
      </c>
      <c r="CM360" s="224">
        <v>-25966748.565760002</v>
      </c>
      <c r="CN360" s="224">
        <v>-93650575.661379993</v>
      </c>
      <c r="CO360" s="224">
        <v>-118166851.24248999</v>
      </c>
      <c r="CP360" s="224">
        <v>0</v>
      </c>
      <c r="CQ360" s="224">
        <v>0</v>
      </c>
      <c r="CR360" s="224">
        <v>-187165988.36199999</v>
      </c>
      <c r="CS360" s="224">
        <v>-250439402.30792001</v>
      </c>
      <c r="CT360" s="224">
        <v>-71674449.737660006</v>
      </c>
      <c r="CU360" s="224">
        <v>-92034072.115270004</v>
      </c>
      <c r="CV360" s="224">
        <v>-618858540.38110006</v>
      </c>
      <c r="CW360" s="224">
        <v>-1938875425.1707799</v>
      </c>
      <c r="CX360" s="224">
        <v>-597993875.75694001</v>
      </c>
      <c r="CY360" s="224">
        <v>-212115762.62496001</v>
      </c>
      <c r="CZ360" s="224">
        <v>-71259984.783150002</v>
      </c>
      <c r="DA360" s="224">
        <v>-18321726.149810001</v>
      </c>
      <c r="DB360" s="224">
        <v>-26780789.324480001</v>
      </c>
      <c r="DC360" s="224">
        <v>-53042250</v>
      </c>
      <c r="DD360" s="224">
        <v>-46139910.95888</v>
      </c>
      <c r="DE360" s="224">
        <v>-13840863.251529999</v>
      </c>
      <c r="DF360" s="224">
        <v>-139995000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-17064913313.178862</v>
      </c>
      <c r="DQ360" s="220"/>
      <c r="DR360" s="221" t="s">
        <v>393</v>
      </c>
      <c r="DS360" s="221"/>
      <c r="DT360" s="273"/>
      <c r="DU360" s="206">
        <f t="shared" si="308"/>
        <v>-1520.7102647055199</v>
      </c>
      <c r="DV360" s="206">
        <f t="shared" si="309"/>
        <v>-1806.3629223719302</v>
      </c>
      <c r="DW360" s="206">
        <f t="shared" si="310"/>
        <v>-4068.1011951404103</v>
      </c>
      <c r="DX360" s="206">
        <f t="shared" si="311"/>
        <v>-5405.8432304441003</v>
      </c>
      <c r="DY360" s="206">
        <f t="shared" si="312"/>
        <v>-3459.87767604905</v>
      </c>
      <c r="DZ360" s="206">
        <f t="shared" si="313"/>
        <v>-229.38552446784999</v>
      </c>
      <c r="EA360" s="206">
        <f t="shared" si="314"/>
        <v>-574.63250000000005</v>
      </c>
      <c r="EB360" s="206">
        <f t="shared" si="315"/>
        <v>0</v>
      </c>
      <c r="EC360" s="206">
        <f t="shared" si="316"/>
        <v>0</v>
      </c>
      <c r="ED360" s="207">
        <f t="shared" si="307"/>
        <v>-17064.913313178859</v>
      </c>
      <c r="EE360" s="303">
        <f t="shared" si="317"/>
        <v>0</v>
      </c>
    </row>
    <row r="361" spans="1:135" s="126" customFormat="1" ht="15.5" hidden="1" outlineLevel="1" x14ac:dyDescent="0.35">
      <c r="A361" s="41" t="s">
        <v>357</v>
      </c>
      <c r="B361" s="41">
        <v>9</v>
      </c>
      <c r="C361" s="42">
        <v>9.1999999999999993</v>
      </c>
      <c r="D361" s="265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7"/>
        <v>0</v>
      </c>
      <c r="EE361" s="303">
        <f t="shared" si="317"/>
        <v>0</v>
      </c>
    </row>
    <row r="362" spans="1:135" s="126" customFormat="1" ht="15.5" hidden="1" outlineLevel="1" x14ac:dyDescent="0.35">
      <c r="A362" s="41" t="s">
        <v>357</v>
      </c>
      <c r="B362" s="41">
        <v>9</v>
      </c>
      <c r="C362" s="42">
        <v>9.3000000000000007</v>
      </c>
      <c r="D362" s="265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0</v>
      </c>
      <c r="O362" s="224">
        <v>-243264.48</v>
      </c>
      <c r="P362" s="224">
        <v>-654398.22</v>
      </c>
      <c r="Q362" s="224">
        <v>0</v>
      </c>
      <c r="R362" s="224">
        <v>0</v>
      </c>
      <c r="S362" s="224">
        <v>0</v>
      </c>
      <c r="T362" s="224">
        <v>0</v>
      </c>
      <c r="U362" s="224">
        <v>0</v>
      </c>
      <c r="V362" s="224">
        <v>-320647.53000000003</v>
      </c>
      <c r="W362" s="224">
        <v>0</v>
      </c>
      <c r="X362" s="224">
        <v>0</v>
      </c>
      <c r="Y362" s="224">
        <v>0</v>
      </c>
      <c r="Z362" s="224">
        <v>0</v>
      </c>
      <c r="AA362" s="224">
        <v>-481099.38</v>
      </c>
      <c r="AB362" s="224">
        <v>0</v>
      </c>
      <c r="AC362" s="224">
        <v>0</v>
      </c>
      <c r="AD362" s="224">
        <v>-977641.48</v>
      </c>
      <c r="AE362" s="224">
        <v>0</v>
      </c>
      <c r="AF362" s="224">
        <v>0</v>
      </c>
      <c r="AG362" s="224">
        <v>0</v>
      </c>
      <c r="AH362" s="224">
        <v>-459715.19</v>
      </c>
      <c r="AI362" s="224">
        <v>0</v>
      </c>
      <c r="AJ362" s="224">
        <v>-583580.72499999998</v>
      </c>
      <c r="AK362" s="224">
        <v>-110327.58</v>
      </c>
      <c r="AL362" s="224">
        <v>0</v>
      </c>
      <c r="AM362" s="224">
        <v>0</v>
      </c>
      <c r="AN362" s="224">
        <v>0</v>
      </c>
      <c r="AO362" s="224">
        <v>0</v>
      </c>
      <c r="AP362" s="224">
        <v>0</v>
      </c>
      <c r="AQ362" s="224">
        <v>-640211.67000000004</v>
      </c>
      <c r="AR362" s="224">
        <v>0</v>
      </c>
      <c r="AS362" s="224">
        <v>0</v>
      </c>
      <c r="AT362" s="224">
        <v>0</v>
      </c>
      <c r="AU362" s="224">
        <v>-12292.62</v>
      </c>
      <c r="AV362" s="224">
        <v>0</v>
      </c>
      <c r="AW362" s="224">
        <v>-16627550.060000001</v>
      </c>
      <c r="AX362" s="224">
        <v>-313918.56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0</v>
      </c>
      <c r="BE362" s="224">
        <v>-1004698.25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0</v>
      </c>
      <c r="BL362" s="224">
        <v>-1712048.76</v>
      </c>
      <c r="BM362" s="224">
        <v>-15224.16</v>
      </c>
      <c r="BN362" s="224">
        <v>0</v>
      </c>
      <c r="BO362" s="224">
        <v>0</v>
      </c>
      <c r="BP362" s="224">
        <v>0</v>
      </c>
      <c r="BQ362" s="224">
        <v>0</v>
      </c>
      <c r="BR362" s="224">
        <v>-201592.2</v>
      </c>
      <c r="BS362" s="224">
        <v>0</v>
      </c>
      <c r="BT362" s="224">
        <v>0</v>
      </c>
      <c r="BU362" s="224">
        <v>0</v>
      </c>
      <c r="BV362" s="224">
        <v>0</v>
      </c>
      <c r="BW362" s="224">
        <v>-590549.4</v>
      </c>
      <c r="BX362" s="224">
        <v>0</v>
      </c>
      <c r="BY362" s="224">
        <v>0</v>
      </c>
      <c r="BZ362" s="224">
        <v>-559455.54</v>
      </c>
      <c r="CA362" s="224">
        <v>0</v>
      </c>
      <c r="CB362" s="224">
        <v>0</v>
      </c>
      <c r="CC362" s="224">
        <v>0</v>
      </c>
      <c r="CD362" s="224">
        <v>-52338.559999999998</v>
      </c>
      <c r="CE362" s="224">
        <v>0</v>
      </c>
      <c r="CF362" s="224">
        <v>0</v>
      </c>
      <c r="CG362" s="224">
        <v>-700512.67500000005</v>
      </c>
      <c r="CH362" s="224">
        <v>-8876.7999999999993</v>
      </c>
      <c r="CI362" s="224">
        <v>0</v>
      </c>
      <c r="CJ362" s="224">
        <v>0</v>
      </c>
      <c r="CK362" s="224">
        <v>0</v>
      </c>
      <c r="CL362" s="224">
        <v>0</v>
      </c>
      <c r="CM362" s="224">
        <v>0</v>
      </c>
      <c r="CN362" s="224">
        <v>-622183.55000000005</v>
      </c>
      <c r="CO362" s="224">
        <v>-14616.8</v>
      </c>
      <c r="CP362" s="224">
        <v>0</v>
      </c>
      <c r="CQ362" s="224">
        <v>0</v>
      </c>
      <c r="CR362" s="224">
        <v>0</v>
      </c>
      <c r="CS362" s="224">
        <v>0</v>
      </c>
      <c r="CT362" s="224">
        <v>-28355.544999999998</v>
      </c>
      <c r="CU362" s="224">
        <v>-105976.76</v>
      </c>
      <c r="CV362" s="224">
        <v>-566892</v>
      </c>
      <c r="CW362" s="224">
        <v>-1863128.57</v>
      </c>
      <c r="CX362" s="224">
        <v>-3356709.25</v>
      </c>
      <c r="CY362" s="224">
        <v>-3984267.48</v>
      </c>
      <c r="CZ362" s="224">
        <v>-3717504.6349999998</v>
      </c>
      <c r="DA362" s="224">
        <v>-1114891.5549999999</v>
      </c>
      <c r="DB362" s="224">
        <v>-435393.6</v>
      </c>
      <c r="DC362" s="224">
        <v>-578849.85</v>
      </c>
      <c r="DD362" s="224">
        <v>-770486.7</v>
      </c>
      <c r="DE362" s="224">
        <v>-619895.48</v>
      </c>
      <c r="DF362" s="224">
        <v>-51248972.079999998</v>
      </c>
      <c r="DG362" s="224">
        <v>-215092212.972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-310390280.667</v>
      </c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-0.24326448000000001</v>
      </c>
      <c r="DW362" s="206">
        <f t="shared" si="310"/>
        <v>-3.587410105</v>
      </c>
      <c r="DX362" s="206">
        <f t="shared" si="311"/>
        <v>-23.104425150000001</v>
      </c>
      <c r="DY362" s="206">
        <f t="shared" si="312"/>
        <v>-9.8769740600000002</v>
      </c>
      <c r="DZ362" s="206">
        <f t="shared" si="313"/>
        <v>-7.2370218199999981</v>
      </c>
      <c r="EA362" s="206">
        <f t="shared" si="314"/>
        <v>-266.34118505200001</v>
      </c>
      <c r="EB362" s="206">
        <f t="shared" si="315"/>
        <v>0</v>
      </c>
      <c r="EC362" s="206">
        <f t="shared" si="316"/>
        <v>0</v>
      </c>
      <c r="ED362" s="207">
        <f t="shared" si="307"/>
        <v>-310.39028066700001</v>
      </c>
      <c r="EE362" s="303">
        <f t="shared" si="317"/>
        <v>0</v>
      </c>
    </row>
    <row r="363" spans="1:135" s="126" customFormat="1" ht="15.5" hidden="1" outlineLevel="1" x14ac:dyDescent="0.35">
      <c r="A363" s="37" t="s">
        <v>357</v>
      </c>
      <c r="B363" s="37">
        <v>9</v>
      </c>
      <c r="C363" s="38">
        <v>9.3000000000000007</v>
      </c>
      <c r="D363" s="264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7"/>
        <v>0</v>
      </c>
      <c r="EE363" s="303">
        <f t="shared" si="317"/>
        <v>0</v>
      </c>
    </row>
    <row r="364" spans="1:135" s="126" customFormat="1" ht="15.5" hidden="1" outlineLevel="1" x14ac:dyDescent="0.35">
      <c r="A364" s="37" t="s">
        <v>357</v>
      </c>
      <c r="B364" s="37">
        <v>9</v>
      </c>
      <c r="C364" s="38">
        <v>9.3000000000000007</v>
      </c>
      <c r="D364" s="264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7"/>
        <v>0</v>
      </c>
      <c r="EE364" s="303">
        <f t="shared" si="317"/>
        <v>0</v>
      </c>
    </row>
    <row r="365" spans="1:135" s="126" customFormat="1" ht="15.5" hidden="1" outlineLevel="1" x14ac:dyDescent="0.35">
      <c r="A365" s="37" t="s">
        <v>357</v>
      </c>
      <c r="B365" s="37">
        <v>9</v>
      </c>
      <c r="C365" s="38">
        <v>9.4</v>
      </c>
      <c r="D365" s="264"/>
      <c r="E365" s="208"/>
      <c r="F365" s="209" t="s">
        <v>398</v>
      </c>
      <c r="G365" s="209"/>
      <c r="H365" s="267"/>
      <c r="I365" s="278">
        <v>-191250</v>
      </c>
      <c r="J365" s="268">
        <v>0</v>
      </c>
      <c r="K365" s="268">
        <v>0</v>
      </c>
      <c r="L365" s="206">
        <v>0</v>
      </c>
      <c r="M365" s="206">
        <v>0</v>
      </c>
      <c r="N365" s="206">
        <v>0</v>
      </c>
      <c r="O365" s="206">
        <v>-6430500</v>
      </c>
      <c r="P365" s="206">
        <v>-791725</v>
      </c>
      <c r="Q365" s="206">
        <v>0</v>
      </c>
      <c r="R365" s="206">
        <v>0</v>
      </c>
      <c r="S365" s="206">
        <v>0</v>
      </c>
      <c r="T365" s="206">
        <v>0</v>
      </c>
      <c r="U365" s="206">
        <v>0</v>
      </c>
      <c r="V365" s="206">
        <v>0</v>
      </c>
      <c r="W365" s="206">
        <v>-184626.52777774999</v>
      </c>
      <c r="X365" s="206">
        <v>0</v>
      </c>
      <c r="Y365" s="206">
        <v>0</v>
      </c>
      <c r="Z365" s="206">
        <v>0</v>
      </c>
      <c r="AA365" s="206">
        <v>-1268845.6860595499</v>
      </c>
      <c r="AB365" s="206">
        <v>0</v>
      </c>
      <c r="AC365" s="206">
        <v>0</v>
      </c>
      <c r="AD365" s="206">
        <v>0</v>
      </c>
      <c r="AE365" s="206">
        <v>0</v>
      </c>
      <c r="AF365" s="206">
        <v>0</v>
      </c>
      <c r="AG365" s="206">
        <v>-24269044.442302302</v>
      </c>
      <c r="AH365" s="206">
        <v>0</v>
      </c>
      <c r="AI365" s="206">
        <v>-4479.0426917000004</v>
      </c>
      <c r="AJ365" s="206">
        <v>0</v>
      </c>
      <c r="AK365" s="206">
        <v>-80387.083333300005</v>
      </c>
      <c r="AL365" s="206">
        <v>0</v>
      </c>
      <c r="AM365" s="206">
        <v>0</v>
      </c>
      <c r="AN365" s="206">
        <v>-202625.14203985</v>
      </c>
      <c r="AO365" s="206">
        <v>0</v>
      </c>
      <c r="AP365" s="206">
        <v>-126083.71357380001</v>
      </c>
      <c r="AQ365" s="206">
        <v>0</v>
      </c>
      <c r="AR365" s="206">
        <v>-1303125</v>
      </c>
      <c r="AS365" s="206">
        <v>0</v>
      </c>
      <c r="AT365" s="206">
        <v>0</v>
      </c>
      <c r="AU365" s="206">
        <v>0</v>
      </c>
      <c r="AV365" s="206">
        <v>0</v>
      </c>
      <c r="AW365" s="206">
        <v>0</v>
      </c>
      <c r="AX365" s="206">
        <v>-3187500</v>
      </c>
      <c r="AY365" s="206">
        <v>0</v>
      </c>
      <c r="AZ365" s="206">
        <v>0</v>
      </c>
      <c r="BA365" s="206">
        <v>0</v>
      </c>
      <c r="BB365" s="206">
        <v>-246053.9246538</v>
      </c>
      <c r="BC365" s="206">
        <v>-1052786.8221720001</v>
      </c>
      <c r="BD365" s="206">
        <v>0</v>
      </c>
      <c r="BE365" s="206">
        <v>0</v>
      </c>
      <c r="BF365" s="206">
        <v>0</v>
      </c>
      <c r="BG365" s="206">
        <v>0</v>
      </c>
      <c r="BH365" s="206">
        <v>0</v>
      </c>
      <c r="BI365" s="206">
        <v>-7763.4875191000001</v>
      </c>
      <c r="BJ365" s="206">
        <v>-357881.48738499999</v>
      </c>
      <c r="BK365" s="206">
        <v>-11324196.711706551</v>
      </c>
      <c r="BL365" s="206">
        <v>0</v>
      </c>
      <c r="BM365" s="206">
        <v>-8094633.0442081997</v>
      </c>
      <c r="BN365" s="206">
        <v>0</v>
      </c>
      <c r="BO365" s="206">
        <v>0</v>
      </c>
      <c r="BP365" s="206">
        <v>-97230.983673149996</v>
      </c>
      <c r="BQ365" s="206">
        <v>-7665312.5</v>
      </c>
      <c r="BR365" s="206">
        <v>0</v>
      </c>
      <c r="BS365" s="206">
        <v>-226741.83468725</v>
      </c>
      <c r="BT365" s="206">
        <v>0</v>
      </c>
      <c r="BU365" s="206">
        <v>0</v>
      </c>
      <c r="BV365" s="206">
        <v>0</v>
      </c>
      <c r="BW365" s="206">
        <v>0</v>
      </c>
      <c r="BX365" s="206">
        <v>0</v>
      </c>
      <c r="BY365" s="206">
        <v>0</v>
      </c>
      <c r="BZ365" s="206">
        <v>-5437500</v>
      </c>
      <c r="CA365" s="206">
        <v>-3044396.8569867499</v>
      </c>
      <c r="CB365" s="206">
        <v>0</v>
      </c>
      <c r="CC365" s="206">
        <v>0</v>
      </c>
      <c r="CD365" s="206">
        <v>0</v>
      </c>
      <c r="CE365" s="206">
        <v>-4226055.625</v>
      </c>
      <c r="CF365" s="206">
        <v>-315318.39441284997</v>
      </c>
      <c r="CG365" s="206">
        <v>0</v>
      </c>
      <c r="CH365" s="206">
        <v>0</v>
      </c>
      <c r="CI365" s="206">
        <v>0</v>
      </c>
      <c r="CJ365" s="206">
        <v>0</v>
      </c>
      <c r="CK365" s="206">
        <v>0</v>
      </c>
      <c r="CL365" s="206">
        <v>-3211987.5</v>
      </c>
      <c r="CM365" s="206">
        <v>0</v>
      </c>
      <c r="CN365" s="206">
        <v>-7728.9103956999998</v>
      </c>
      <c r="CO365" s="206">
        <v>-240902069.89509815</v>
      </c>
      <c r="CP365" s="206">
        <v>0</v>
      </c>
      <c r="CQ365" s="206">
        <v>0</v>
      </c>
      <c r="CR365" s="206">
        <v>-4666.5070335999999</v>
      </c>
      <c r="CS365" s="206">
        <v>0</v>
      </c>
      <c r="CT365" s="206">
        <v>0</v>
      </c>
      <c r="CU365" s="206">
        <v>-5070.8880594499997</v>
      </c>
      <c r="CV365" s="206">
        <v>-240586.71782645001</v>
      </c>
      <c r="CW365" s="206">
        <v>-31781053.669733949</v>
      </c>
      <c r="CX365" s="206">
        <v>-32464557.022613</v>
      </c>
      <c r="CY365" s="206">
        <v>-404380029.48284131</v>
      </c>
      <c r="CZ365" s="206">
        <v>-63994392.9079758</v>
      </c>
      <c r="DA365" s="206">
        <v>-49384169.41950015</v>
      </c>
      <c r="DB365" s="206">
        <v>-6823337.4570803996</v>
      </c>
      <c r="DC365" s="206">
        <v>-64186005.451030001</v>
      </c>
      <c r="DD365" s="206">
        <v>-374273956.54482746</v>
      </c>
      <c r="DE365" s="206">
        <v>-6976025.7858037502</v>
      </c>
      <c r="DF365" s="206">
        <v>-715437757.46036148</v>
      </c>
      <c r="DG365" s="206">
        <v>-1040477295.50719</v>
      </c>
      <c r="DH365" s="206">
        <v>-607233971.56666398</v>
      </c>
      <c r="DI365" s="206">
        <v>-876663394.25997806</v>
      </c>
      <c r="DJ365" s="206">
        <v>-135796968.75</v>
      </c>
      <c r="DK365" s="206">
        <v>0</v>
      </c>
      <c r="DL365" s="207">
        <v>-4734381089.0141954</v>
      </c>
      <c r="DQ365" s="208"/>
      <c r="DR365" s="209" t="s">
        <v>398</v>
      </c>
      <c r="DS365" s="209"/>
      <c r="DT365" s="267"/>
      <c r="DU365" s="206">
        <f t="shared" si="308"/>
        <v>-0.19125</v>
      </c>
      <c r="DV365" s="206">
        <f t="shared" si="309"/>
        <v>-6.4305000000000003</v>
      </c>
      <c r="DW365" s="206">
        <f t="shared" si="310"/>
        <v>-26.599107782164598</v>
      </c>
      <c r="DX365" s="206">
        <f t="shared" si="311"/>
        <v>-291.04165834054572</v>
      </c>
      <c r="DY365" s="206">
        <f t="shared" si="312"/>
        <v>-468.87129778107419</v>
      </c>
      <c r="DZ365" s="206">
        <f t="shared" si="313"/>
        <v>-565.63788756621761</v>
      </c>
      <c r="EA365" s="206">
        <f t="shared" si="314"/>
        <v>-1755.9150529675514</v>
      </c>
      <c r="EB365" s="206">
        <f t="shared" si="315"/>
        <v>-1483.897365826642</v>
      </c>
      <c r="EC365" s="206">
        <f t="shared" si="316"/>
        <v>-135.79696874999999</v>
      </c>
      <c r="ED365" s="207">
        <f t="shared" si="307"/>
        <v>-4734.3810890141958</v>
      </c>
      <c r="EE365" s="303">
        <f t="shared" si="317"/>
        <v>0</v>
      </c>
    </row>
    <row r="366" spans="1:135" s="126" customFormat="1" ht="15.5" hidden="1" outlineLevel="1" x14ac:dyDescent="0.35">
      <c r="A366" s="37" t="s">
        <v>357</v>
      </c>
      <c r="B366" s="37">
        <v>9</v>
      </c>
      <c r="C366" s="38">
        <v>9.5</v>
      </c>
      <c r="D366" s="264"/>
      <c r="E366" s="208"/>
      <c r="F366" s="209" t="s">
        <v>399</v>
      </c>
      <c r="G366" s="209"/>
      <c r="H366" s="267"/>
      <c r="I366" s="278">
        <v>-208427104.62875</v>
      </c>
      <c r="J366" s="268">
        <v>0</v>
      </c>
      <c r="K366" s="268">
        <v>0</v>
      </c>
      <c r="L366" s="206">
        <v>-733260511.57376003</v>
      </c>
      <c r="M366" s="206">
        <v>-298782398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0</v>
      </c>
      <c r="T366" s="206">
        <v>-14541.98907103825</v>
      </c>
      <c r="U366" s="206">
        <v>0</v>
      </c>
      <c r="V366" s="206">
        <v>0</v>
      </c>
      <c r="W366" s="206">
        <v>0</v>
      </c>
      <c r="X366" s="206">
        <v>0</v>
      </c>
      <c r="Y366" s="206">
        <v>0</v>
      </c>
      <c r="Z366" s="206">
        <v>0</v>
      </c>
      <c r="AA366" s="206">
        <v>-829954.01434426196</v>
      </c>
      <c r="AB366" s="206">
        <v>0</v>
      </c>
      <c r="AC366" s="206">
        <v>0</v>
      </c>
      <c r="AD366" s="206">
        <v>0</v>
      </c>
      <c r="AE366" s="206">
        <v>0</v>
      </c>
      <c r="AF366" s="206">
        <v>0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-22291.065573770498</v>
      </c>
      <c r="AY366" s="206">
        <v>0</v>
      </c>
      <c r="AZ366" s="206">
        <v>0</v>
      </c>
      <c r="BA366" s="206">
        <v>0</v>
      </c>
      <c r="BB366" s="206">
        <v>0</v>
      </c>
      <c r="BC366" s="206">
        <v>-4219069.9200819694</v>
      </c>
      <c r="BD366" s="206">
        <v>0</v>
      </c>
      <c r="BE366" s="206">
        <v>-2632.2131147540899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0</v>
      </c>
      <c r="BR366" s="206">
        <v>-1740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-23034.101092896199</v>
      </c>
      <c r="CD366" s="206">
        <v>0</v>
      </c>
      <c r="CE366" s="206">
        <v>0</v>
      </c>
      <c r="CF366" s="206">
        <v>0</v>
      </c>
      <c r="CG366" s="206">
        <v>0</v>
      </c>
      <c r="CH366" s="206">
        <v>-3719914.2281420799</v>
      </c>
      <c r="CI366" s="206">
        <v>0</v>
      </c>
      <c r="CJ366" s="206">
        <v>-2719.9535519125702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-150411.805555556</v>
      </c>
      <c r="CS366" s="206">
        <v>0</v>
      </c>
      <c r="CT366" s="206">
        <v>-117206.25</v>
      </c>
      <c r="CU366" s="206">
        <v>-4182.2222222222199</v>
      </c>
      <c r="CV366" s="206">
        <v>0</v>
      </c>
      <c r="CW366" s="206">
        <v>-8405082.06967213</v>
      </c>
      <c r="CX366" s="206">
        <v>-16681658.1569691</v>
      </c>
      <c r="CY366" s="206">
        <v>-2736076.7361554001</v>
      </c>
      <c r="CZ366" s="206">
        <v>-9460795.2526174597</v>
      </c>
      <c r="DA366" s="206">
        <v>-15251050.8629463</v>
      </c>
      <c r="DB366" s="206">
        <v>-9160333.2323246505</v>
      </c>
      <c r="DC366" s="206">
        <v>-69592843.848274603</v>
      </c>
      <c r="DD366" s="206">
        <v>-72087589.123287708</v>
      </c>
      <c r="DE366" s="206">
        <v>-2891093.10547945</v>
      </c>
      <c r="DF366" s="206">
        <v>-165527588.04688001</v>
      </c>
      <c r="DG366" s="206">
        <v>-352904120.48972601</v>
      </c>
      <c r="DH366" s="206">
        <v>-543903593.66347301</v>
      </c>
      <c r="DI366" s="206">
        <v>-516356259.01652402</v>
      </c>
      <c r="DJ366" s="206">
        <v>-2978540776.0435472</v>
      </c>
      <c r="DK366" s="206">
        <v>0</v>
      </c>
      <c r="DL366" s="207">
        <v>-6013076571.6131372</v>
      </c>
      <c r="DQ366" s="208"/>
      <c r="DR366" s="209" t="s">
        <v>399</v>
      </c>
      <c r="DS366" s="209"/>
      <c r="DT366" s="267"/>
      <c r="DU366" s="206">
        <f t="shared" si="308"/>
        <v>-208.42710462874999</v>
      </c>
      <c r="DV366" s="206">
        <f t="shared" si="309"/>
        <v>-1032.04290957376</v>
      </c>
      <c r="DW366" s="206">
        <f t="shared" si="310"/>
        <v>-0.84449600341530018</v>
      </c>
      <c r="DX366" s="206">
        <f t="shared" si="311"/>
        <v>-8.2590195371129393</v>
      </c>
      <c r="DY366" s="206">
        <f t="shared" si="312"/>
        <v>-27.826999185018853</v>
      </c>
      <c r="DZ366" s="206">
        <f t="shared" si="313"/>
        <v>-178.44370542493019</v>
      </c>
      <c r="EA366" s="206">
        <f t="shared" si="314"/>
        <v>-518.43170853660604</v>
      </c>
      <c r="EB366" s="206">
        <f t="shared" si="315"/>
        <v>-1060.259852679997</v>
      </c>
      <c r="EC366" s="206">
        <f t="shared" si="316"/>
        <v>-2978.5407760435473</v>
      </c>
      <c r="ED366" s="207">
        <f t="shared" si="307"/>
        <v>-6013.0765716131373</v>
      </c>
      <c r="EE366" s="303">
        <f t="shared" si="317"/>
        <v>0</v>
      </c>
    </row>
    <row r="367" spans="1:135" s="126" customFormat="1" ht="15.5" collapsed="1" x14ac:dyDescent="0.35">
      <c r="A367" s="37"/>
      <c r="B367" s="37"/>
      <c r="C367" s="38"/>
      <c r="D367" s="264"/>
      <c r="E367" s="233" t="s">
        <v>400</v>
      </c>
      <c r="F367" s="234"/>
      <c r="G367" s="234"/>
      <c r="H367" s="235"/>
      <c r="I367" s="245">
        <v>-2849507294.4717445</v>
      </c>
      <c r="J367" s="245">
        <v>-482245668.59691429</v>
      </c>
      <c r="K367" s="245">
        <v>-482245668.59692103</v>
      </c>
      <c r="L367" s="245">
        <v>-1322397569.1735244</v>
      </c>
      <c r="M367" s="245">
        <v>-1765655201.682864</v>
      </c>
      <c r="N367" s="245">
        <v>-618294118.24447155</v>
      </c>
      <c r="O367" s="245">
        <v>-1067715381.7124971</v>
      </c>
      <c r="P367" s="245">
        <v>-265743808.06378794</v>
      </c>
      <c r="Q367" s="245">
        <v>-56540186.641854405</v>
      </c>
      <c r="R367" s="245">
        <v>-56540186.641845651</v>
      </c>
      <c r="S367" s="245">
        <v>-591042313.2560637</v>
      </c>
      <c r="T367" s="245">
        <v>-177428920.68064013</v>
      </c>
      <c r="U367" s="245">
        <v>-163158881.80478391</v>
      </c>
      <c r="V367" s="245">
        <v>-564483061.6355834</v>
      </c>
      <c r="W367" s="245">
        <v>-556888049.60513604</v>
      </c>
      <c r="X367" s="245">
        <v>-56540186.641856097</v>
      </c>
      <c r="Y367" s="245">
        <v>-56540186.642687649</v>
      </c>
      <c r="Z367" s="245">
        <v>-56540186.641855367</v>
      </c>
      <c r="AA367" s="245">
        <v>-531641557.10421962</v>
      </c>
      <c r="AB367" s="245">
        <v>-72749267.230481714</v>
      </c>
      <c r="AC367" s="245">
        <v>-704684329.77569628</v>
      </c>
      <c r="AD367" s="245">
        <v>-181355756.90378156</v>
      </c>
      <c r="AE367" s="245">
        <v>-56540186.641847491</v>
      </c>
      <c r="AF367" s="245">
        <v>-56540186.641849786</v>
      </c>
      <c r="AG367" s="245">
        <v>-433395567.5712148</v>
      </c>
      <c r="AH367" s="245">
        <v>-231482273.39725196</v>
      </c>
      <c r="AI367" s="245">
        <v>-216639524.60781872</v>
      </c>
      <c r="AJ367" s="245">
        <v>-128550155.2030566</v>
      </c>
      <c r="AK367" s="245">
        <v>-127991541.81837583</v>
      </c>
      <c r="AL367" s="245">
        <v>-56540186.641844854</v>
      </c>
      <c r="AM367" s="245">
        <v>-31535914.580989435</v>
      </c>
      <c r="AN367" s="245">
        <v>-555479350.18418419</v>
      </c>
      <c r="AO367" s="245">
        <v>-167197674.44133019</v>
      </c>
      <c r="AP367" s="245">
        <v>-163688849.74629447</v>
      </c>
      <c r="AQ367" s="245">
        <v>-152024915.37859169</v>
      </c>
      <c r="AR367" s="245">
        <v>-134414969.45085749</v>
      </c>
      <c r="AS367" s="245">
        <v>-31535914.580995671</v>
      </c>
      <c r="AT367" s="245">
        <v>-31535914.580989052</v>
      </c>
      <c r="AU367" s="245">
        <v>-158918710.95633706</v>
      </c>
      <c r="AV367" s="245">
        <v>-194735871.31410593</v>
      </c>
      <c r="AW367" s="245">
        <v>-435718412.8888272</v>
      </c>
      <c r="AX367" s="245">
        <v>-95946580.14183718</v>
      </c>
      <c r="AY367" s="245">
        <v>-178708130.41132066</v>
      </c>
      <c r="AZ367" s="245">
        <v>-31535914.58100614</v>
      </c>
      <c r="BA367" s="245">
        <v>-31535914.58198864</v>
      </c>
      <c r="BB367" s="245">
        <v>-87878727.288675517</v>
      </c>
      <c r="BC367" s="245">
        <v>-188508381.04490328</v>
      </c>
      <c r="BD367" s="245">
        <v>-314699385.66139001</v>
      </c>
      <c r="BE367" s="245">
        <v>-56922210.022485957</v>
      </c>
      <c r="BF367" s="245">
        <v>-65884722.405111507</v>
      </c>
      <c r="BG367" s="245">
        <v>-31535914.580985818</v>
      </c>
      <c r="BH367" s="245">
        <v>-31535914.580979832</v>
      </c>
      <c r="BI367" s="245">
        <v>-229264939.97579107</v>
      </c>
      <c r="BJ367" s="245">
        <v>-317193840.28917766</v>
      </c>
      <c r="BK367" s="245">
        <v>-143209434.04175532</v>
      </c>
      <c r="BL367" s="245">
        <v>-270559696.34895307</v>
      </c>
      <c r="BM367" s="245">
        <v>-71725776.110041097</v>
      </c>
      <c r="BN367" s="245">
        <v>-31535914.58099331</v>
      </c>
      <c r="BO367" s="245">
        <v>-31535914.580992535</v>
      </c>
      <c r="BP367" s="245">
        <v>-131130526.49679634</v>
      </c>
      <c r="BQ367" s="245">
        <v>-175071467.22521183</v>
      </c>
      <c r="BR367" s="245">
        <v>-135274249.07685649</v>
      </c>
      <c r="BS367" s="245">
        <v>-135382392.44115987</v>
      </c>
      <c r="BT367" s="245">
        <v>-61010525.493270122</v>
      </c>
      <c r="BU367" s="245">
        <v>-31535914.580989681</v>
      </c>
      <c r="BV367" s="245">
        <v>-31535914.580991078</v>
      </c>
      <c r="BW367" s="245">
        <v>-209646365.94805881</v>
      </c>
      <c r="BX367" s="245">
        <v>-67538822.854590699</v>
      </c>
      <c r="BY367" s="245">
        <v>-129033038.76511942</v>
      </c>
      <c r="BZ367" s="245">
        <v>-72204610.604952231</v>
      </c>
      <c r="CA367" s="245">
        <v>-83664614.418396041</v>
      </c>
      <c r="CB367" s="245">
        <v>-31535914.580990091</v>
      </c>
      <c r="CC367" s="245">
        <v>-31558948.682084441</v>
      </c>
      <c r="CD367" s="245">
        <v>-75891934.423125565</v>
      </c>
      <c r="CE367" s="245">
        <v>-127711141.95315415</v>
      </c>
      <c r="CF367" s="245">
        <v>-122587842.04931122</v>
      </c>
      <c r="CG367" s="245">
        <v>-128800932.63959</v>
      </c>
      <c r="CH367" s="245">
        <v>-75089409.498896182</v>
      </c>
      <c r="CI367" s="245">
        <v>-31535914.580986742</v>
      </c>
      <c r="CJ367" s="245">
        <v>-31538634.534542777</v>
      </c>
      <c r="CK367" s="245">
        <v>-106030018.95665081</v>
      </c>
      <c r="CL367" s="245">
        <v>-87391692.826341897</v>
      </c>
      <c r="CM367" s="245">
        <v>-57502663.146746278</v>
      </c>
      <c r="CN367" s="245">
        <v>-125816402.70276701</v>
      </c>
      <c r="CO367" s="245">
        <v>-390619452.51857316</v>
      </c>
      <c r="CP367" s="245">
        <v>-31535914.580996394</v>
      </c>
      <c r="CQ367" s="245">
        <v>-31535914.580990262</v>
      </c>
      <c r="CR367" s="245">
        <v>-218856981.25557917</v>
      </c>
      <c r="CS367" s="245">
        <v>-281975316.88891029</v>
      </c>
      <c r="CT367" s="245">
        <v>-103355926.11365111</v>
      </c>
      <c r="CU367" s="245">
        <v>-98432790.393217176</v>
      </c>
      <c r="CV367" s="245">
        <v>-625949507.50658393</v>
      </c>
      <c r="CW367" s="245">
        <v>-2169429341.7101269</v>
      </c>
      <c r="CX367" s="245">
        <v>-845284940.82412505</v>
      </c>
      <c r="CY367" s="245">
        <v>-811720788.55390465</v>
      </c>
      <c r="CZ367" s="245">
        <v>-216813594.61719349</v>
      </c>
      <c r="DA367" s="245">
        <v>-157168680.33871439</v>
      </c>
      <c r="DB367" s="245">
        <v>-113938733.30884048</v>
      </c>
      <c r="DC367" s="245">
        <v>-260496791.50075573</v>
      </c>
      <c r="DD367" s="245">
        <v>-564010823.02299535</v>
      </c>
      <c r="DE367" s="245">
        <v>-97424719.97426486</v>
      </c>
      <c r="DF367" s="245">
        <v>-7083896044.5620356</v>
      </c>
      <c r="DG367" s="245">
        <v>-8054797855.943203</v>
      </c>
      <c r="DH367" s="245">
        <v>-7179294666.7988873</v>
      </c>
      <c r="DI367" s="245">
        <v>-8273150780.7538776</v>
      </c>
      <c r="DJ367" s="245">
        <v>-33189241754.261673</v>
      </c>
      <c r="DK367" s="245">
        <v>0</v>
      </c>
      <c r="DL367" s="246">
        <v>-91349072426.675049</v>
      </c>
      <c r="DQ367" s="233" t="s">
        <v>400</v>
      </c>
      <c r="DR367" s="234"/>
      <c r="DS367" s="234"/>
      <c r="DT367" s="235"/>
      <c r="DU367" s="245">
        <f>SUM(DU303:DU366)</f>
        <v>-2849.5072944717444</v>
      </c>
      <c r="DV367" s="245">
        <f t="shared" ref="DV367:EC367" si="318">SUM(DV303:DV366)</f>
        <v>-5738.5536080071925</v>
      </c>
      <c r="DW367" s="245">
        <f t="shared" si="318"/>
        <v>-5399.5565017935342</v>
      </c>
      <c r="DX367" s="245">
        <f t="shared" si="318"/>
        <v>-7620.4032083321717</v>
      </c>
      <c r="DY367" s="245">
        <f t="shared" si="318"/>
        <v>-4550.8173689879586</v>
      </c>
      <c r="DZ367" s="245">
        <f t="shared" si="318"/>
        <v>-1409.8533427627644</v>
      </c>
      <c r="EA367" s="245">
        <f t="shared" si="318"/>
        <v>-15138.693900505237</v>
      </c>
      <c r="EB367" s="245">
        <f t="shared" si="318"/>
        <v>-15452.445447552767</v>
      </c>
      <c r="EC367" s="245">
        <f t="shared" si="318"/>
        <v>-33189.241754261675</v>
      </c>
      <c r="ED367" s="246">
        <f>SUM(DU367:EC367)</f>
        <v>-91349.072426675033</v>
      </c>
      <c r="EE367" s="303">
        <f>ED367-(DL367/$DQ$4)</f>
        <v>0</v>
      </c>
    </row>
    <row r="368" spans="1:135" s="126" customFormat="1" ht="16" thickBot="1" x14ac:dyDescent="0.4">
      <c r="A368" s="37"/>
      <c r="B368" s="37"/>
      <c r="C368" s="38"/>
      <c r="D368" s="264"/>
      <c r="E368" s="253" t="s">
        <v>401</v>
      </c>
      <c r="F368" s="254"/>
      <c r="G368" s="254"/>
      <c r="H368" s="255"/>
      <c r="I368" s="257">
        <v>-296112464.65531063</v>
      </c>
      <c r="J368" s="257">
        <v>-482245668.59691429</v>
      </c>
      <c r="K368" s="257">
        <v>-482245668.59692103</v>
      </c>
      <c r="L368" s="257">
        <v>1095022685.2695456</v>
      </c>
      <c r="M368" s="257">
        <v>-1120257007.5542374</v>
      </c>
      <c r="N368" s="257">
        <v>-523163259.64361048</v>
      </c>
      <c r="O368" s="257">
        <v>-817530020.38160479</v>
      </c>
      <c r="P368" s="257">
        <v>82548887.412763894</v>
      </c>
      <c r="Q368" s="257">
        <v>-56540186.641854405</v>
      </c>
      <c r="R368" s="257">
        <v>-56540186.641845651</v>
      </c>
      <c r="S368" s="257">
        <v>538252249.06512642</v>
      </c>
      <c r="T368" s="257">
        <v>51391379.654580563</v>
      </c>
      <c r="U368" s="257">
        <v>-103938909.19106477</v>
      </c>
      <c r="V368" s="257">
        <v>-404783282.06381339</v>
      </c>
      <c r="W368" s="257">
        <v>-353305318.18657792</v>
      </c>
      <c r="X368" s="257">
        <v>-56540186.641856097</v>
      </c>
      <c r="Y368" s="257">
        <v>-56540186.642687649</v>
      </c>
      <c r="Z368" s="257">
        <v>-54229883.516855367</v>
      </c>
      <c r="AA368" s="257">
        <v>-329061753.13263267</v>
      </c>
      <c r="AB368" s="257">
        <v>21208038.155568287</v>
      </c>
      <c r="AC368" s="257">
        <v>-638995302.63007629</v>
      </c>
      <c r="AD368" s="257">
        <v>16587994.50058189</v>
      </c>
      <c r="AE368" s="257">
        <v>-56540186.641847491</v>
      </c>
      <c r="AF368" s="257">
        <v>-56540186.641849786</v>
      </c>
      <c r="AG368" s="257">
        <v>5449823.8957284689</v>
      </c>
      <c r="AH368" s="257">
        <v>-18697159.660959363</v>
      </c>
      <c r="AI368" s="257">
        <v>-44189376.067355722</v>
      </c>
      <c r="AJ368" s="257">
        <v>124229398.5276812</v>
      </c>
      <c r="AK368" s="257">
        <v>349843945.22343647</v>
      </c>
      <c r="AL368" s="257">
        <v>-56540186.641844854</v>
      </c>
      <c r="AM368" s="257">
        <v>-31535914.580989435</v>
      </c>
      <c r="AN368" s="257">
        <v>-229948498.07106721</v>
      </c>
      <c r="AO368" s="257">
        <v>-119415823.09080631</v>
      </c>
      <c r="AP368" s="257">
        <v>-75885671.197654471</v>
      </c>
      <c r="AQ368" s="257">
        <v>-146212006.39088687</v>
      </c>
      <c r="AR368" s="257">
        <v>-16901298.539897487</v>
      </c>
      <c r="AS368" s="257">
        <v>-31535914.580995671</v>
      </c>
      <c r="AT368" s="257">
        <v>-31535914.580989052</v>
      </c>
      <c r="AU368" s="257">
        <v>352181316.07753301</v>
      </c>
      <c r="AV368" s="257">
        <v>-93346279.560822874</v>
      </c>
      <c r="AW368" s="257">
        <v>-146568582.3919583</v>
      </c>
      <c r="AX368" s="257">
        <v>26240032.728255764</v>
      </c>
      <c r="AY368" s="257">
        <v>-32055047.897403866</v>
      </c>
      <c r="AZ368" s="257">
        <v>-31535914.58100614</v>
      </c>
      <c r="BA368" s="257">
        <v>-31535914.58198864</v>
      </c>
      <c r="BB368" s="257">
        <v>-52931495.283821419</v>
      </c>
      <c r="BC368" s="257">
        <v>32301987.681646258</v>
      </c>
      <c r="BD368" s="257">
        <v>-207550582.66966072</v>
      </c>
      <c r="BE368" s="257">
        <v>36487000.289138868</v>
      </c>
      <c r="BF368" s="257">
        <v>33971572.871015698</v>
      </c>
      <c r="BG368" s="257">
        <v>-31535914.580985818</v>
      </c>
      <c r="BH368" s="257">
        <v>-31535914.580979832</v>
      </c>
      <c r="BI368" s="257">
        <v>-137980763.24529436</v>
      </c>
      <c r="BJ368" s="257">
        <v>-205181445.61573946</v>
      </c>
      <c r="BK368" s="257">
        <v>-71591360.810322523</v>
      </c>
      <c r="BL368" s="257">
        <v>-209543150.05758595</v>
      </c>
      <c r="BM368" s="257">
        <v>-35940406.1220228</v>
      </c>
      <c r="BN368" s="257">
        <v>-31535914.58099331</v>
      </c>
      <c r="BO368" s="257">
        <v>-31535914.580992535</v>
      </c>
      <c r="BP368" s="257">
        <v>481107.63834841549</v>
      </c>
      <c r="BQ368" s="257">
        <v>-86924107.225211829</v>
      </c>
      <c r="BR368" s="257">
        <v>-48478264.834432289</v>
      </c>
      <c r="BS368" s="257">
        <v>-63434165.102490678</v>
      </c>
      <c r="BT368" s="257">
        <v>46483734.53616748</v>
      </c>
      <c r="BU368" s="257">
        <v>-31535914.580989681</v>
      </c>
      <c r="BV368" s="257">
        <v>-31535914.580991078</v>
      </c>
      <c r="BW368" s="257">
        <v>-15319870.646278828</v>
      </c>
      <c r="BX368" s="257">
        <v>28215668.538929299</v>
      </c>
      <c r="BY368" s="257">
        <v>-89174518.745927021</v>
      </c>
      <c r="BZ368" s="257">
        <v>-30674859.210252233</v>
      </c>
      <c r="CA368" s="257">
        <v>11915984.448263958</v>
      </c>
      <c r="CB368" s="257">
        <v>-31535914.580990091</v>
      </c>
      <c r="CC368" s="257">
        <v>-31553114.541374058</v>
      </c>
      <c r="CD368" s="257">
        <v>-35977303.778075568</v>
      </c>
      <c r="CE368" s="257">
        <v>175967320.18443483</v>
      </c>
      <c r="CF368" s="257">
        <v>-115916060.65305836</v>
      </c>
      <c r="CG368" s="257">
        <v>-73376574.270833597</v>
      </c>
      <c r="CH368" s="257">
        <v>18664086.509231463</v>
      </c>
      <c r="CI368" s="257">
        <v>-31535914.580986742</v>
      </c>
      <c r="CJ368" s="257">
        <v>-31528007.505854253</v>
      </c>
      <c r="CK368" s="257">
        <v>88641167.33216919</v>
      </c>
      <c r="CL368" s="257">
        <v>-42688663.290025495</v>
      </c>
      <c r="CM368" s="257">
        <v>6419258.352975525</v>
      </c>
      <c r="CN368" s="257">
        <v>50170703.997871876</v>
      </c>
      <c r="CO368" s="257">
        <v>-289219207.3984555</v>
      </c>
      <c r="CP368" s="257">
        <v>-31535914.580996394</v>
      </c>
      <c r="CQ368" s="257">
        <v>-31535914.580990262</v>
      </c>
      <c r="CR368" s="257">
        <v>-161650659.39949363</v>
      </c>
      <c r="CS368" s="257">
        <v>408372883.66677976</v>
      </c>
      <c r="CT368" s="257">
        <v>159038994.09990531</v>
      </c>
      <c r="CU368" s="257">
        <v>-70111890.877361029</v>
      </c>
      <c r="CV368" s="257">
        <v>-245511903.15818828</v>
      </c>
      <c r="CW368" s="257">
        <v>-900352739.25789237</v>
      </c>
      <c r="CX368" s="257">
        <v>-281200510.84796739</v>
      </c>
      <c r="CY368" s="257">
        <v>-323996351.75930226</v>
      </c>
      <c r="CZ368" s="257">
        <v>52256960.554283708</v>
      </c>
      <c r="DA368" s="257">
        <v>334700770.3284775</v>
      </c>
      <c r="DB368" s="257">
        <v>186846514.0475879</v>
      </c>
      <c r="DC368" s="257">
        <v>56101254.424218059</v>
      </c>
      <c r="DD368" s="257">
        <v>-72166086.228403091</v>
      </c>
      <c r="DE368" s="257">
        <v>123864776.78721797</v>
      </c>
      <c r="DF368" s="257">
        <v>-4961085301.576766</v>
      </c>
      <c r="DG368" s="257">
        <v>-6749234638.668663</v>
      </c>
      <c r="DH368" s="257">
        <v>-6817111254.1993856</v>
      </c>
      <c r="DI368" s="257">
        <v>-8061861666.5452461</v>
      </c>
      <c r="DJ368" s="257">
        <v>-30433463314.124149</v>
      </c>
      <c r="DK368" s="257">
        <v>0</v>
      </c>
      <c r="DL368" s="258">
        <v>-63836781047.078163</v>
      </c>
      <c r="DQ368" s="259" t="s">
        <v>401</v>
      </c>
      <c r="DR368" s="260"/>
      <c r="DS368" s="260"/>
      <c r="DT368" s="261"/>
      <c r="DU368" s="262">
        <f>+DU300+DU367</f>
        <v>-296.11246465531076</v>
      </c>
      <c r="DV368" s="262">
        <f t="shared" ref="DV368:EC368" si="319">+DV300+DV367</f>
        <v>-2330.4189395037429</v>
      </c>
      <c r="DW368" s="262">
        <f t="shared" si="319"/>
        <v>-1153.4705745076544</v>
      </c>
      <c r="DX368" s="262">
        <f t="shared" si="319"/>
        <v>-1894.4536873099078</v>
      </c>
      <c r="DY368" s="262">
        <f t="shared" si="319"/>
        <v>-1821.1733959007124</v>
      </c>
      <c r="DZ368" s="262">
        <f t="shared" si="319"/>
        <v>681.60418991338202</v>
      </c>
      <c r="EA368" s="262">
        <f t="shared" si="319"/>
        <v>-11710.319940245428</v>
      </c>
      <c r="EB368" s="262">
        <f t="shared" si="319"/>
        <v>-14878.972920744634</v>
      </c>
      <c r="EC368" s="262">
        <f t="shared" si="319"/>
        <v>-30433.46331412415</v>
      </c>
      <c r="ED368" s="263">
        <f>SUM(DU368:EC368)</f>
        <v>-63836.781047078162</v>
      </c>
      <c r="EE368" s="303">
        <f>ED368-(DL368/$DQ$4)</f>
        <v>0</v>
      </c>
    </row>
    <row r="369" spans="1:137" s="126" customFormat="1" ht="16" thickBot="1" x14ac:dyDescent="0.4">
      <c r="A369" s="37"/>
      <c r="B369" s="37"/>
      <c r="C369" s="38"/>
      <c r="D369" s="264"/>
      <c r="E369" s="290"/>
      <c r="F369" s="266"/>
      <c r="G369" s="266"/>
      <c r="H369" s="291"/>
      <c r="I369" s="227">
        <v>0</v>
      </c>
      <c r="J369" s="227">
        <v>0</v>
      </c>
      <c r="K369" s="218">
        <v>0</v>
      </c>
      <c r="L369" s="218">
        <v>0</v>
      </c>
      <c r="M369" s="218">
        <v>0</v>
      </c>
      <c r="N369" s="218">
        <v>0</v>
      </c>
      <c r="O369" s="218">
        <v>0</v>
      </c>
      <c r="P369" s="218">
        <v>0</v>
      </c>
      <c r="Q369" s="218">
        <v>0</v>
      </c>
      <c r="R369" s="218">
        <v>0</v>
      </c>
      <c r="S369" s="218">
        <v>0</v>
      </c>
      <c r="T369" s="218">
        <v>0</v>
      </c>
      <c r="U369" s="218">
        <v>0</v>
      </c>
      <c r="V369" s="218">
        <v>0</v>
      </c>
      <c r="W369" s="218">
        <v>0</v>
      </c>
      <c r="X369" s="218">
        <v>0</v>
      </c>
      <c r="Y369" s="218">
        <v>0</v>
      </c>
      <c r="Z369" s="218">
        <v>0</v>
      </c>
      <c r="AA369" s="218">
        <v>0</v>
      </c>
      <c r="AB369" s="218">
        <v>0</v>
      </c>
      <c r="AC369" s="218">
        <v>0</v>
      </c>
      <c r="AD369" s="218">
        <v>0</v>
      </c>
      <c r="AE369" s="218">
        <v>0</v>
      </c>
      <c r="AF369" s="218">
        <v>0</v>
      </c>
      <c r="AG369" s="218">
        <v>0</v>
      </c>
      <c r="AH369" s="218">
        <v>0</v>
      </c>
      <c r="AI369" s="218">
        <v>0</v>
      </c>
      <c r="AJ369" s="218">
        <v>0</v>
      </c>
      <c r="AK369" s="218">
        <v>0</v>
      </c>
      <c r="AL369" s="218">
        <v>0</v>
      </c>
      <c r="AM369" s="218">
        <v>0</v>
      </c>
      <c r="AN369" s="218">
        <v>0</v>
      </c>
      <c r="AO369" s="218">
        <v>0</v>
      </c>
      <c r="AP369" s="218">
        <v>0</v>
      </c>
      <c r="AQ369" s="218">
        <v>0</v>
      </c>
      <c r="AR369" s="218">
        <v>0</v>
      </c>
      <c r="AS369" s="218">
        <v>0</v>
      </c>
      <c r="AT369" s="218">
        <v>0</v>
      </c>
      <c r="AU369" s="218">
        <v>0</v>
      </c>
      <c r="AV369" s="218">
        <v>0</v>
      </c>
      <c r="AW369" s="218">
        <v>0</v>
      </c>
      <c r="AX369" s="218">
        <v>0</v>
      </c>
      <c r="AY369" s="218">
        <v>0</v>
      </c>
      <c r="AZ369" s="218">
        <v>0</v>
      </c>
      <c r="BA369" s="218">
        <v>0</v>
      </c>
      <c r="BB369" s="218">
        <v>0</v>
      </c>
      <c r="BC369" s="218">
        <v>0</v>
      </c>
      <c r="BD369" s="218">
        <v>0</v>
      </c>
      <c r="BE369" s="218">
        <v>0</v>
      </c>
      <c r="BF369" s="218">
        <v>0</v>
      </c>
      <c r="BG369" s="218">
        <v>0</v>
      </c>
      <c r="BH369" s="218">
        <v>0</v>
      </c>
      <c r="BI369" s="218">
        <v>0</v>
      </c>
      <c r="BJ369" s="218">
        <v>0</v>
      </c>
      <c r="BK369" s="218">
        <v>0</v>
      </c>
      <c r="BL369" s="218">
        <v>0</v>
      </c>
      <c r="BM369" s="218">
        <v>0</v>
      </c>
      <c r="BN369" s="218">
        <v>0</v>
      </c>
      <c r="BO369" s="218">
        <v>0</v>
      </c>
      <c r="BP369" s="218">
        <v>0</v>
      </c>
      <c r="BQ369" s="218">
        <v>0</v>
      </c>
      <c r="BR369" s="218">
        <v>0</v>
      </c>
      <c r="BS369" s="218">
        <v>0</v>
      </c>
      <c r="BT369" s="218">
        <v>0</v>
      </c>
      <c r="BU369" s="218">
        <v>0</v>
      </c>
      <c r="BV369" s="218">
        <v>0</v>
      </c>
      <c r="BW369" s="218">
        <v>0</v>
      </c>
      <c r="BX369" s="218">
        <v>0</v>
      </c>
      <c r="BY369" s="218">
        <v>0</v>
      </c>
      <c r="BZ369" s="218">
        <v>0</v>
      </c>
      <c r="CA369" s="218">
        <v>0</v>
      </c>
      <c r="CB369" s="218">
        <v>0</v>
      </c>
      <c r="CC369" s="218">
        <v>0</v>
      </c>
      <c r="CD369" s="218">
        <v>0</v>
      </c>
      <c r="CE369" s="218">
        <v>0</v>
      </c>
      <c r="CF369" s="218">
        <v>0</v>
      </c>
      <c r="CG369" s="218">
        <v>0</v>
      </c>
      <c r="CH369" s="218">
        <v>0</v>
      </c>
      <c r="CI369" s="218">
        <v>0</v>
      </c>
      <c r="CJ369" s="218">
        <v>0</v>
      </c>
      <c r="CK369" s="218">
        <v>0</v>
      </c>
      <c r="CL369" s="218">
        <v>0</v>
      </c>
      <c r="CM369" s="218">
        <v>0</v>
      </c>
      <c r="CN369" s="218">
        <v>0</v>
      </c>
      <c r="CO369" s="218">
        <v>0</v>
      </c>
      <c r="CP369" s="218">
        <v>0</v>
      </c>
      <c r="CQ369" s="218">
        <v>0</v>
      </c>
      <c r="CR369" s="218">
        <v>0</v>
      </c>
      <c r="CS369" s="218">
        <v>0</v>
      </c>
      <c r="CT369" s="218">
        <v>0</v>
      </c>
      <c r="CU369" s="218">
        <v>0</v>
      </c>
      <c r="CV369" s="218">
        <v>0</v>
      </c>
      <c r="CW369" s="218">
        <v>0</v>
      </c>
      <c r="CX369" s="218">
        <v>0</v>
      </c>
      <c r="CY369" s="218">
        <v>0</v>
      </c>
      <c r="CZ369" s="218">
        <v>0</v>
      </c>
      <c r="DA369" s="218">
        <v>0</v>
      </c>
      <c r="DB369" s="218">
        <v>0</v>
      </c>
      <c r="DC369" s="218">
        <v>0</v>
      </c>
      <c r="DD369" s="218">
        <v>0</v>
      </c>
      <c r="DE369" s="218">
        <v>0</v>
      </c>
      <c r="DF369" s="218">
        <v>0</v>
      </c>
      <c r="DG369" s="218">
        <v>0</v>
      </c>
      <c r="DH369" s="218">
        <v>0</v>
      </c>
      <c r="DI369" s="218">
        <v>0</v>
      </c>
      <c r="DJ369" s="218">
        <v>0</v>
      </c>
      <c r="DK369" s="218">
        <v>0</v>
      </c>
      <c r="DL369" s="228">
        <v>0</v>
      </c>
      <c r="DQ369" s="103"/>
      <c r="DR369" s="103"/>
      <c r="DS369" s="103"/>
      <c r="DT369" s="298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G369" s="101"/>
    </row>
    <row r="370" spans="1:137" s="126" customFormat="1" ht="16" hidden="1" outlineLevel="1" thickBot="1" x14ac:dyDescent="0.4">
      <c r="A370" s="37"/>
      <c r="B370" s="37"/>
      <c r="C370" s="38"/>
      <c r="D370" s="264"/>
      <c r="E370" s="292" t="s">
        <v>402</v>
      </c>
      <c r="F370" s="293"/>
      <c r="G370" s="293"/>
      <c r="H370" s="294"/>
      <c r="I370" s="295" t="s">
        <v>40</v>
      </c>
      <c r="J370" s="295" t="s">
        <v>41</v>
      </c>
      <c r="K370" s="296" t="s">
        <v>42</v>
      </c>
      <c r="L370" s="296" t="s">
        <v>43</v>
      </c>
      <c r="M370" s="296" t="s">
        <v>44</v>
      </c>
      <c r="N370" s="296" t="s">
        <v>45</v>
      </c>
      <c r="O370" s="296" t="s">
        <v>46</v>
      </c>
      <c r="P370" s="296" t="s">
        <v>47</v>
      </c>
      <c r="Q370" s="296" t="s">
        <v>48</v>
      </c>
      <c r="R370" s="296" t="s">
        <v>49</v>
      </c>
      <c r="S370" s="296" t="s">
        <v>50</v>
      </c>
      <c r="T370" s="296" t="s">
        <v>51</v>
      </c>
      <c r="U370" s="296" t="s">
        <v>52</v>
      </c>
      <c r="V370" s="296" t="s">
        <v>53</v>
      </c>
      <c r="W370" s="296" t="s">
        <v>54</v>
      </c>
      <c r="X370" s="296" t="s">
        <v>55</v>
      </c>
      <c r="Y370" s="296" t="s">
        <v>56</v>
      </c>
      <c r="Z370" s="296" t="s">
        <v>57</v>
      </c>
      <c r="AA370" s="296" t="s">
        <v>58</v>
      </c>
      <c r="AB370" s="296" t="s">
        <v>59</v>
      </c>
      <c r="AC370" s="296" t="s">
        <v>60</v>
      </c>
      <c r="AD370" s="296" t="s">
        <v>61</v>
      </c>
      <c r="AE370" s="296" t="s">
        <v>62</v>
      </c>
      <c r="AF370" s="296" t="s">
        <v>63</v>
      </c>
      <c r="AG370" s="296" t="s">
        <v>64</v>
      </c>
      <c r="AH370" s="296" t="s">
        <v>65</v>
      </c>
      <c r="AI370" s="296" t="s">
        <v>66</v>
      </c>
      <c r="AJ370" s="296" t="s">
        <v>67</v>
      </c>
      <c r="AK370" s="296" t="s">
        <v>68</v>
      </c>
      <c r="AL370" s="296" t="s">
        <v>69</v>
      </c>
      <c r="AM370" s="296" t="s">
        <v>70</v>
      </c>
      <c r="AN370" s="296" t="s">
        <v>71</v>
      </c>
      <c r="AO370" s="296" t="s">
        <v>72</v>
      </c>
      <c r="AP370" s="296" t="s">
        <v>73</v>
      </c>
      <c r="AQ370" s="296" t="s">
        <v>74</v>
      </c>
      <c r="AR370" s="296" t="s">
        <v>75</v>
      </c>
      <c r="AS370" s="296" t="s">
        <v>76</v>
      </c>
      <c r="AT370" s="296" t="s">
        <v>77</v>
      </c>
      <c r="AU370" s="296" t="s">
        <v>78</v>
      </c>
      <c r="AV370" s="296" t="s">
        <v>79</v>
      </c>
      <c r="AW370" s="296" t="s">
        <v>80</v>
      </c>
      <c r="AX370" s="296" t="s">
        <v>81</v>
      </c>
      <c r="AY370" s="296" t="s">
        <v>82</v>
      </c>
      <c r="AZ370" s="296" t="s">
        <v>83</v>
      </c>
      <c r="BA370" s="296" t="s">
        <v>84</v>
      </c>
      <c r="BB370" s="296" t="s">
        <v>85</v>
      </c>
      <c r="BC370" s="296" t="s">
        <v>86</v>
      </c>
      <c r="BD370" s="296" t="s">
        <v>87</v>
      </c>
      <c r="BE370" s="296" t="s">
        <v>88</v>
      </c>
      <c r="BF370" s="296" t="s">
        <v>89</v>
      </c>
      <c r="BG370" s="296" t="s">
        <v>90</v>
      </c>
      <c r="BH370" s="296" t="s">
        <v>91</v>
      </c>
      <c r="BI370" s="296" t="s">
        <v>92</v>
      </c>
      <c r="BJ370" s="296" t="s">
        <v>93</v>
      </c>
      <c r="BK370" s="296" t="s">
        <v>94</v>
      </c>
      <c r="BL370" s="296" t="s">
        <v>95</v>
      </c>
      <c r="BM370" s="296" t="s">
        <v>96</v>
      </c>
      <c r="BN370" s="296" t="s">
        <v>97</v>
      </c>
      <c r="BO370" s="296" t="s">
        <v>98</v>
      </c>
      <c r="BP370" s="296" t="s">
        <v>99</v>
      </c>
      <c r="BQ370" s="296" t="s">
        <v>100</v>
      </c>
      <c r="BR370" s="296" t="s">
        <v>101</v>
      </c>
      <c r="BS370" s="296" t="s">
        <v>102</v>
      </c>
      <c r="BT370" s="296" t="s">
        <v>103</v>
      </c>
      <c r="BU370" s="296" t="s">
        <v>104</v>
      </c>
      <c r="BV370" s="296" t="s">
        <v>105</v>
      </c>
      <c r="BW370" s="296" t="s">
        <v>106</v>
      </c>
      <c r="BX370" s="296" t="s">
        <v>107</v>
      </c>
      <c r="BY370" s="296" t="s">
        <v>108</v>
      </c>
      <c r="BZ370" s="296" t="s">
        <v>109</v>
      </c>
      <c r="CA370" s="296" t="s">
        <v>110</v>
      </c>
      <c r="CB370" s="296" t="s">
        <v>111</v>
      </c>
      <c r="CC370" s="296" t="s">
        <v>112</v>
      </c>
      <c r="CD370" s="296" t="s">
        <v>113</v>
      </c>
      <c r="CE370" s="296" t="s">
        <v>114</v>
      </c>
      <c r="CF370" s="296" t="s">
        <v>115</v>
      </c>
      <c r="CG370" s="296" t="s">
        <v>116</v>
      </c>
      <c r="CH370" s="296" t="s">
        <v>117</v>
      </c>
      <c r="CI370" s="296" t="s">
        <v>118</v>
      </c>
      <c r="CJ370" s="296" t="s">
        <v>119</v>
      </c>
      <c r="CK370" s="296" t="s">
        <v>120</v>
      </c>
      <c r="CL370" s="296" t="s">
        <v>121</v>
      </c>
      <c r="CM370" s="296" t="s">
        <v>122</v>
      </c>
      <c r="CN370" s="296" t="s">
        <v>123</v>
      </c>
      <c r="CO370" s="296" t="s">
        <v>124</v>
      </c>
      <c r="CP370" s="296" t="s">
        <v>125</v>
      </c>
      <c r="CQ370" s="296" t="s">
        <v>126</v>
      </c>
      <c r="CR370" s="296" t="s">
        <v>127</v>
      </c>
      <c r="CS370" s="296" t="s">
        <v>128</v>
      </c>
      <c r="CT370" s="296" t="s">
        <v>129</v>
      </c>
      <c r="CU370" s="296" t="s">
        <v>129</v>
      </c>
      <c r="CV370" s="296" t="s">
        <v>129</v>
      </c>
      <c r="CW370" s="296" t="s">
        <v>132</v>
      </c>
      <c r="CX370" s="296" t="s">
        <v>133</v>
      </c>
      <c r="CY370" s="296" t="s">
        <v>134</v>
      </c>
      <c r="CZ370" s="296" t="s">
        <v>135</v>
      </c>
      <c r="DA370" s="296" t="s">
        <v>136</v>
      </c>
      <c r="DB370" s="296" t="s">
        <v>137</v>
      </c>
      <c r="DC370" s="296" t="s">
        <v>138</v>
      </c>
      <c r="DD370" s="296" t="s">
        <v>139</v>
      </c>
      <c r="DE370" s="296" t="s">
        <v>140</v>
      </c>
      <c r="DF370" s="296" t="s">
        <v>141</v>
      </c>
      <c r="DG370" s="296" t="s">
        <v>142</v>
      </c>
      <c r="DH370" s="296" t="s">
        <v>143</v>
      </c>
      <c r="DI370" s="296" t="s">
        <v>144</v>
      </c>
      <c r="DJ370" s="296" t="s">
        <v>145</v>
      </c>
      <c r="DK370" s="296" t="s">
        <v>146</v>
      </c>
      <c r="DL370" s="297" t="s">
        <v>22</v>
      </c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G370" s="101"/>
    </row>
    <row r="371" spans="1:137" s="126" customFormat="1" ht="15.5" collapsed="1" x14ac:dyDescent="0.35">
      <c r="A371" s="37"/>
      <c r="B371" s="37"/>
      <c r="C371" s="38"/>
      <c r="D371" s="264"/>
      <c r="E371" s="233" t="s">
        <v>403</v>
      </c>
      <c r="F371" s="234"/>
      <c r="G371" s="234"/>
      <c r="H371" s="235"/>
      <c r="I371" s="245">
        <v>-2044915124.9814863</v>
      </c>
      <c r="J371" s="245">
        <v>-301694563.47600269</v>
      </c>
      <c r="K371" s="245">
        <v>-10174575.439684331</v>
      </c>
      <c r="L371" s="245">
        <v>-1514131090.3130274</v>
      </c>
      <c r="M371" s="245">
        <v>-5529603795.1514444</v>
      </c>
      <c r="N371" s="245">
        <v>2088570549.7338777</v>
      </c>
      <c r="O371" s="245">
        <v>-1627767958.4298854</v>
      </c>
      <c r="P371" s="245">
        <v>-1069770131.711066</v>
      </c>
      <c r="Q371" s="245">
        <v>-32474304.919993952</v>
      </c>
      <c r="R371" s="245">
        <v>-61061368.108814813</v>
      </c>
      <c r="S371" s="245">
        <v>1318035951.4003959</v>
      </c>
      <c r="T371" s="245">
        <v>-2272901738.898005</v>
      </c>
      <c r="U371" s="245">
        <v>-734278432.47948909</v>
      </c>
      <c r="V371" s="245">
        <v>-238329925.9821493</v>
      </c>
      <c r="W371" s="245">
        <v>32227107.295182705</v>
      </c>
      <c r="X371" s="245">
        <v>142496900.32095322</v>
      </c>
      <c r="Y371" s="245">
        <v>286631169.06268597</v>
      </c>
      <c r="Z371" s="245">
        <v>-6812390.9700005725</v>
      </c>
      <c r="AA371" s="245">
        <v>1599774532.4759088</v>
      </c>
      <c r="AB371" s="245">
        <v>339179541.5003286</v>
      </c>
      <c r="AC371" s="245">
        <v>30092042.47304976</v>
      </c>
      <c r="AD371" s="245">
        <v>566732644.99096787</v>
      </c>
      <c r="AE371" s="245">
        <v>90502922.57704258</v>
      </c>
      <c r="AF371" s="245">
        <v>127490909.16162458</v>
      </c>
      <c r="AG371" s="245">
        <v>1321262136.6375623</v>
      </c>
      <c r="AH371" s="245">
        <v>359701198.05013859</v>
      </c>
      <c r="AI371" s="245">
        <v>741133822.15743637</v>
      </c>
      <c r="AJ371" s="245">
        <v>656693408.88707125</v>
      </c>
      <c r="AK371" s="245">
        <v>822192445.5802108</v>
      </c>
      <c r="AL371" s="245">
        <v>491781061.62892985</v>
      </c>
      <c r="AM371" s="245">
        <v>77096420.704456404</v>
      </c>
      <c r="AN371" s="245">
        <v>1181363903.3195176</v>
      </c>
      <c r="AO371" s="245">
        <v>754463606.20232797</v>
      </c>
      <c r="AP371" s="245">
        <v>379566931.10824269</v>
      </c>
      <c r="AQ371" s="245">
        <v>201866212.94902435</v>
      </c>
      <c r="AR371" s="245">
        <v>320928171.20635408</v>
      </c>
      <c r="AS371" s="245">
        <v>133211047.41838804</v>
      </c>
      <c r="AT371" s="245">
        <v>46247690.226267695</v>
      </c>
      <c r="AU371" s="245">
        <v>1176968620.3535132</v>
      </c>
      <c r="AV371" s="245">
        <v>238741617.91316167</v>
      </c>
      <c r="AW371" s="245">
        <v>121901588.62475437</v>
      </c>
      <c r="AX371" s="245">
        <v>352176769.9250645</v>
      </c>
      <c r="AY371" s="245">
        <v>256773237.21756557</v>
      </c>
      <c r="AZ371" s="245">
        <v>19969801.220512412</v>
      </c>
      <c r="BA371" s="245">
        <v>19454963.584131837</v>
      </c>
      <c r="BB371" s="245">
        <v>873135635.53903186</v>
      </c>
      <c r="BC371" s="245">
        <v>3153734188.6645956</v>
      </c>
      <c r="BD371" s="245">
        <v>86647586.885777563</v>
      </c>
      <c r="BE371" s="245">
        <v>430229052.03969592</v>
      </c>
      <c r="BF371" s="245">
        <v>454513220.21993613</v>
      </c>
      <c r="BG371" s="245">
        <v>187279558.26524499</v>
      </c>
      <c r="BH371" s="245">
        <v>24367608.248452753</v>
      </c>
      <c r="BI371" s="245">
        <v>683844692.78028548</v>
      </c>
      <c r="BJ371" s="245">
        <v>353605671.88833594</v>
      </c>
      <c r="BK371" s="245">
        <v>319625949.54883569</v>
      </c>
      <c r="BL371" s="245">
        <v>146657874.53697878</v>
      </c>
      <c r="BM371" s="245">
        <v>535417192.85039133</v>
      </c>
      <c r="BN371" s="245">
        <v>179076337.18212599</v>
      </c>
      <c r="BO371" s="245">
        <v>109548281.90869389</v>
      </c>
      <c r="BP371" s="245">
        <v>943407606.05218756</v>
      </c>
      <c r="BQ371" s="245">
        <v>268550035.48560333</v>
      </c>
      <c r="BR371" s="245">
        <v>389753887.83784115</v>
      </c>
      <c r="BS371" s="245">
        <v>243971621.79475409</v>
      </c>
      <c r="BT371" s="245">
        <v>1052822618.6292617</v>
      </c>
      <c r="BU371" s="245">
        <v>136659617.14076936</v>
      </c>
      <c r="BV371" s="245">
        <v>-3084443.9466540776</v>
      </c>
      <c r="BW371" s="245">
        <v>852451201.27295256</v>
      </c>
      <c r="BX371" s="245">
        <v>395812110.5901019</v>
      </c>
      <c r="BY371" s="245">
        <v>319754421.01458001</v>
      </c>
      <c r="BZ371" s="245">
        <v>442349564.28120017</v>
      </c>
      <c r="CA371" s="245">
        <v>410006272.69979799</v>
      </c>
      <c r="CB371" s="245">
        <v>-24559134.694934659</v>
      </c>
      <c r="CC371" s="245">
        <v>17230974.35247989</v>
      </c>
      <c r="CD371" s="245">
        <v>744908582.51946819</v>
      </c>
      <c r="CE371" s="245">
        <v>543653874.82069921</v>
      </c>
      <c r="CF371" s="245">
        <v>201067027.56757987</v>
      </c>
      <c r="CG371" s="245">
        <v>280169523.78104806</v>
      </c>
      <c r="CH371" s="245">
        <v>865041218.22402036</v>
      </c>
      <c r="CI371" s="245">
        <v>18177021.993679766</v>
      </c>
      <c r="CJ371" s="245">
        <v>16123687.668021675</v>
      </c>
      <c r="CK371" s="245">
        <v>908380952.54669571</v>
      </c>
      <c r="CL371" s="245">
        <v>247641673.04969427</v>
      </c>
      <c r="CM371" s="245">
        <v>433170024.11902767</v>
      </c>
      <c r="CN371" s="245">
        <v>364661940.06325752</v>
      </c>
      <c r="CO371" s="245">
        <v>35929727.078578889</v>
      </c>
      <c r="CP371" s="245">
        <v>114125594.54719725</v>
      </c>
      <c r="CQ371" s="245">
        <v>43814161.156682096</v>
      </c>
      <c r="CR371" s="245">
        <v>885742301.06932902</v>
      </c>
      <c r="CS371" s="245">
        <v>819448894.12459493</v>
      </c>
      <c r="CT371" s="245">
        <v>1068278192.0063839</v>
      </c>
      <c r="CU371" s="245">
        <v>197293225.73260465</v>
      </c>
      <c r="CV371" s="245">
        <v>-140295585.32971194</v>
      </c>
      <c r="CW371" s="245">
        <v>4541976557.1222095</v>
      </c>
      <c r="CX371" s="245">
        <v>3400439169.5154982</v>
      </c>
      <c r="CY371" s="245">
        <v>4603705538.0223913</v>
      </c>
      <c r="CZ371" s="245">
        <v>4257298378.2706175</v>
      </c>
      <c r="DA371" s="245">
        <v>4778857915.0453625</v>
      </c>
      <c r="DB371" s="245">
        <v>4633217175.9278278</v>
      </c>
      <c r="DC371" s="245">
        <v>15876831159.817234</v>
      </c>
      <c r="DD371" s="245">
        <v>3713403259.0649576</v>
      </c>
      <c r="DE371" s="245">
        <v>3302355059.901628</v>
      </c>
      <c r="DF371" s="245">
        <v>8738284907.6732559</v>
      </c>
      <c r="DG371" s="245">
        <v>6872086404.5283852</v>
      </c>
      <c r="DH371" s="245">
        <v>-11795187024.345634</v>
      </c>
      <c r="DI371" s="245">
        <v>3296914634.2306175</v>
      </c>
      <c r="DJ371" s="245">
        <v>-88328267281.531143</v>
      </c>
      <c r="DK371" s="245">
        <v>0</v>
      </c>
      <c r="DL371" s="246">
        <v>-10626629381.90403</v>
      </c>
      <c r="DQ371" s="309" t="s">
        <v>403</v>
      </c>
      <c r="DR371" s="310"/>
      <c r="DS371" s="310"/>
      <c r="DT371" s="311"/>
      <c r="DU371" s="312">
        <f t="shared" ref="DU371:EC371" si="321">+DU288+DU368</f>
        <v>-2044.9151249814868</v>
      </c>
      <c r="DV371" s="312">
        <f t="shared" si="321"/>
        <v>-6894.8014330761689</v>
      </c>
      <c r="DW371" s="312">
        <f t="shared" si="321"/>
        <v>4510.2995011299708</v>
      </c>
      <c r="DX371" s="312">
        <f t="shared" si="321"/>
        <v>25853.87418137757</v>
      </c>
      <c r="DY371" s="312">
        <f t="shared" si="321"/>
        <v>12603.118905062993</v>
      </c>
      <c r="DZ371" s="312">
        <f t="shared" si="321"/>
        <v>36561.962948027634</v>
      </c>
      <c r="EA371" s="312">
        <f t="shared" si="321"/>
        <v>15610.371312201647</v>
      </c>
      <c r="EB371" s="312">
        <f t="shared" si="321"/>
        <v>-8498.2723901150293</v>
      </c>
      <c r="EC371" s="312">
        <f t="shared" si="321"/>
        <v>-88328.267281531167</v>
      </c>
      <c r="ED371" s="313">
        <f>SUM(DU371:EC371)</f>
        <v>-10626.629381904044</v>
      </c>
      <c r="EE371" s="303">
        <f>ED371-(DL371/$DQ$4)</f>
        <v>-1.4551915228366852E-11</v>
      </c>
      <c r="EG371" s="101"/>
    </row>
    <row r="372" spans="1:137" s="126" customFormat="1" ht="16" thickBot="1" x14ac:dyDescent="0.4">
      <c r="A372" s="37"/>
      <c r="B372" s="37"/>
      <c r="C372" s="38"/>
      <c r="D372" s="264"/>
      <c r="E372" s="259" t="s">
        <v>25</v>
      </c>
      <c r="F372" s="260"/>
      <c r="G372" s="260"/>
      <c r="H372" s="261"/>
      <c r="I372" s="262">
        <v>-2044915124.9814863</v>
      </c>
      <c r="J372" s="262">
        <v>-2346609688.457489</v>
      </c>
      <c r="K372" s="262">
        <v>-2356784263.8971734</v>
      </c>
      <c r="L372" s="262">
        <v>-3870915354.2102008</v>
      </c>
      <c r="M372" s="262">
        <v>-9400519149.3616447</v>
      </c>
      <c r="N372" s="262">
        <v>-7311948599.6277676</v>
      </c>
      <c r="O372" s="262">
        <v>-8939716558.0576534</v>
      </c>
      <c r="P372" s="262">
        <v>-10009486689.768719</v>
      </c>
      <c r="Q372" s="262">
        <v>-10041960994.688713</v>
      </c>
      <c r="R372" s="262">
        <v>-10103022362.797527</v>
      </c>
      <c r="S372" s="262">
        <v>-8784986411.397131</v>
      </c>
      <c r="T372" s="262">
        <v>-11057888150.295135</v>
      </c>
      <c r="U372" s="262">
        <v>-11792166582.774624</v>
      </c>
      <c r="V372" s="262">
        <v>-12030496508.756773</v>
      </c>
      <c r="W372" s="262">
        <v>-11998269401.46159</v>
      </c>
      <c r="X372" s="262">
        <v>-11855772501.140636</v>
      </c>
      <c r="Y372" s="262">
        <v>-11569141332.07795</v>
      </c>
      <c r="Z372" s="262">
        <v>-11575953723.047951</v>
      </c>
      <c r="AA372" s="262">
        <v>-9976179190.5720425</v>
      </c>
      <c r="AB372" s="262">
        <v>-9636999649.0717144</v>
      </c>
      <c r="AC372" s="262">
        <v>-9606907606.5986652</v>
      </c>
      <c r="AD372" s="262">
        <v>-9040174961.6076965</v>
      </c>
      <c r="AE372" s="262">
        <v>-8949672039.0306549</v>
      </c>
      <c r="AF372" s="262">
        <v>-8822181129.86903</v>
      </c>
      <c r="AG372" s="262">
        <v>-7500918993.2314682</v>
      </c>
      <c r="AH372" s="262">
        <v>-7141217795.1813297</v>
      </c>
      <c r="AI372" s="262">
        <v>-6400083973.0238934</v>
      </c>
      <c r="AJ372" s="262">
        <v>-5743390564.1368217</v>
      </c>
      <c r="AK372" s="262">
        <v>-4921198118.5566111</v>
      </c>
      <c r="AL372" s="262">
        <v>-4429417056.927681</v>
      </c>
      <c r="AM372" s="262">
        <v>-4352320636.2232246</v>
      </c>
      <c r="AN372" s="262">
        <v>-3170956732.903707</v>
      </c>
      <c r="AO372" s="262">
        <v>-2416493126.7013788</v>
      </c>
      <c r="AP372" s="262">
        <v>-2036926195.5931361</v>
      </c>
      <c r="AQ372" s="262">
        <v>-1835059982.6441116</v>
      </c>
      <c r="AR372" s="262">
        <v>-1514131811.4377575</v>
      </c>
      <c r="AS372" s="262">
        <v>-1380920764.0193694</v>
      </c>
      <c r="AT372" s="262">
        <v>-1334673073.7931018</v>
      </c>
      <c r="AU372" s="262">
        <v>-157704453.43958855</v>
      </c>
      <c r="AV372" s="262">
        <v>81037164.473573118</v>
      </c>
      <c r="AW372" s="262">
        <v>202938753.09832749</v>
      </c>
      <c r="AX372" s="262">
        <v>555115523.02339196</v>
      </c>
      <c r="AY372" s="262">
        <v>811888760.2409575</v>
      </c>
      <c r="AZ372" s="262">
        <v>831858561.46146989</v>
      </c>
      <c r="BA372" s="262">
        <v>851313525.04560173</v>
      </c>
      <c r="BB372" s="262">
        <v>1724449160.5846336</v>
      </c>
      <c r="BC372" s="262">
        <v>4878183349.2492294</v>
      </c>
      <c r="BD372" s="262">
        <v>4964830936.1350069</v>
      </c>
      <c r="BE372" s="262">
        <v>5395059988.1747026</v>
      </c>
      <c r="BF372" s="262">
        <v>5849573208.394639</v>
      </c>
      <c r="BG372" s="262">
        <v>6036852766.6598845</v>
      </c>
      <c r="BH372" s="262">
        <v>6061220374.9083376</v>
      </c>
      <c r="BI372" s="262">
        <v>6745065067.6886234</v>
      </c>
      <c r="BJ372" s="262">
        <v>7098670739.5769596</v>
      </c>
      <c r="BK372" s="262">
        <v>7418296689.1257954</v>
      </c>
      <c r="BL372" s="262">
        <v>7564954563.6627741</v>
      </c>
      <c r="BM372" s="262">
        <v>8100371756.5131655</v>
      </c>
      <c r="BN372" s="262">
        <v>8279448093.6952915</v>
      </c>
      <c r="BO372" s="262">
        <v>8388996375.6039858</v>
      </c>
      <c r="BP372" s="262">
        <v>9332403981.6561737</v>
      </c>
      <c r="BQ372" s="262">
        <v>9600954017.141777</v>
      </c>
      <c r="BR372" s="262">
        <v>9990707904.9796181</v>
      </c>
      <c r="BS372" s="262">
        <v>10234679526.774372</v>
      </c>
      <c r="BT372" s="262">
        <v>11287502145.403633</v>
      </c>
      <c r="BU372" s="262">
        <v>11424161762.544403</v>
      </c>
      <c r="BV372" s="262">
        <v>11421077318.59775</v>
      </c>
      <c r="BW372" s="262">
        <v>12273528519.870703</v>
      </c>
      <c r="BX372" s="262">
        <v>12669340630.460804</v>
      </c>
      <c r="BY372" s="262">
        <v>12989095051.475384</v>
      </c>
      <c r="BZ372" s="262">
        <v>13431444615.756584</v>
      </c>
      <c r="CA372" s="262">
        <v>13841450888.456383</v>
      </c>
      <c r="CB372" s="262">
        <v>13816891753.761448</v>
      </c>
      <c r="CC372" s="262">
        <v>13834122728.113928</v>
      </c>
      <c r="CD372" s="262">
        <v>14579031310.633396</v>
      </c>
      <c r="CE372" s="262">
        <v>15122685185.454096</v>
      </c>
      <c r="CF372" s="262">
        <v>15323752213.021675</v>
      </c>
      <c r="CG372" s="262">
        <v>15603921736.802723</v>
      </c>
      <c r="CH372" s="262">
        <v>16468962955.026743</v>
      </c>
      <c r="CI372" s="262">
        <v>16487139977.020422</v>
      </c>
      <c r="CJ372" s="262">
        <v>16503263664.688444</v>
      </c>
      <c r="CK372" s="262">
        <v>17411644617.235138</v>
      </c>
      <c r="CL372" s="262">
        <v>17659286290.284832</v>
      </c>
      <c r="CM372" s="262">
        <v>18092456314.403858</v>
      </c>
      <c r="CN372" s="262">
        <v>18457118254.467117</v>
      </c>
      <c r="CO372" s="262">
        <v>18493047981.545696</v>
      </c>
      <c r="CP372" s="262">
        <v>18607173576.092892</v>
      </c>
      <c r="CQ372" s="262">
        <v>18650987737.249573</v>
      </c>
      <c r="CR372" s="262">
        <v>19536730038.318901</v>
      </c>
      <c r="CS372" s="262">
        <v>20356178932.443497</v>
      </c>
      <c r="CT372" s="262">
        <v>21424457124.449883</v>
      </c>
      <c r="CU372" s="262">
        <v>21621750350.182487</v>
      </c>
      <c r="CV372" s="262">
        <v>21481454764.852776</v>
      </c>
      <c r="CW372" s="262">
        <v>26023431321.974983</v>
      </c>
      <c r="CX372" s="262">
        <v>29423870491.490482</v>
      </c>
      <c r="CY372" s="262">
        <v>34027576029.512875</v>
      </c>
      <c r="CZ372" s="262">
        <v>38284874407.783493</v>
      </c>
      <c r="DA372" s="262">
        <v>43063732322.828857</v>
      </c>
      <c r="DB372" s="262">
        <v>47696949498.756683</v>
      </c>
      <c r="DC372" s="262">
        <v>63573780658.573914</v>
      </c>
      <c r="DD372" s="262">
        <v>67287183917.63887</v>
      </c>
      <c r="DE372" s="262">
        <v>70589538977.540497</v>
      </c>
      <c r="DF372" s="262">
        <v>79327823885.213745</v>
      </c>
      <c r="DG372" s="262">
        <v>86199910289.742126</v>
      </c>
      <c r="DH372" s="262">
        <v>74404723265.396484</v>
      </c>
      <c r="DI372" s="262">
        <v>77701637899.627106</v>
      </c>
      <c r="DJ372" s="262">
        <v>-10626629381.904037</v>
      </c>
      <c r="DK372" s="262">
        <v>0</v>
      </c>
      <c r="DL372" s="263">
        <v>0</v>
      </c>
      <c r="DQ372" s="259" t="s">
        <v>25</v>
      </c>
      <c r="DR372" s="260"/>
      <c r="DS372" s="260"/>
      <c r="DT372" s="261"/>
      <c r="DU372" s="262">
        <f>DU371</f>
        <v>-2044.9151249814868</v>
      </c>
      <c r="DV372" s="262">
        <f>+DU372+DV371</f>
        <v>-8939.7165580576548</v>
      </c>
      <c r="DW372" s="262">
        <f t="shared" ref="DW372:EC372" si="322">+DV372+DW371</f>
        <v>-4429.4170569276839</v>
      </c>
      <c r="DX372" s="262">
        <f t="shared" si="322"/>
        <v>21424.457124449887</v>
      </c>
      <c r="DY372" s="262">
        <f t="shared" si="322"/>
        <v>34027.576029512878</v>
      </c>
      <c r="DZ372" s="262">
        <f t="shared" si="322"/>
        <v>70589.538977540506</v>
      </c>
      <c r="EA372" s="262">
        <f t="shared" si="322"/>
        <v>86199.910289742154</v>
      </c>
      <c r="EB372" s="262">
        <f t="shared" si="322"/>
        <v>77701.637899627123</v>
      </c>
      <c r="EC372" s="262">
        <f t="shared" si="322"/>
        <v>-10626.629381904044</v>
      </c>
      <c r="ED372" s="263"/>
      <c r="EE372" s="303">
        <f>ED372-(DL372/$DQ$4)</f>
        <v>0</v>
      </c>
      <c r="EG372" s="101"/>
    </row>
    <row r="373" spans="1:137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F373" s="126"/>
    </row>
    <row r="374" spans="1:137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7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7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7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7" ht="15.75" customHeight="1" x14ac:dyDescent="0.35"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7" ht="15.75" customHeight="1" x14ac:dyDescent="0.35"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7" ht="15.75" customHeight="1" x14ac:dyDescent="0.35"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7" ht="15.75" customHeight="1" x14ac:dyDescent="0.35"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7" ht="15.75" customHeight="1" x14ac:dyDescent="0.35"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</sheetData>
  <mergeCells count="1">
    <mergeCell ref="A13:D13"/>
  </mergeCells>
  <conditionalFormatting sqref="EG1:EG7 EG23:EG168 EG170:EG286 EG369:EG372">
    <cfRule type="cellIs" dxfId="29" priority="13" operator="lessThan">
      <formula>-0.5</formula>
    </cfRule>
    <cfRule type="cellIs" dxfId="28" priority="14" operator="greaterThan">
      <formula>0</formula>
    </cfRule>
    <cfRule type="cellIs" dxfId="27" priority="15" operator="greaterThan">
      <formula>0</formula>
    </cfRule>
  </conditionalFormatting>
  <conditionalFormatting sqref="EF167:EF170">
    <cfRule type="cellIs" dxfId="26" priority="4" operator="lessThan">
      <formula>-0.5</formula>
    </cfRule>
    <cfRule type="cellIs" dxfId="25" priority="5" operator="greaterThan">
      <formula>0</formula>
    </cfRule>
    <cfRule type="cellIs" dxfId="24" priority="6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GV382"/>
  <sheetViews>
    <sheetView showGridLines="0" topLeftCell="E1" zoomScale="70" zoomScaleNormal="70" workbookViewId="0">
      <pane xSplit="4" ySplit="13" topLeftCell="DQ287" activePane="bottomRight" state="frozen"/>
      <selection activeCell="AE262" sqref="Q262:AE262"/>
      <selection pane="topRight" activeCell="AE262" sqref="Q262:AE262"/>
      <selection pane="bottomLeft" activeCell="AE262" sqref="Q262:AE262"/>
      <selection pane="bottomRight" activeCell="DS288" sqref="DS288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8" width="10.81640625" style="15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8" width="10.81640625" style="15" customWidth="1"/>
    <col min="139" max="230" width="10.81640625" style="16"/>
    <col min="231" max="232" width="2.81640625" style="16" customWidth="1"/>
    <col min="233" max="233" width="80.54296875" style="16" customWidth="1"/>
    <col min="234" max="334" width="20.54296875" style="16" customWidth="1"/>
    <col min="335" max="335" width="23.453125" style="16" bestFit="1" customWidth="1"/>
    <col min="336" max="336" width="24" style="16" bestFit="1" customWidth="1"/>
    <col min="337" max="337" width="22.54296875" style="16" bestFit="1" customWidth="1"/>
    <col min="338" max="338" width="23.453125" style="16" bestFit="1" customWidth="1"/>
    <col min="339" max="340" width="24" style="16" bestFit="1" customWidth="1"/>
    <col min="341" max="341" width="24.453125" style="16" bestFit="1" customWidth="1"/>
    <col min="342" max="342" width="20.54296875" style="16" bestFit="1" customWidth="1"/>
    <col min="343" max="394" width="10.81640625" style="16" customWidth="1"/>
    <col min="395" max="486" width="10.81640625" style="16"/>
    <col min="487" max="488" width="2.81640625" style="16" customWidth="1"/>
    <col min="489" max="489" width="80.54296875" style="16" customWidth="1"/>
    <col min="490" max="590" width="20.54296875" style="16" customWidth="1"/>
    <col min="591" max="591" width="23.453125" style="16" bestFit="1" customWidth="1"/>
    <col min="592" max="592" width="24" style="16" bestFit="1" customWidth="1"/>
    <col min="593" max="593" width="22.54296875" style="16" bestFit="1" customWidth="1"/>
    <col min="594" max="594" width="23.453125" style="16" bestFit="1" customWidth="1"/>
    <col min="595" max="596" width="24" style="16" bestFit="1" customWidth="1"/>
    <col min="597" max="597" width="24.453125" style="16" bestFit="1" customWidth="1"/>
    <col min="598" max="598" width="20.54296875" style="16" bestFit="1" customWidth="1"/>
    <col min="599" max="650" width="10.81640625" style="16" customWidth="1"/>
    <col min="651" max="742" width="10.81640625" style="16"/>
    <col min="743" max="744" width="2.81640625" style="16" customWidth="1"/>
    <col min="745" max="745" width="80.54296875" style="16" customWidth="1"/>
    <col min="746" max="846" width="20.54296875" style="16" customWidth="1"/>
    <col min="847" max="847" width="23.453125" style="16" bestFit="1" customWidth="1"/>
    <col min="848" max="848" width="24" style="16" bestFit="1" customWidth="1"/>
    <col min="849" max="849" width="22.54296875" style="16" bestFit="1" customWidth="1"/>
    <col min="850" max="850" width="23.453125" style="16" bestFit="1" customWidth="1"/>
    <col min="851" max="852" width="24" style="16" bestFit="1" customWidth="1"/>
    <col min="853" max="853" width="24.453125" style="16" bestFit="1" customWidth="1"/>
    <col min="854" max="854" width="20.54296875" style="16" bestFit="1" customWidth="1"/>
    <col min="855" max="906" width="10.81640625" style="16" customWidth="1"/>
    <col min="907" max="998" width="10.81640625" style="16"/>
    <col min="999" max="1000" width="2.81640625" style="16" customWidth="1"/>
    <col min="1001" max="1001" width="80.54296875" style="16" customWidth="1"/>
    <col min="1002" max="1102" width="20.54296875" style="16" customWidth="1"/>
    <col min="1103" max="1103" width="23.453125" style="16" bestFit="1" customWidth="1"/>
    <col min="1104" max="1104" width="24" style="16" bestFit="1" customWidth="1"/>
    <col min="1105" max="1105" width="22.54296875" style="16" bestFit="1" customWidth="1"/>
    <col min="1106" max="1106" width="23.453125" style="16" bestFit="1" customWidth="1"/>
    <col min="1107" max="1108" width="24" style="16" bestFit="1" customWidth="1"/>
    <col min="1109" max="1109" width="24.453125" style="16" bestFit="1" customWidth="1"/>
    <col min="1110" max="1110" width="20.54296875" style="16" bestFit="1" customWidth="1"/>
    <col min="1111" max="1162" width="10.81640625" style="16" customWidth="1"/>
    <col min="1163" max="1254" width="10.81640625" style="16"/>
    <col min="1255" max="1256" width="2.81640625" style="16" customWidth="1"/>
    <col min="1257" max="1257" width="80.54296875" style="16" customWidth="1"/>
    <col min="1258" max="1358" width="20.54296875" style="16" customWidth="1"/>
    <col min="1359" max="1359" width="23.453125" style="16" bestFit="1" customWidth="1"/>
    <col min="1360" max="1360" width="24" style="16" bestFit="1" customWidth="1"/>
    <col min="1361" max="1361" width="22.54296875" style="16" bestFit="1" customWidth="1"/>
    <col min="1362" max="1362" width="23.453125" style="16" bestFit="1" customWidth="1"/>
    <col min="1363" max="1364" width="24" style="16" bestFit="1" customWidth="1"/>
    <col min="1365" max="1365" width="24.453125" style="16" bestFit="1" customWidth="1"/>
    <col min="1366" max="1366" width="20.54296875" style="16" bestFit="1" customWidth="1"/>
    <col min="1367" max="1418" width="10.81640625" style="16" customWidth="1"/>
    <col min="1419" max="1510" width="10.81640625" style="16"/>
    <col min="1511" max="1512" width="2.81640625" style="16" customWidth="1"/>
    <col min="1513" max="1513" width="80.54296875" style="16" customWidth="1"/>
    <col min="1514" max="1614" width="20.54296875" style="16" customWidth="1"/>
    <col min="1615" max="1615" width="23.453125" style="16" bestFit="1" customWidth="1"/>
    <col min="1616" max="1616" width="24" style="16" bestFit="1" customWidth="1"/>
    <col min="1617" max="1617" width="22.54296875" style="16" bestFit="1" customWidth="1"/>
    <col min="1618" max="1618" width="23.453125" style="16" bestFit="1" customWidth="1"/>
    <col min="1619" max="1620" width="24" style="16" bestFit="1" customWidth="1"/>
    <col min="1621" max="1621" width="24.453125" style="16" bestFit="1" customWidth="1"/>
    <col min="1622" max="1622" width="20.54296875" style="16" bestFit="1" customWidth="1"/>
    <col min="1623" max="1674" width="10.81640625" style="16" customWidth="1"/>
    <col min="1675" max="1766" width="10.81640625" style="16"/>
    <col min="1767" max="1768" width="2.81640625" style="16" customWidth="1"/>
    <col min="1769" max="1769" width="80.54296875" style="16" customWidth="1"/>
    <col min="1770" max="1870" width="20.54296875" style="16" customWidth="1"/>
    <col min="1871" max="1871" width="23.453125" style="16" bestFit="1" customWidth="1"/>
    <col min="1872" max="1872" width="24" style="16" bestFit="1" customWidth="1"/>
    <col min="1873" max="1873" width="22.54296875" style="16" bestFit="1" customWidth="1"/>
    <col min="1874" max="1874" width="23.453125" style="16" bestFit="1" customWidth="1"/>
    <col min="1875" max="1876" width="24" style="16" bestFit="1" customWidth="1"/>
    <col min="1877" max="1877" width="24.453125" style="16" bestFit="1" customWidth="1"/>
    <col min="1878" max="1878" width="20.54296875" style="16" bestFit="1" customWidth="1"/>
    <col min="1879" max="1930" width="10.81640625" style="16" customWidth="1"/>
    <col min="1931" max="2022" width="10.81640625" style="16"/>
    <col min="2023" max="2024" width="2.81640625" style="16" customWidth="1"/>
    <col min="2025" max="2025" width="80.54296875" style="16" customWidth="1"/>
    <col min="2026" max="2126" width="20.54296875" style="16" customWidth="1"/>
    <col min="2127" max="2127" width="23.453125" style="16" bestFit="1" customWidth="1"/>
    <col min="2128" max="2128" width="24" style="16" bestFit="1" customWidth="1"/>
    <col min="2129" max="2129" width="22.54296875" style="16" bestFit="1" customWidth="1"/>
    <col min="2130" max="2130" width="23.453125" style="16" bestFit="1" customWidth="1"/>
    <col min="2131" max="2132" width="24" style="16" bestFit="1" customWidth="1"/>
    <col min="2133" max="2133" width="24.453125" style="16" bestFit="1" customWidth="1"/>
    <col min="2134" max="2134" width="20.54296875" style="16" bestFit="1" customWidth="1"/>
    <col min="2135" max="2186" width="10.81640625" style="16" customWidth="1"/>
    <col min="2187" max="2278" width="10.81640625" style="16"/>
    <col min="2279" max="2280" width="2.81640625" style="16" customWidth="1"/>
    <col min="2281" max="2281" width="80.54296875" style="16" customWidth="1"/>
    <col min="2282" max="2382" width="20.54296875" style="16" customWidth="1"/>
    <col min="2383" max="2383" width="23.453125" style="16" bestFit="1" customWidth="1"/>
    <col min="2384" max="2384" width="24" style="16" bestFit="1" customWidth="1"/>
    <col min="2385" max="2385" width="22.54296875" style="16" bestFit="1" customWidth="1"/>
    <col min="2386" max="2386" width="23.453125" style="16" bestFit="1" customWidth="1"/>
    <col min="2387" max="2388" width="24" style="16" bestFit="1" customWidth="1"/>
    <col min="2389" max="2389" width="24.453125" style="16" bestFit="1" customWidth="1"/>
    <col min="2390" max="2390" width="20.54296875" style="16" bestFit="1" customWidth="1"/>
    <col min="2391" max="2442" width="10.81640625" style="16" customWidth="1"/>
    <col min="2443" max="2534" width="10.81640625" style="16"/>
    <col min="2535" max="2536" width="2.81640625" style="16" customWidth="1"/>
    <col min="2537" max="2537" width="80.54296875" style="16" customWidth="1"/>
    <col min="2538" max="2638" width="20.54296875" style="16" customWidth="1"/>
    <col min="2639" max="2639" width="23.453125" style="16" bestFit="1" customWidth="1"/>
    <col min="2640" max="2640" width="24" style="16" bestFit="1" customWidth="1"/>
    <col min="2641" max="2641" width="22.54296875" style="16" bestFit="1" customWidth="1"/>
    <col min="2642" max="2642" width="23.453125" style="16" bestFit="1" customWidth="1"/>
    <col min="2643" max="2644" width="24" style="16" bestFit="1" customWidth="1"/>
    <col min="2645" max="2645" width="24.453125" style="16" bestFit="1" customWidth="1"/>
    <col min="2646" max="2646" width="20.54296875" style="16" bestFit="1" customWidth="1"/>
    <col min="2647" max="2698" width="10.81640625" style="16" customWidth="1"/>
    <col min="2699" max="2790" width="10.81640625" style="16"/>
    <col min="2791" max="2792" width="2.81640625" style="16" customWidth="1"/>
    <col min="2793" max="2793" width="80.54296875" style="16" customWidth="1"/>
    <col min="2794" max="2894" width="20.54296875" style="16" customWidth="1"/>
    <col min="2895" max="2895" width="23.453125" style="16" bestFit="1" customWidth="1"/>
    <col min="2896" max="2896" width="24" style="16" bestFit="1" customWidth="1"/>
    <col min="2897" max="2897" width="22.54296875" style="16" bestFit="1" customWidth="1"/>
    <col min="2898" max="2898" width="23.453125" style="16" bestFit="1" customWidth="1"/>
    <col min="2899" max="2900" width="24" style="16" bestFit="1" customWidth="1"/>
    <col min="2901" max="2901" width="24.453125" style="16" bestFit="1" customWidth="1"/>
    <col min="2902" max="2902" width="20.54296875" style="16" bestFit="1" customWidth="1"/>
    <col min="2903" max="2954" width="10.81640625" style="16" customWidth="1"/>
    <col min="2955" max="3046" width="10.81640625" style="16"/>
    <col min="3047" max="3048" width="2.81640625" style="16" customWidth="1"/>
    <col min="3049" max="3049" width="80.54296875" style="16" customWidth="1"/>
    <col min="3050" max="3150" width="20.54296875" style="16" customWidth="1"/>
    <col min="3151" max="3151" width="23.453125" style="16" bestFit="1" customWidth="1"/>
    <col min="3152" max="3152" width="24" style="16" bestFit="1" customWidth="1"/>
    <col min="3153" max="3153" width="22.54296875" style="16" bestFit="1" customWidth="1"/>
    <col min="3154" max="3154" width="23.453125" style="16" bestFit="1" customWidth="1"/>
    <col min="3155" max="3156" width="24" style="16" bestFit="1" customWidth="1"/>
    <col min="3157" max="3157" width="24.453125" style="16" bestFit="1" customWidth="1"/>
    <col min="3158" max="3158" width="20.54296875" style="16" bestFit="1" customWidth="1"/>
    <col min="3159" max="3210" width="10.81640625" style="16" customWidth="1"/>
    <col min="3211" max="3302" width="10.81640625" style="16"/>
    <col min="3303" max="3304" width="2.81640625" style="16" customWidth="1"/>
    <col min="3305" max="3305" width="80.54296875" style="16" customWidth="1"/>
    <col min="3306" max="3406" width="20.54296875" style="16" customWidth="1"/>
    <col min="3407" max="3407" width="23.453125" style="16" bestFit="1" customWidth="1"/>
    <col min="3408" max="3408" width="24" style="16" bestFit="1" customWidth="1"/>
    <col min="3409" max="3409" width="22.54296875" style="16" bestFit="1" customWidth="1"/>
    <col min="3410" max="3410" width="23.453125" style="16" bestFit="1" customWidth="1"/>
    <col min="3411" max="3412" width="24" style="16" bestFit="1" customWidth="1"/>
    <col min="3413" max="3413" width="24.453125" style="16" bestFit="1" customWidth="1"/>
    <col min="3414" max="3414" width="20.54296875" style="16" bestFit="1" customWidth="1"/>
    <col min="3415" max="3466" width="10.81640625" style="16" customWidth="1"/>
    <col min="3467" max="3558" width="10.81640625" style="16"/>
    <col min="3559" max="3560" width="2.81640625" style="16" customWidth="1"/>
    <col min="3561" max="3561" width="80.54296875" style="16" customWidth="1"/>
    <col min="3562" max="3662" width="20.54296875" style="16" customWidth="1"/>
    <col min="3663" max="3663" width="23.453125" style="16" bestFit="1" customWidth="1"/>
    <col min="3664" max="3664" width="24" style="16" bestFit="1" customWidth="1"/>
    <col min="3665" max="3665" width="22.54296875" style="16" bestFit="1" customWidth="1"/>
    <col min="3666" max="3666" width="23.453125" style="16" bestFit="1" customWidth="1"/>
    <col min="3667" max="3668" width="24" style="16" bestFit="1" customWidth="1"/>
    <col min="3669" max="3669" width="24.453125" style="16" bestFit="1" customWidth="1"/>
    <col min="3670" max="3670" width="20.54296875" style="16" bestFit="1" customWidth="1"/>
    <col min="3671" max="3722" width="10.81640625" style="16" customWidth="1"/>
    <col min="3723" max="3814" width="10.81640625" style="16"/>
    <col min="3815" max="3816" width="2.81640625" style="16" customWidth="1"/>
    <col min="3817" max="3817" width="80.54296875" style="16" customWidth="1"/>
    <col min="3818" max="3918" width="20.54296875" style="16" customWidth="1"/>
    <col min="3919" max="3919" width="23.453125" style="16" bestFit="1" customWidth="1"/>
    <col min="3920" max="3920" width="24" style="16" bestFit="1" customWidth="1"/>
    <col min="3921" max="3921" width="22.54296875" style="16" bestFit="1" customWidth="1"/>
    <col min="3922" max="3922" width="23.453125" style="16" bestFit="1" customWidth="1"/>
    <col min="3923" max="3924" width="24" style="16" bestFit="1" customWidth="1"/>
    <col min="3925" max="3925" width="24.453125" style="16" bestFit="1" customWidth="1"/>
    <col min="3926" max="3926" width="20.54296875" style="16" bestFit="1" customWidth="1"/>
    <col min="3927" max="3978" width="10.81640625" style="16" customWidth="1"/>
    <col min="3979" max="4070" width="10.81640625" style="16"/>
    <col min="4071" max="4072" width="2.81640625" style="16" customWidth="1"/>
    <col min="4073" max="4073" width="80.54296875" style="16" customWidth="1"/>
    <col min="4074" max="4174" width="20.54296875" style="16" customWidth="1"/>
    <col min="4175" max="4175" width="23.453125" style="16" bestFit="1" customWidth="1"/>
    <col min="4176" max="4176" width="24" style="16" bestFit="1" customWidth="1"/>
    <col min="4177" max="4177" width="22.54296875" style="16" bestFit="1" customWidth="1"/>
    <col min="4178" max="4178" width="23.453125" style="16" bestFit="1" customWidth="1"/>
    <col min="4179" max="4180" width="24" style="16" bestFit="1" customWidth="1"/>
    <col min="4181" max="4181" width="24.453125" style="16" bestFit="1" customWidth="1"/>
    <col min="4182" max="4182" width="20.54296875" style="16" bestFit="1" customWidth="1"/>
    <col min="4183" max="4234" width="10.81640625" style="16" customWidth="1"/>
    <col min="4235" max="4326" width="10.81640625" style="16"/>
    <col min="4327" max="4328" width="2.81640625" style="16" customWidth="1"/>
    <col min="4329" max="4329" width="80.54296875" style="16" customWidth="1"/>
    <col min="4330" max="4430" width="20.54296875" style="16" customWidth="1"/>
    <col min="4431" max="4431" width="23.453125" style="16" bestFit="1" customWidth="1"/>
    <col min="4432" max="4432" width="24" style="16" bestFit="1" customWidth="1"/>
    <col min="4433" max="4433" width="22.54296875" style="16" bestFit="1" customWidth="1"/>
    <col min="4434" max="4434" width="23.453125" style="16" bestFit="1" customWidth="1"/>
    <col min="4435" max="4436" width="24" style="16" bestFit="1" customWidth="1"/>
    <col min="4437" max="4437" width="24.453125" style="16" bestFit="1" customWidth="1"/>
    <col min="4438" max="4438" width="20.54296875" style="16" bestFit="1" customWidth="1"/>
    <col min="4439" max="4490" width="10.81640625" style="16" customWidth="1"/>
    <col min="4491" max="4582" width="10.81640625" style="16"/>
    <col min="4583" max="4584" width="2.81640625" style="16" customWidth="1"/>
    <col min="4585" max="4585" width="80.54296875" style="16" customWidth="1"/>
    <col min="4586" max="4686" width="20.54296875" style="16" customWidth="1"/>
    <col min="4687" max="4687" width="23.453125" style="16" bestFit="1" customWidth="1"/>
    <col min="4688" max="4688" width="24" style="16" bestFit="1" customWidth="1"/>
    <col min="4689" max="4689" width="22.54296875" style="16" bestFit="1" customWidth="1"/>
    <col min="4690" max="4690" width="23.453125" style="16" bestFit="1" customWidth="1"/>
    <col min="4691" max="4692" width="24" style="16" bestFit="1" customWidth="1"/>
    <col min="4693" max="4693" width="24.453125" style="16" bestFit="1" customWidth="1"/>
    <col min="4694" max="4694" width="20.54296875" style="16" bestFit="1" customWidth="1"/>
    <col min="4695" max="4746" width="10.81640625" style="16" customWidth="1"/>
    <col min="4747" max="4838" width="10.81640625" style="16"/>
    <col min="4839" max="4840" width="2.81640625" style="16" customWidth="1"/>
    <col min="4841" max="4841" width="80.54296875" style="16" customWidth="1"/>
    <col min="4842" max="4942" width="20.54296875" style="16" customWidth="1"/>
    <col min="4943" max="4943" width="23.453125" style="16" bestFit="1" customWidth="1"/>
    <col min="4944" max="4944" width="24" style="16" bestFit="1" customWidth="1"/>
    <col min="4945" max="4945" width="22.54296875" style="16" bestFit="1" customWidth="1"/>
    <col min="4946" max="4946" width="23.453125" style="16" bestFit="1" customWidth="1"/>
    <col min="4947" max="4948" width="24" style="16" bestFit="1" customWidth="1"/>
    <col min="4949" max="4949" width="24.453125" style="16" bestFit="1" customWidth="1"/>
    <col min="4950" max="4950" width="20.54296875" style="16" bestFit="1" customWidth="1"/>
    <col min="4951" max="5002" width="10.81640625" style="16" customWidth="1"/>
    <col min="5003" max="5094" width="10.81640625" style="16"/>
    <col min="5095" max="5096" width="2.81640625" style="16" customWidth="1"/>
    <col min="5097" max="5097" width="80.54296875" style="16" customWidth="1"/>
    <col min="5098" max="5198" width="20.54296875" style="16" customWidth="1"/>
    <col min="5199" max="5199" width="23.453125" style="16" bestFit="1" customWidth="1"/>
    <col min="5200" max="5200" width="24" style="16" bestFit="1" customWidth="1"/>
    <col min="5201" max="5201" width="22.54296875" style="16" bestFit="1" customWidth="1"/>
    <col min="5202" max="5202" width="23.453125" style="16" bestFit="1" customWidth="1"/>
    <col min="5203" max="5204" width="24" style="16" bestFit="1" customWidth="1"/>
    <col min="5205" max="5205" width="24.453125" style="16" bestFit="1" customWidth="1"/>
    <col min="5206" max="5206" width="20.54296875" style="16" bestFit="1" customWidth="1"/>
    <col min="5207" max="5258" width="10.81640625" style="16" customWidth="1"/>
    <col min="5259" max="5350" width="10.81640625" style="16"/>
    <col min="5351" max="5352" width="2.81640625" style="16" customWidth="1"/>
    <col min="5353" max="5353" width="80.54296875" style="16" customWidth="1"/>
    <col min="5354" max="5454" width="20.54296875" style="16" customWidth="1"/>
    <col min="5455" max="5455" width="23.453125" style="16" bestFit="1" customWidth="1"/>
    <col min="5456" max="5456" width="24" style="16" bestFit="1" customWidth="1"/>
    <col min="5457" max="5457" width="22.54296875" style="16" bestFit="1" customWidth="1"/>
    <col min="5458" max="5458" width="23.453125" style="16" bestFit="1" customWidth="1"/>
    <col min="5459" max="5460" width="24" style="16" bestFit="1" customWidth="1"/>
    <col min="5461" max="5461" width="24.453125" style="16" bestFit="1" customWidth="1"/>
    <col min="5462" max="5462" width="20.54296875" style="16" bestFit="1" customWidth="1"/>
    <col min="5463" max="5514" width="10.81640625" style="16" customWidth="1"/>
    <col min="5515" max="5606" width="10.81640625" style="16"/>
    <col min="5607" max="5608" width="2.81640625" style="16" customWidth="1"/>
    <col min="5609" max="5609" width="80.54296875" style="16" customWidth="1"/>
    <col min="5610" max="5710" width="20.54296875" style="16" customWidth="1"/>
    <col min="5711" max="5711" width="23.453125" style="16" bestFit="1" customWidth="1"/>
    <col min="5712" max="5712" width="24" style="16" bestFit="1" customWidth="1"/>
    <col min="5713" max="5713" width="22.54296875" style="16" bestFit="1" customWidth="1"/>
    <col min="5714" max="5714" width="23.453125" style="16" bestFit="1" customWidth="1"/>
    <col min="5715" max="5716" width="24" style="16" bestFit="1" customWidth="1"/>
    <col min="5717" max="5717" width="24.453125" style="16" bestFit="1" customWidth="1"/>
    <col min="5718" max="5718" width="20.54296875" style="16" bestFit="1" customWidth="1"/>
    <col min="5719" max="5770" width="10.81640625" style="16" customWidth="1"/>
    <col min="5771" max="5862" width="10.81640625" style="16"/>
    <col min="5863" max="5864" width="2.81640625" style="16" customWidth="1"/>
    <col min="5865" max="5865" width="80.54296875" style="16" customWidth="1"/>
    <col min="5866" max="5966" width="20.54296875" style="16" customWidth="1"/>
    <col min="5967" max="5967" width="23.453125" style="16" bestFit="1" customWidth="1"/>
    <col min="5968" max="5968" width="24" style="16" bestFit="1" customWidth="1"/>
    <col min="5969" max="5969" width="22.54296875" style="16" bestFit="1" customWidth="1"/>
    <col min="5970" max="5970" width="23.453125" style="16" bestFit="1" customWidth="1"/>
    <col min="5971" max="5972" width="24" style="16" bestFit="1" customWidth="1"/>
    <col min="5973" max="5973" width="24.453125" style="16" bestFit="1" customWidth="1"/>
    <col min="5974" max="5974" width="20.54296875" style="16" bestFit="1" customWidth="1"/>
    <col min="5975" max="6026" width="10.81640625" style="16" customWidth="1"/>
    <col min="6027" max="6118" width="10.81640625" style="16"/>
    <col min="6119" max="6120" width="2.81640625" style="16" customWidth="1"/>
    <col min="6121" max="6121" width="80.54296875" style="16" customWidth="1"/>
    <col min="6122" max="6222" width="20.54296875" style="16" customWidth="1"/>
    <col min="6223" max="6223" width="23.453125" style="16" bestFit="1" customWidth="1"/>
    <col min="6224" max="6224" width="24" style="16" bestFit="1" customWidth="1"/>
    <col min="6225" max="6225" width="22.54296875" style="16" bestFit="1" customWidth="1"/>
    <col min="6226" max="6226" width="23.453125" style="16" bestFit="1" customWidth="1"/>
    <col min="6227" max="6228" width="24" style="16" bestFit="1" customWidth="1"/>
    <col min="6229" max="6229" width="24.453125" style="16" bestFit="1" customWidth="1"/>
    <col min="6230" max="6230" width="20.54296875" style="16" bestFit="1" customWidth="1"/>
    <col min="6231" max="6282" width="10.81640625" style="16" customWidth="1"/>
    <col min="6283" max="6374" width="10.81640625" style="16"/>
    <col min="6375" max="6376" width="2.81640625" style="16" customWidth="1"/>
    <col min="6377" max="6377" width="80.54296875" style="16" customWidth="1"/>
    <col min="6378" max="6478" width="20.54296875" style="16" customWidth="1"/>
    <col min="6479" max="6479" width="23.453125" style="16" bestFit="1" customWidth="1"/>
    <col min="6480" max="6480" width="24" style="16" bestFit="1" customWidth="1"/>
    <col min="6481" max="6481" width="22.54296875" style="16" bestFit="1" customWidth="1"/>
    <col min="6482" max="6482" width="23.453125" style="16" bestFit="1" customWidth="1"/>
    <col min="6483" max="6484" width="24" style="16" bestFit="1" customWidth="1"/>
    <col min="6485" max="6485" width="24.453125" style="16" bestFit="1" customWidth="1"/>
    <col min="6486" max="6486" width="20.54296875" style="16" bestFit="1" customWidth="1"/>
    <col min="6487" max="6538" width="10.81640625" style="16" customWidth="1"/>
    <col min="6539" max="6630" width="10.81640625" style="16"/>
    <col min="6631" max="6632" width="2.81640625" style="16" customWidth="1"/>
    <col min="6633" max="6633" width="80.54296875" style="16" customWidth="1"/>
    <col min="6634" max="6734" width="20.54296875" style="16" customWidth="1"/>
    <col min="6735" max="6735" width="23.453125" style="16" bestFit="1" customWidth="1"/>
    <col min="6736" max="6736" width="24" style="16" bestFit="1" customWidth="1"/>
    <col min="6737" max="6737" width="22.54296875" style="16" bestFit="1" customWidth="1"/>
    <col min="6738" max="6738" width="23.453125" style="16" bestFit="1" customWidth="1"/>
    <col min="6739" max="6740" width="24" style="16" bestFit="1" customWidth="1"/>
    <col min="6741" max="6741" width="24.453125" style="16" bestFit="1" customWidth="1"/>
    <col min="6742" max="6742" width="20.54296875" style="16" bestFit="1" customWidth="1"/>
    <col min="6743" max="6794" width="10.81640625" style="16" customWidth="1"/>
    <col min="6795" max="6886" width="10.81640625" style="16"/>
    <col min="6887" max="6888" width="2.81640625" style="16" customWidth="1"/>
    <col min="6889" max="6889" width="80.54296875" style="16" customWidth="1"/>
    <col min="6890" max="6990" width="20.54296875" style="16" customWidth="1"/>
    <col min="6991" max="6991" width="23.453125" style="16" bestFit="1" customWidth="1"/>
    <col min="6992" max="6992" width="24" style="16" bestFit="1" customWidth="1"/>
    <col min="6993" max="6993" width="22.54296875" style="16" bestFit="1" customWidth="1"/>
    <col min="6994" max="6994" width="23.453125" style="16" bestFit="1" customWidth="1"/>
    <col min="6995" max="6996" width="24" style="16" bestFit="1" customWidth="1"/>
    <col min="6997" max="6997" width="24.453125" style="16" bestFit="1" customWidth="1"/>
    <col min="6998" max="6998" width="20.54296875" style="16" bestFit="1" customWidth="1"/>
    <col min="6999" max="7050" width="10.81640625" style="16" customWidth="1"/>
    <col min="7051" max="7142" width="10.81640625" style="16"/>
    <col min="7143" max="7144" width="2.81640625" style="16" customWidth="1"/>
    <col min="7145" max="7145" width="80.54296875" style="16" customWidth="1"/>
    <col min="7146" max="7246" width="20.54296875" style="16" customWidth="1"/>
    <col min="7247" max="7247" width="23.453125" style="16" bestFit="1" customWidth="1"/>
    <col min="7248" max="7248" width="24" style="16" bestFit="1" customWidth="1"/>
    <col min="7249" max="7249" width="22.54296875" style="16" bestFit="1" customWidth="1"/>
    <col min="7250" max="7250" width="23.453125" style="16" bestFit="1" customWidth="1"/>
    <col min="7251" max="7252" width="24" style="16" bestFit="1" customWidth="1"/>
    <col min="7253" max="7253" width="24.453125" style="16" bestFit="1" customWidth="1"/>
    <col min="7254" max="7254" width="20.54296875" style="16" bestFit="1" customWidth="1"/>
    <col min="7255" max="7306" width="10.81640625" style="16" customWidth="1"/>
    <col min="7307" max="7398" width="10.81640625" style="16"/>
    <col min="7399" max="7400" width="2.81640625" style="16" customWidth="1"/>
    <col min="7401" max="7401" width="80.54296875" style="16" customWidth="1"/>
    <col min="7402" max="7502" width="20.54296875" style="16" customWidth="1"/>
    <col min="7503" max="7503" width="23.453125" style="16" bestFit="1" customWidth="1"/>
    <col min="7504" max="7504" width="24" style="16" bestFit="1" customWidth="1"/>
    <col min="7505" max="7505" width="22.54296875" style="16" bestFit="1" customWidth="1"/>
    <col min="7506" max="7506" width="23.453125" style="16" bestFit="1" customWidth="1"/>
    <col min="7507" max="7508" width="24" style="16" bestFit="1" customWidth="1"/>
    <col min="7509" max="7509" width="24.453125" style="16" bestFit="1" customWidth="1"/>
    <col min="7510" max="7510" width="20.54296875" style="16" bestFit="1" customWidth="1"/>
    <col min="7511" max="7562" width="10.81640625" style="16" customWidth="1"/>
    <col min="7563" max="7654" width="10.81640625" style="16"/>
    <col min="7655" max="7656" width="2.81640625" style="16" customWidth="1"/>
    <col min="7657" max="7657" width="80.54296875" style="16" customWidth="1"/>
    <col min="7658" max="7758" width="20.54296875" style="16" customWidth="1"/>
    <col min="7759" max="7759" width="23.453125" style="16" bestFit="1" customWidth="1"/>
    <col min="7760" max="7760" width="24" style="16" bestFit="1" customWidth="1"/>
    <col min="7761" max="7761" width="22.54296875" style="16" bestFit="1" customWidth="1"/>
    <col min="7762" max="7762" width="23.453125" style="16" bestFit="1" customWidth="1"/>
    <col min="7763" max="7764" width="24" style="16" bestFit="1" customWidth="1"/>
    <col min="7765" max="7765" width="24.453125" style="16" bestFit="1" customWidth="1"/>
    <col min="7766" max="7766" width="20.54296875" style="16" bestFit="1" customWidth="1"/>
    <col min="7767" max="7818" width="10.81640625" style="16" customWidth="1"/>
    <col min="7819" max="7910" width="10.81640625" style="16"/>
    <col min="7911" max="7912" width="2.81640625" style="16" customWidth="1"/>
    <col min="7913" max="7913" width="80.54296875" style="16" customWidth="1"/>
    <col min="7914" max="8014" width="20.54296875" style="16" customWidth="1"/>
    <col min="8015" max="8015" width="23.453125" style="16" bestFit="1" customWidth="1"/>
    <col min="8016" max="8016" width="24" style="16" bestFit="1" customWidth="1"/>
    <col min="8017" max="8017" width="22.54296875" style="16" bestFit="1" customWidth="1"/>
    <col min="8018" max="8018" width="23.453125" style="16" bestFit="1" customWidth="1"/>
    <col min="8019" max="8020" width="24" style="16" bestFit="1" customWidth="1"/>
    <col min="8021" max="8021" width="24.453125" style="16" bestFit="1" customWidth="1"/>
    <col min="8022" max="8022" width="20.54296875" style="16" bestFit="1" customWidth="1"/>
    <col min="8023" max="8074" width="10.81640625" style="16" customWidth="1"/>
    <col min="8075" max="8166" width="10.81640625" style="16"/>
    <col min="8167" max="8168" width="2.81640625" style="16" customWidth="1"/>
    <col min="8169" max="8169" width="80.54296875" style="16" customWidth="1"/>
    <col min="8170" max="8270" width="20.54296875" style="16" customWidth="1"/>
    <col min="8271" max="8271" width="23.453125" style="16" bestFit="1" customWidth="1"/>
    <col min="8272" max="8272" width="24" style="16" bestFit="1" customWidth="1"/>
    <col min="8273" max="8273" width="22.54296875" style="16" bestFit="1" customWidth="1"/>
    <col min="8274" max="8274" width="23.453125" style="16" bestFit="1" customWidth="1"/>
    <col min="8275" max="8276" width="24" style="16" bestFit="1" customWidth="1"/>
    <col min="8277" max="8277" width="24.453125" style="16" bestFit="1" customWidth="1"/>
    <col min="8278" max="8278" width="20.54296875" style="16" bestFit="1" customWidth="1"/>
    <col min="8279" max="8330" width="10.81640625" style="16" customWidth="1"/>
    <col min="8331" max="8422" width="10.81640625" style="16"/>
    <col min="8423" max="8424" width="2.81640625" style="16" customWidth="1"/>
    <col min="8425" max="8425" width="80.54296875" style="16" customWidth="1"/>
    <col min="8426" max="8526" width="20.54296875" style="16" customWidth="1"/>
    <col min="8527" max="8527" width="23.453125" style="16" bestFit="1" customWidth="1"/>
    <col min="8528" max="8528" width="24" style="16" bestFit="1" customWidth="1"/>
    <col min="8529" max="8529" width="22.54296875" style="16" bestFit="1" customWidth="1"/>
    <col min="8530" max="8530" width="23.453125" style="16" bestFit="1" customWidth="1"/>
    <col min="8531" max="8532" width="24" style="16" bestFit="1" customWidth="1"/>
    <col min="8533" max="8533" width="24.453125" style="16" bestFit="1" customWidth="1"/>
    <col min="8534" max="8534" width="20.54296875" style="16" bestFit="1" customWidth="1"/>
    <col min="8535" max="8586" width="10.81640625" style="16" customWidth="1"/>
    <col min="8587" max="8678" width="10.81640625" style="16"/>
    <col min="8679" max="8680" width="2.81640625" style="16" customWidth="1"/>
    <col min="8681" max="8681" width="80.54296875" style="16" customWidth="1"/>
    <col min="8682" max="8782" width="20.54296875" style="16" customWidth="1"/>
    <col min="8783" max="8783" width="23.453125" style="16" bestFit="1" customWidth="1"/>
    <col min="8784" max="8784" width="24" style="16" bestFit="1" customWidth="1"/>
    <col min="8785" max="8785" width="22.54296875" style="16" bestFit="1" customWidth="1"/>
    <col min="8786" max="8786" width="23.453125" style="16" bestFit="1" customWidth="1"/>
    <col min="8787" max="8788" width="24" style="16" bestFit="1" customWidth="1"/>
    <col min="8789" max="8789" width="24.453125" style="16" bestFit="1" customWidth="1"/>
    <col min="8790" max="8790" width="20.54296875" style="16" bestFit="1" customWidth="1"/>
    <col min="8791" max="8842" width="10.81640625" style="16" customWidth="1"/>
    <col min="8843" max="8934" width="10.81640625" style="16"/>
    <col min="8935" max="8936" width="2.81640625" style="16" customWidth="1"/>
    <col min="8937" max="8937" width="80.54296875" style="16" customWidth="1"/>
    <col min="8938" max="9038" width="20.54296875" style="16" customWidth="1"/>
    <col min="9039" max="9039" width="23.453125" style="16" bestFit="1" customWidth="1"/>
    <col min="9040" max="9040" width="24" style="16" bestFit="1" customWidth="1"/>
    <col min="9041" max="9041" width="22.54296875" style="16" bestFit="1" customWidth="1"/>
    <col min="9042" max="9042" width="23.453125" style="16" bestFit="1" customWidth="1"/>
    <col min="9043" max="9044" width="24" style="16" bestFit="1" customWidth="1"/>
    <col min="9045" max="9045" width="24.453125" style="16" bestFit="1" customWidth="1"/>
    <col min="9046" max="9046" width="20.54296875" style="16" bestFit="1" customWidth="1"/>
    <col min="9047" max="9098" width="10.81640625" style="16" customWidth="1"/>
    <col min="9099" max="9190" width="10.81640625" style="16"/>
    <col min="9191" max="9192" width="2.81640625" style="16" customWidth="1"/>
    <col min="9193" max="9193" width="80.54296875" style="16" customWidth="1"/>
    <col min="9194" max="9294" width="20.54296875" style="16" customWidth="1"/>
    <col min="9295" max="9295" width="23.453125" style="16" bestFit="1" customWidth="1"/>
    <col min="9296" max="9296" width="24" style="16" bestFit="1" customWidth="1"/>
    <col min="9297" max="9297" width="22.54296875" style="16" bestFit="1" customWidth="1"/>
    <col min="9298" max="9298" width="23.453125" style="16" bestFit="1" customWidth="1"/>
    <col min="9299" max="9300" width="24" style="16" bestFit="1" customWidth="1"/>
    <col min="9301" max="9301" width="24.453125" style="16" bestFit="1" customWidth="1"/>
    <col min="9302" max="9302" width="20.54296875" style="16" bestFit="1" customWidth="1"/>
    <col min="9303" max="9354" width="10.81640625" style="16" customWidth="1"/>
    <col min="9355" max="9446" width="10.81640625" style="16"/>
    <col min="9447" max="9448" width="2.81640625" style="16" customWidth="1"/>
    <col min="9449" max="9449" width="80.54296875" style="16" customWidth="1"/>
    <col min="9450" max="9550" width="20.54296875" style="16" customWidth="1"/>
    <col min="9551" max="9551" width="23.453125" style="16" bestFit="1" customWidth="1"/>
    <col min="9552" max="9552" width="24" style="16" bestFit="1" customWidth="1"/>
    <col min="9553" max="9553" width="22.54296875" style="16" bestFit="1" customWidth="1"/>
    <col min="9554" max="9554" width="23.453125" style="16" bestFit="1" customWidth="1"/>
    <col min="9555" max="9556" width="24" style="16" bestFit="1" customWidth="1"/>
    <col min="9557" max="9557" width="24.453125" style="16" bestFit="1" customWidth="1"/>
    <col min="9558" max="9558" width="20.54296875" style="16" bestFit="1" customWidth="1"/>
    <col min="9559" max="9610" width="10.81640625" style="16" customWidth="1"/>
    <col min="9611" max="9702" width="10.81640625" style="16"/>
    <col min="9703" max="9704" width="2.81640625" style="16" customWidth="1"/>
    <col min="9705" max="9705" width="80.54296875" style="16" customWidth="1"/>
    <col min="9706" max="9806" width="20.54296875" style="16" customWidth="1"/>
    <col min="9807" max="9807" width="23.453125" style="16" bestFit="1" customWidth="1"/>
    <col min="9808" max="9808" width="24" style="16" bestFit="1" customWidth="1"/>
    <col min="9809" max="9809" width="22.54296875" style="16" bestFit="1" customWidth="1"/>
    <col min="9810" max="9810" width="23.453125" style="16" bestFit="1" customWidth="1"/>
    <col min="9811" max="9812" width="24" style="16" bestFit="1" customWidth="1"/>
    <col min="9813" max="9813" width="24.453125" style="16" bestFit="1" customWidth="1"/>
    <col min="9814" max="9814" width="20.54296875" style="16" bestFit="1" customWidth="1"/>
    <col min="9815" max="9866" width="10.81640625" style="16" customWidth="1"/>
    <col min="9867" max="9958" width="10.81640625" style="16"/>
    <col min="9959" max="9960" width="2.81640625" style="16" customWidth="1"/>
    <col min="9961" max="9961" width="80.54296875" style="16" customWidth="1"/>
    <col min="9962" max="10062" width="20.54296875" style="16" customWidth="1"/>
    <col min="10063" max="10063" width="23.453125" style="16" bestFit="1" customWidth="1"/>
    <col min="10064" max="10064" width="24" style="16" bestFit="1" customWidth="1"/>
    <col min="10065" max="10065" width="22.54296875" style="16" bestFit="1" customWidth="1"/>
    <col min="10066" max="10066" width="23.453125" style="16" bestFit="1" customWidth="1"/>
    <col min="10067" max="10068" width="24" style="16" bestFit="1" customWidth="1"/>
    <col min="10069" max="10069" width="24.453125" style="16" bestFit="1" customWidth="1"/>
    <col min="10070" max="10070" width="20.54296875" style="16" bestFit="1" customWidth="1"/>
    <col min="10071" max="10122" width="10.81640625" style="16" customWidth="1"/>
    <col min="10123" max="10214" width="10.81640625" style="16"/>
    <col min="10215" max="10216" width="2.81640625" style="16" customWidth="1"/>
    <col min="10217" max="10217" width="80.54296875" style="16" customWidth="1"/>
    <col min="10218" max="10318" width="20.54296875" style="16" customWidth="1"/>
    <col min="10319" max="10319" width="23.453125" style="16" bestFit="1" customWidth="1"/>
    <col min="10320" max="10320" width="24" style="16" bestFit="1" customWidth="1"/>
    <col min="10321" max="10321" width="22.54296875" style="16" bestFit="1" customWidth="1"/>
    <col min="10322" max="10322" width="23.453125" style="16" bestFit="1" customWidth="1"/>
    <col min="10323" max="10324" width="24" style="16" bestFit="1" customWidth="1"/>
    <col min="10325" max="10325" width="24.453125" style="16" bestFit="1" customWidth="1"/>
    <col min="10326" max="10326" width="20.54296875" style="16" bestFit="1" customWidth="1"/>
    <col min="10327" max="10378" width="10.81640625" style="16" customWidth="1"/>
    <col min="10379" max="10470" width="10.81640625" style="16"/>
    <col min="10471" max="10472" width="2.81640625" style="16" customWidth="1"/>
    <col min="10473" max="10473" width="80.54296875" style="16" customWidth="1"/>
    <col min="10474" max="10574" width="20.54296875" style="16" customWidth="1"/>
    <col min="10575" max="10575" width="23.453125" style="16" bestFit="1" customWidth="1"/>
    <col min="10576" max="10576" width="24" style="16" bestFit="1" customWidth="1"/>
    <col min="10577" max="10577" width="22.54296875" style="16" bestFit="1" customWidth="1"/>
    <col min="10578" max="10578" width="23.453125" style="16" bestFit="1" customWidth="1"/>
    <col min="10579" max="10580" width="24" style="16" bestFit="1" customWidth="1"/>
    <col min="10581" max="10581" width="24.453125" style="16" bestFit="1" customWidth="1"/>
    <col min="10582" max="10582" width="20.54296875" style="16" bestFit="1" customWidth="1"/>
    <col min="10583" max="10634" width="10.81640625" style="16" customWidth="1"/>
    <col min="10635" max="10726" width="10.81640625" style="16"/>
    <col min="10727" max="10728" width="2.81640625" style="16" customWidth="1"/>
    <col min="10729" max="10729" width="80.54296875" style="16" customWidth="1"/>
    <col min="10730" max="10830" width="20.54296875" style="16" customWidth="1"/>
    <col min="10831" max="10831" width="23.453125" style="16" bestFit="1" customWidth="1"/>
    <col min="10832" max="10832" width="24" style="16" bestFit="1" customWidth="1"/>
    <col min="10833" max="10833" width="22.54296875" style="16" bestFit="1" customWidth="1"/>
    <col min="10834" max="10834" width="23.453125" style="16" bestFit="1" customWidth="1"/>
    <col min="10835" max="10836" width="24" style="16" bestFit="1" customWidth="1"/>
    <col min="10837" max="10837" width="24.453125" style="16" bestFit="1" customWidth="1"/>
    <col min="10838" max="10838" width="20.54296875" style="16" bestFit="1" customWidth="1"/>
    <col min="10839" max="10890" width="10.81640625" style="16" customWidth="1"/>
    <col min="10891" max="10982" width="10.81640625" style="16"/>
    <col min="10983" max="10984" width="2.81640625" style="16" customWidth="1"/>
    <col min="10985" max="10985" width="80.54296875" style="16" customWidth="1"/>
    <col min="10986" max="11086" width="20.54296875" style="16" customWidth="1"/>
    <col min="11087" max="11087" width="23.453125" style="16" bestFit="1" customWidth="1"/>
    <col min="11088" max="11088" width="24" style="16" bestFit="1" customWidth="1"/>
    <col min="11089" max="11089" width="22.54296875" style="16" bestFit="1" customWidth="1"/>
    <col min="11090" max="11090" width="23.453125" style="16" bestFit="1" customWidth="1"/>
    <col min="11091" max="11092" width="24" style="16" bestFit="1" customWidth="1"/>
    <col min="11093" max="11093" width="24.453125" style="16" bestFit="1" customWidth="1"/>
    <col min="11094" max="11094" width="20.54296875" style="16" bestFit="1" customWidth="1"/>
    <col min="11095" max="11146" width="10.81640625" style="16" customWidth="1"/>
    <col min="11147" max="11238" width="10.81640625" style="16"/>
    <col min="11239" max="11240" width="2.81640625" style="16" customWidth="1"/>
    <col min="11241" max="11241" width="80.54296875" style="16" customWidth="1"/>
    <col min="11242" max="11342" width="20.54296875" style="16" customWidth="1"/>
    <col min="11343" max="11343" width="23.453125" style="16" bestFit="1" customWidth="1"/>
    <col min="11344" max="11344" width="24" style="16" bestFit="1" customWidth="1"/>
    <col min="11345" max="11345" width="22.54296875" style="16" bestFit="1" customWidth="1"/>
    <col min="11346" max="11346" width="23.453125" style="16" bestFit="1" customWidth="1"/>
    <col min="11347" max="11348" width="24" style="16" bestFit="1" customWidth="1"/>
    <col min="11349" max="11349" width="24.453125" style="16" bestFit="1" customWidth="1"/>
    <col min="11350" max="11350" width="20.54296875" style="16" bestFit="1" customWidth="1"/>
    <col min="11351" max="11402" width="10.81640625" style="16" customWidth="1"/>
    <col min="11403" max="11494" width="10.81640625" style="16"/>
    <col min="11495" max="11496" width="2.81640625" style="16" customWidth="1"/>
    <col min="11497" max="11497" width="80.54296875" style="16" customWidth="1"/>
    <col min="11498" max="11598" width="20.54296875" style="16" customWidth="1"/>
    <col min="11599" max="11599" width="23.453125" style="16" bestFit="1" customWidth="1"/>
    <col min="11600" max="11600" width="24" style="16" bestFit="1" customWidth="1"/>
    <col min="11601" max="11601" width="22.54296875" style="16" bestFit="1" customWidth="1"/>
    <col min="11602" max="11602" width="23.453125" style="16" bestFit="1" customWidth="1"/>
    <col min="11603" max="11604" width="24" style="16" bestFit="1" customWidth="1"/>
    <col min="11605" max="11605" width="24.453125" style="16" bestFit="1" customWidth="1"/>
    <col min="11606" max="11606" width="20.54296875" style="16" bestFit="1" customWidth="1"/>
    <col min="11607" max="11658" width="10.81640625" style="16" customWidth="1"/>
    <col min="11659" max="11750" width="10.81640625" style="16"/>
    <col min="11751" max="11752" width="2.81640625" style="16" customWidth="1"/>
    <col min="11753" max="11753" width="80.54296875" style="16" customWidth="1"/>
    <col min="11754" max="11854" width="20.54296875" style="16" customWidth="1"/>
    <col min="11855" max="11855" width="23.453125" style="16" bestFit="1" customWidth="1"/>
    <col min="11856" max="11856" width="24" style="16" bestFit="1" customWidth="1"/>
    <col min="11857" max="11857" width="22.54296875" style="16" bestFit="1" customWidth="1"/>
    <col min="11858" max="11858" width="23.453125" style="16" bestFit="1" customWidth="1"/>
    <col min="11859" max="11860" width="24" style="16" bestFit="1" customWidth="1"/>
    <col min="11861" max="11861" width="24.453125" style="16" bestFit="1" customWidth="1"/>
    <col min="11862" max="11862" width="20.54296875" style="16" bestFit="1" customWidth="1"/>
    <col min="11863" max="11914" width="10.81640625" style="16" customWidth="1"/>
    <col min="11915" max="12006" width="10.81640625" style="16"/>
    <col min="12007" max="12008" width="2.81640625" style="16" customWidth="1"/>
    <col min="12009" max="12009" width="80.54296875" style="16" customWidth="1"/>
    <col min="12010" max="12110" width="20.54296875" style="16" customWidth="1"/>
    <col min="12111" max="12111" width="23.453125" style="16" bestFit="1" customWidth="1"/>
    <col min="12112" max="12112" width="24" style="16" bestFit="1" customWidth="1"/>
    <col min="12113" max="12113" width="22.54296875" style="16" bestFit="1" customWidth="1"/>
    <col min="12114" max="12114" width="23.453125" style="16" bestFit="1" customWidth="1"/>
    <col min="12115" max="12116" width="24" style="16" bestFit="1" customWidth="1"/>
    <col min="12117" max="12117" width="24.453125" style="16" bestFit="1" customWidth="1"/>
    <col min="12118" max="12118" width="20.54296875" style="16" bestFit="1" customWidth="1"/>
    <col min="12119" max="12170" width="10.81640625" style="16" customWidth="1"/>
    <col min="12171" max="12262" width="10.81640625" style="16"/>
    <col min="12263" max="12264" width="2.81640625" style="16" customWidth="1"/>
    <col min="12265" max="12265" width="80.54296875" style="16" customWidth="1"/>
    <col min="12266" max="12366" width="20.54296875" style="16" customWidth="1"/>
    <col min="12367" max="12367" width="23.453125" style="16" bestFit="1" customWidth="1"/>
    <col min="12368" max="12368" width="24" style="16" bestFit="1" customWidth="1"/>
    <col min="12369" max="12369" width="22.54296875" style="16" bestFit="1" customWidth="1"/>
    <col min="12370" max="12370" width="23.453125" style="16" bestFit="1" customWidth="1"/>
    <col min="12371" max="12372" width="24" style="16" bestFit="1" customWidth="1"/>
    <col min="12373" max="12373" width="24.453125" style="16" bestFit="1" customWidth="1"/>
    <col min="12374" max="12374" width="20.54296875" style="16" bestFit="1" customWidth="1"/>
    <col min="12375" max="12426" width="10.81640625" style="16" customWidth="1"/>
    <col min="12427" max="12518" width="10.81640625" style="16"/>
    <col min="12519" max="12520" width="2.81640625" style="16" customWidth="1"/>
    <col min="12521" max="12521" width="80.54296875" style="16" customWidth="1"/>
    <col min="12522" max="12622" width="20.54296875" style="16" customWidth="1"/>
    <col min="12623" max="12623" width="23.453125" style="16" bestFit="1" customWidth="1"/>
    <col min="12624" max="12624" width="24" style="16" bestFit="1" customWidth="1"/>
    <col min="12625" max="12625" width="22.54296875" style="16" bestFit="1" customWidth="1"/>
    <col min="12626" max="12626" width="23.453125" style="16" bestFit="1" customWidth="1"/>
    <col min="12627" max="12628" width="24" style="16" bestFit="1" customWidth="1"/>
    <col min="12629" max="12629" width="24.453125" style="16" bestFit="1" customWidth="1"/>
    <col min="12630" max="12630" width="20.54296875" style="16" bestFit="1" customWidth="1"/>
    <col min="12631" max="12682" width="10.81640625" style="16" customWidth="1"/>
    <col min="12683" max="12774" width="10.81640625" style="16"/>
    <col min="12775" max="12776" width="2.81640625" style="16" customWidth="1"/>
    <col min="12777" max="12777" width="80.54296875" style="16" customWidth="1"/>
    <col min="12778" max="12878" width="20.54296875" style="16" customWidth="1"/>
    <col min="12879" max="12879" width="23.453125" style="16" bestFit="1" customWidth="1"/>
    <col min="12880" max="12880" width="24" style="16" bestFit="1" customWidth="1"/>
    <col min="12881" max="12881" width="22.54296875" style="16" bestFit="1" customWidth="1"/>
    <col min="12882" max="12882" width="23.453125" style="16" bestFit="1" customWidth="1"/>
    <col min="12883" max="12884" width="24" style="16" bestFit="1" customWidth="1"/>
    <col min="12885" max="12885" width="24.453125" style="16" bestFit="1" customWidth="1"/>
    <col min="12886" max="12886" width="20.54296875" style="16" bestFit="1" customWidth="1"/>
    <col min="12887" max="12938" width="10.81640625" style="16" customWidth="1"/>
    <col min="12939" max="13030" width="10.81640625" style="16"/>
    <col min="13031" max="13032" width="2.81640625" style="16" customWidth="1"/>
    <col min="13033" max="13033" width="80.54296875" style="16" customWidth="1"/>
    <col min="13034" max="13134" width="20.54296875" style="16" customWidth="1"/>
    <col min="13135" max="13135" width="23.453125" style="16" bestFit="1" customWidth="1"/>
    <col min="13136" max="13136" width="24" style="16" bestFit="1" customWidth="1"/>
    <col min="13137" max="13137" width="22.54296875" style="16" bestFit="1" customWidth="1"/>
    <col min="13138" max="13138" width="23.453125" style="16" bestFit="1" customWidth="1"/>
    <col min="13139" max="13140" width="24" style="16" bestFit="1" customWidth="1"/>
    <col min="13141" max="13141" width="24.453125" style="16" bestFit="1" customWidth="1"/>
    <col min="13142" max="13142" width="20.54296875" style="16" bestFit="1" customWidth="1"/>
    <col min="13143" max="13194" width="10.81640625" style="16" customWidth="1"/>
    <col min="13195" max="13286" width="10.81640625" style="16"/>
    <col min="13287" max="13288" width="2.81640625" style="16" customWidth="1"/>
    <col min="13289" max="13289" width="80.54296875" style="16" customWidth="1"/>
    <col min="13290" max="13390" width="20.54296875" style="16" customWidth="1"/>
    <col min="13391" max="13391" width="23.453125" style="16" bestFit="1" customWidth="1"/>
    <col min="13392" max="13392" width="24" style="16" bestFit="1" customWidth="1"/>
    <col min="13393" max="13393" width="22.54296875" style="16" bestFit="1" customWidth="1"/>
    <col min="13394" max="13394" width="23.453125" style="16" bestFit="1" customWidth="1"/>
    <col min="13395" max="13396" width="24" style="16" bestFit="1" customWidth="1"/>
    <col min="13397" max="13397" width="24.453125" style="16" bestFit="1" customWidth="1"/>
    <col min="13398" max="13398" width="20.54296875" style="16" bestFit="1" customWidth="1"/>
    <col min="13399" max="13450" width="10.81640625" style="16" customWidth="1"/>
    <col min="13451" max="13542" width="10.81640625" style="16"/>
    <col min="13543" max="13544" width="2.81640625" style="16" customWidth="1"/>
    <col min="13545" max="13545" width="80.54296875" style="16" customWidth="1"/>
    <col min="13546" max="13646" width="20.54296875" style="16" customWidth="1"/>
    <col min="13647" max="13647" width="23.453125" style="16" bestFit="1" customWidth="1"/>
    <col min="13648" max="13648" width="24" style="16" bestFit="1" customWidth="1"/>
    <col min="13649" max="13649" width="22.54296875" style="16" bestFit="1" customWidth="1"/>
    <col min="13650" max="13650" width="23.453125" style="16" bestFit="1" customWidth="1"/>
    <col min="13651" max="13652" width="24" style="16" bestFit="1" customWidth="1"/>
    <col min="13653" max="13653" width="24.453125" style="16" bestFit="1" customWidth="1"/>
    <col min="13654" max="13654" width="20.54296875" style="16" bestFit="1" customWidth="1"/>
    <col min="13655" max="13706" width="10.81640625" style="16" customWidth="1"/>
    <col min="13707" max="13798" width="10.81640625" style="16"/>
    <col min="13799" max="13800" width="2.81640625" style="16" customWidth="1"/>
    <col min="13801" max="13801" width="80.54296875" style="16" customWidth="1"/>
    <col min="13802" max="13902" width="20.54296875" style="16" customWidth="1"/>
    <col min="13903" max="13903" width="23.453125" style="16" bestFit="1" customWidth="1"/>
    <col min="13904" max="13904" width="24" style="16" bestFit="1" customWidth="1"/>
    <col min="13905" max="13905" width="22.54296875" style="16" bestFit="1" customWidth="1"/>
    <col min="13906" max="13906" width="23.453125" style="16" bestFit="1" customWidth="1"/>
    <col min="13907" max="13908" width="24" style="16" bestFit="1" customWidth="1"/>
    <col min="13909" max="13909" width="24.453125" style="16" bestFit="1" customWidth="1"/>
    <col min="13910" max="13910" width="20.54296875" style="16" bestFit="1" customWidth="1"/>
    <col min="13911" max="13962" width="10.81640625" style="16" customWidth="1"/>
    <col min="13963" max="14054" width="10.81640625" style="16"/>
    <col min="14055" max="14056" width="2.81640625" style="16" customWidth="1"/>
    <col min="14057" max="14057" width="80.54296875" style="16" customWidth="1"/>
    <col min="14058" max="14158" width="20.54296875" style="16" customWidth="1"/>
    <col min="14159" max="14159" width="23.453125" style="16" bestFit="1" customWidth="1"/>
    <col min="14160" max="14160" width="24" style="16" bestFit="1" customWidth="1"/>
    <col min="14161" max="14161" width="22.54296875" style="16" bestFit="1" customWidth="1"/>
    <col min="14162" max="14162" width="23.453125" style="16" bestFit="1" customWidth="1"/>
    <col min="14163" max="14164" width="24" style="16" bestFit="1" customWidth="1"/>
    <col min="14165" max="14165" width="24.453125" style="16" bestFit="1" customWidth="1"/>
    <col min="14166" max="14166" width="20.54296875" style="16" bestFit="1" customWidth="1"/>
    <col min="14167" max="14218" width="10.81640625" style="16" customWidth="1"/>
    <col min="14219" max="14310" width="10.81640625" style="16"/>
    <col min="14311" max="14312" width="2.81640625" style="16" customWidth="1"/>
    <col min="14313" max="14313" width="80.54296875" style="16" customWidth="1"/>
    <col min="14314" max="14414" width="20.54296875" style="16" customWidth="1"/>
    <col min="14415" max="14415" width="23.453125" style="16" bestFit="1" customWidth="1"/>
    <col min="14416" max="14416" width="24" style="16" bestFit="1" customWidth="1"/>
    <col min="14417" max="14417" width="22.54296875" style="16" bestFit="1" customWidth="1"/>
    <col min="14418" max="14418" width="23.453125" style="16" bestFit="1" customWidth="1"/>
    <col min="14419" max="14420" width="24" style="16" bestFit="1" customWidth="1"/>
    <col min="14421" max="14421" width="24.453125" style="16" bestFit="1" customWidth="1"/>
    <col min="14422" max="14422" width="20.54296875" style="16" bestFit="1" customWidth="1"/>
    <col min="14423" max="14474" width="10.81640625" style="16" customWidth="1"/>
    <col min="14475" max="14566" width="10.81640625" style="16"/>
    <col min="14567" max="14568" width="2.81640625" style="16" customWidth="1"/>
    <col min="14569" max="14569" width="80.54296875" style="16" customWidth="1"/>
    <col min="14570" max="14670" width="20.54296875" style="16" customWidth="1"/>
    <col min="14671" max="14671" width="23.453125" style="16" bestFit="1" customWidth="1"/>
    <col min="14672" max="14672" width="24" style="16" bestFit="1" customWidth="1"/>
    <col min="14673" max="14673" width="22.54296875" style="16" bestFit="1" customWidth="1"/>
    <col min="14674" max="14674" width="23.453125" style="16" bestFit="1" customWidth="1"/>
    <col min="14675" max="14676" width="24" style="16" bestFit="1" customWidth="1"/>
    <col min="14677" max="14677" width="24.453125" style="16" bestFit="1" customWidth="1"/>
    <col min="14678" max="14678" width="20.54296875" style="16" bestFit="1" customWidth="1"/>
    <col min="14679" max="14730" width="10.81640625" style="16" customWidth="1"/>
    <col min="14731" max="14822" width="10.81640625" style="16"/>
    <col min="14823" max="14824" width="2.81640625" style="16" customWidth="1"/>
    <col min="14825" max="14825" width="80.54296875" style="16" customWidth="1"/>
    <col min="14826" max="14926" width="20.54296875" style="16" customWidth="1"/>
    <col min="14927" max="14927" width="23.453125" style="16" bestFit="1" customWidth="1"/>
    <col min="14928" max="14928" width="24" style="16" bestFit="1" customWidth="1"/>
    <col min="14929" max="14929" width="22.54296875" style="16" bestFit="1" customWidth="1"/>
    <col min="14930" max="14930" width="23.453125" style="16" bestFit="1" customWidth="1"/>
    <col min="14931" max="14932" width="24" style="16" bestFit="1" customWidth="1"/>
    <col min="14933" max="14933" width="24.453125" style="16" bestFit="1" customWidth="1"/>
    <col min="14934" max="14934" width="20.54296875" style="16" bestFit="1" customWidth="1"/>
    <col min="14935" max="14986" width="10.81640625" style="16" customWidth="1"/>
    <col min="14987" max="15078" width="10.81640625" style="16"/>
    <col min="15079" max="15080" width="2.81640625" style="16" customWidth="1"/>
    <col min="15081" max="15081" width="80.54296875" style="16" customWidth="1"/>
    <col min="15082" max="15182" width="20.54296875" style="16" customWidth="1"/>
    <col min="15183" max="15183" width="23.453125" style="16" bestFit="1" customWidth="1"/>
    <col min="15184" max="15184" width="24" style="16" bestFit="1" customWidth="1"/>
    <col min="15185" max="15185" width="22.54296875" style="16" bestFit="1" customWidth="1"/>
    <col min="15186" max="15186" width="23.453125" style="16" bestFit="1" customWidth="1"/>
    <col min="15187" max="15188" width="24" style="16" bestFit="1" customWidth="1"/>
    <col min="15189" max="15189" width="24.453125" style="16" bestFit="1" customWidth="1"/>
    <col min="15190" max="15190" width="20.54296875" style="16" bestFit="1" customWidth="1"/>
    <col min="15191" max="15242" width="10.81640625" style="16" customWidth="1"/>
    <col min="15243" max="15334" width="10.81640625" style="16"/>
    <col min="15335" max="15336" width="2.81640625" style="16" customWidth="1"/>
    <col min="15337" max="15337" width="80.54296875" style="16" customWidth="1"/>
    <col min="15338" max="15438" width="20.54296875" style="16" customWidth="1"/>
    <col min="15439" max="15439" width="23.453125" style="16" bestFit="1" customWidth="1"/>
    <col min="15440" max="15440" width="24" style="16" bestFit="1" customWidth="1"/>
    <col min="15441" max="15441" width="22.54296875" style="16" bestFit="1" customWidth="1"/>
    <col min="15442" max="15442" width="23.453125" style="16" bestFit="1" customWidth="1"/>
    <col min="15443" max="15444" width="24" style="16" bestFit="1" customWidth="1"/>
    <col min="15445" max="15445" width="24.453125" style="16" bestFit="1" customWidth="1"/>
    <col min="15446" max="15446" width="20.54296875" style="16" bestFit="1" customWidth="1"/>
    <col min="15447" max="15498" width="10.81640625" style="16" customWidth="1"/>
    <col min="15499" max="15590" width="10.81640625" style="16"/>
    <col min="15591" max="15592" width="2.81640625" style="16" customWidth="1"/>
    <col min="15593" max="15593" width="80.54296875" style="16" customWidth="1"/>
    <col min="15594" max="15694" width="20.54296875" style="16" customWidth="1"/>
    <col min="15695" max="15695" width="23.453125" style="16" bestFit="1" customWidth="1"/>
    <col min="15696" max="15696" width="24" style="16" bestFit="1" customWidth="1"/>
    <col min="15697" max="15697" width="22.54296875" style="16" bestFit="1" customWidth="1"/>
    <col min="15698" max="15698" width="23.453125" style="16" bestFit="1" customWidth="1"/>
    <col min="15699" max="15700" width="24" style="16" bestFit="1" customWidth="1"/>
    <col min="15701" max="15701" width="24.453125" style="16" bestFit="1" customWidth="1"/>
    <col min="15702" max="15702" width="20.54296875" style="16" bestFit="1" customWidth="1"/>
    <col min="15703" max="15754" width="10.81640625" style="16" customWidth="1"/>
    <col min="15755" max="15846" width="10.81640625" style="16"/>
    <col min="15847" max="15848" width="2.81640625" style="16" customWidth="1"/>
    <col min="15849" max="15849" width="80.54296875" style="16" customWidth="1"/>
    <col min="15850" max="15950" width="20.54296875" style="16" customWidth="1"/>
    <col min="15951" max="15951" width="23.453125" style="16" bestFit="1" customWidth="1"/>
    <col min="15952" max="15952" width="24" style="16" bestFit="1" customWidth="1"/>
    <col min="15953" max="15953" width="22.54296875" style="16" bestFit="1" customWidth="1"/>
    <col min="15954" max="15954" width="23.453125" style="16" bestFit="1" customWidth="1"/>
    <col min="15955" max="15956" width="24" style="16" bestFit="1" customWidth="1"/>
    <col min="15957" max="15957" width="24.453125" style="16" bestFit="1" customWidth="1"/>
    <col min="15958" max="15958" width="20.54296875" style="16" bestFit="1" customWidth="1"/>
    <col min="15959" max="16010" width="10.81640625" style="16" customWidth="1"/>
    <col min="16011" max="16102" width="10.81640625" style="16"/>
    <col min="16103" max="16104" width="2.81640625" style="16" customWidth="1"/>
    <col min="16105" max="16105" width="80.54296875" style="16" customWidth="1"/>
    <col min="16106" max="16206" width="20.54296875" style="16" customWidth="1"/>
    <col min="16207" max="16207" width="23.453125" style="16" bestFit="1" customWidth="1"/>
    <col min="16208" max="16208" width="24" style="16" bestFit="1" customWidth="1"/>
    <col min="16209" max="16209" width="22.54296875" style="16" bestFit="1" customWidth="1"/>
    <col min="16210" max="16210" width="23.453125" style="16" bestFit="1" customWidth="1"/>
    <col min="16211" max="16212" width="24" style="16" bestFit="1" customWidth="1"/>
    <col min="16213" max="16213" width="24.453125" style="16" bestFit="1" customWidth="1"/>
    <col min="16214" max="16214" width="20.54296875" style="16" bestFit="1" customWidth="1"/>
    <col min="16215" max="16266" width="10.81640625" style="16" customWidth="1"/>
    <col min="16267" max="16384" width="10.81640625" style="16"/>
  </cols>
  <sheetData>
    <row r="1" spans="1:140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111"/>
      <c r="EG1" s="111"/>
    </row>
    <row r="2" spans="1:140" s="110" customFormat="1" ht="18" x14ac:dyDescent="0.4">
      <c r="A2" s="5"/>
      <c r="B2" s="5"/>
      <c r="C2" s="6"/>
      <c r="D2" s="7"/>
      <c r="E2" s="202" t="str">
        <f>"Liquidity Stress Test Positions as at Close of Business on " &amp; TEXT(I5,"dd-mmm-yyyy")</f>
        <v>Liquidity Stress Test Positions as at Close of Business on 29-Agu-2024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Q2" s="87" t="str">
        <f>+$E2</f>
        <v>Liquidity Stress Test Positions as at Close of Business on 29-Agu-2024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111"/>
      <c r="EG2" s="111"/>
    </row>
    <row r="3" spans="1:140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Q3" s="89" t="s">
        <v>484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111"/>
      <c r="EG3" s="111"/>
    </row>
    <row r="4" spans="1:140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23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Q4" s="92">
        <v>1000</v>
      </c>
      <c r="DR4" s="93" t="s">
        <v>466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111"/>
      <c r="EG4" s="111"/>
      <c r="EI4" s="118"/>
      <c r="EJ4" s="118"/>
    </row>
    <row r="5" spans="1:140" s="110" customFormat="1" ht="15.5" hidden="1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23">
        <v>45533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111"/>
      <c r="EG5" s="111"/>
    </row>
    <row r="6" spans="1:140" s="110" customFormat="1" ht="15.5" hidden="1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23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111"/>
      <c r="EG6" s="111"/>
    </row>
    <row r="7" spans="1:140" s="110" customFormat="1" ht="15.5" hidden="1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23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111"/>
      <c r="EG7" s="111"/>
    </row>
    <row r="8" spans="1:140" s="110" customFormat="1" ht="15.5" hidden="1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23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111"/>
    </row>
    <row r="9" spans="1:140" s="110" customFormat="1" ht="15.5" hidden="1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23" t="s">
        <v>37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111"/>
    </row>
    <row r="10" spans="1:140" s="110" customFormat="1" ht="15.5" hidden="1" outlineLevel="1" x14ac:dyDescent="0.35">
      <c r="A10" s="17"/>
      <c r="B10" s="17"/>
      <c r="C10" s="18"/>
      <c r="D10" s="19"/>
      <c r="E10" s="20"/>
      <c r="F10" s="20"/>
      <c r="G10" s="20"/>
      <c r="H10" s="21"/>
      <c r="I10" s="22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111"/>
    </row>
    <row r="11" spans="1:140" s="110" customFormat="1" ht="15.5" hidden="1" outlineLevel="1" x14ac:dyDescent="0.35">
      <c r="A11" s="17"/>
      <c r="B11" s="17"/>
      <c r="C11" s="18"/>
      <c r="D11" s="19"/>
      <c r="E11" s="20"/>
      <c r="F11" s="20"/>
      <c r="G11" s="20"/>
      <c r="H11" s="21"/>
      <c r="I11" s="24">
        <f>I5+1</f>
        <v>45534</v>
      </c>
      <c r="J11" s="24">
        <f t="shared" ref="J11:BU11" si="0">I11+1</f>
        <v>45535</v>
      </c>
      <c r="K11" s="24">
        <f t="shared" si="0"/>
        <v>45536</v>
      </c>
      <c r="L11" s="24">
        <f t="shared" si="0"/>
        <v>45537</v>
      </c>
      <c r="M11" s="24">
        <f t="shared" si="0"/>
        <v>45538</v>
      </c>
      <c r="N11" s="24">
        <f t="shared" si="0"/>
        <v>45539</v>
      </c>
      <c r="O11" s="24">
        <f t="shared" si="0"/>
        <v>45540</v>
      </c>
      <c r="P11" s="24">
        <f t="shared" si="0"/>
        <v>45541</v>
      </c>
      <c r="Q11" s="24">
        <f t="shared" si="0"/>
        <v>45542</v>
      </c>
      <c r="R11" s="24">
        <f t="shared" si="0"/>
        <v>45543</v>
      </c>
      <c r="S11" s="24">
        <f t="shared" si="0"/>
        <v>45544</v>
      </c>
      <c r="T11" s="24">
        <f t="shared" si="0"/>
        <v>45545</v>
      </c>
      <c r="U11" s="24">
        <f t="shared" si="0"/>
        <v>45546</v>
      </c>
      <c r="V11" s="24">
        <f t="shared" si="0"/>
        <v>45547</v>
      </c>
      <c r="W11" s="24">
        <f t="shared" si="0"/>
        <v>45548</v>
      </c>
      <c r="X11" s="24">
        <f t="shared" si="0"/>
        <v>45549</v>
      </c>
      <c r="Y11" s="24">
        <f t="shared" si="0"/>
        <v>45550</v>
      </c>
      <c r="Z11" s="24">
        <f t="shared" si="0"/>
        <v>45551</v>
      </c>
      <c r="AA11" s="24">
        <f t="shared" si="0"/>
        <v>45552</v>
      </c>
      <c r="AB11" s="24">
        <f t="shared" si="0"/>
        <v>45553</v>
      </c>
      <c r="AC11" s="24">
        <f t="shared" si="0"/>
        <v>45554</v>
      </c>
      <c r="AD11" s="24">
        <f t="shared" si="0"/>
        <v>45555</v>
      </c>
      <c r="AE11" s="24">
        <f t="shared" si="0"/>
        <v>45556</v>
      </c>
      <c r="AF11" s="24">
        <f t="shared" si="0"/>
        <v>45557</v>
      </c>
      <c r="AG11" s="24">
        <f t="shared" si="0"/>
        <v>45558</v>
      </c>
      <c r="AH11" s="24">
        <f t="shared" si="0"/>
        <v>45559</v>
      </c>
      <c r="AI11" s="24">
        <f t="shared" si="0"/>
        <v>45560</v>
      </c>
      <c r="AJ11" s="24">
        <f t="shared" si="0"/>
        <v>45561</v>
      </c>
      <c r="AK11" s="24">
        <f t="shared" si="0"/>
        <v>45562</v>
      </c>
      <c r="AL11" s="24">
        <f t="shared" si="0"/>
        <v>45563</v>
      </c>
      <c r="AM11" s="24">
        <f t="shared" si="0"/>
        <v>45564</v>
      </c>
      <c r="AN11" s="24">
        <f t="shared" si="0"/>
        <v>45565</v>
      </c>
      <c r="AO11" s="24">
        <f t="shared" si="0"/>
        <v>45566</v>
      </c>
      <c r="AP11" s="24">
        <f t="shared" si="0"/>
        <v>45567</v>
      </c>
      <c r="AQ11" s="24">
        <f t="shared" si="0"/>
        <v>45568</v>
      </c>
      <c r="AR11" s="24">
        <f t="shared" si="0"/>
        <v>45569</v>
      </c>
      <c r="AS11" s="24">
        <f t="shared" si="0"/>
        <v>45570</v>
      </c>
      <c r="AT11" s="24">
        <f t="shared" si="0"/>
        <v>45571</v>
      </c>
      <c r="AU11" s="24">
        <f t="shared" si="0"/>
        <v>45572</v>
      </c>
      <c r="AV11" s="24">
        <f t="shared" si="0"/>
        <v>45573</v>
      </c>
      <c r="AW11" s="24">
        <f t="shared" si="0"/>
        <v>45574</v>
      </c>
      <c r="AX11" s="24">
        <f t="shared" si="0"/>
        <v>45575</v>
      </c>
      <c r="AY11" s="24">
        <f t="shared" si="0"/>
        <v>45576</v>
      </c>
      <c r="AZ11" s="24">
        <f t="shared" si="0"/>
        <v>45577</v>
      </c>
      <c r="BA11" s="24">
        <f t="shared" si="0"/>
        <v>45578</v>
      </c>
      <c r="BB11" s="24">
        <f t="shared" si="0"/>
        <v>45579</v>
      </c>
      <c r="BC11" s="24">
        <f t="shared" si="0"/>
        <v>45580</v>
      </c>
      <c r="BD11" s="24">
        <f t="shared" si="0"/>
        <v>45581</v>
      </c>
      <c r="BE11" s="24">
        <f t="shared" si="0"/>
        <v>45582</v>
      </c>
      <c r="BF11" s="24">
        <f t="shared" si="0"/>
        <v>45583</v>
      </c>
      <c r="BG11" s="24">
        <f t="shared" si="0"/>
        <v>45584</v>
      </c>
      <c r="BH11" s="24">
        <f t="shared" si="0"/>
        <v>45585</v>
      </c>
      <c r="BI11" s="24">
        <f t="shared" si="0"/>
        <v>45586</v>
      </c>
      <c r="BJ11" s="24">
        <f t="shared" si="0"/>
        <v>45587</v>
      </c>
      <c r="BK11" s="24">
        <f t="shared" si="0"/>
        <v>45588</v>
      </c>
      <c r="BL11" s="24">
        <f t="shared" si="0"/>
        <v>45589</v>
      </c>
      <c r="BM11" s="24">
        <f t="shared" si="0"/>
        <v>45590</v>
      </c>
      <c r="BN11" s="24">
        <f t="shared" si="0"/>
        <v>45591</v>
      </c>
      <c r="BO11" s="24">
        <f t="shared" si="0"/>
        <v>45592</v>
      </c>
      <c r="BP11" s="24">
        <f t="shared" si="0"/>
        <v>45593</v>
      </c>
      <c r="BQ11" s="24">
        <f t="shared" si="0"/>
        <v>45594</v>
      </c>
      <c r="BR11" s="24">
        <f t="shared" si="0"/>
        <v>45595</v>
      </c>
      <c r="BS11" s="24">
        <f t="shared" si="0"/>
        <v>45596</v>
      </c>
      <c r="BT11" s="24">
        <f t="shared" si="0"/>
        <v>45597</v>
      </c>
      <c r="BU11" s="24">
        <f t="shared" si="0"/>
        <v>45598</v>
      </c>
      <c r="BV11" s="24">
        <f t="shared" ref="BV11:CV11" si="1">BU11+1</f>
        <v>45599</v>
      </c>
      <c r="BW11" s="24">
        <f t="shared" si="1"/>
        <v>45600</v>
      </c>
      <c r="BX11" s="24">
        <f t="shared" si="1"/>
        <v>45601</v>
      </c>
      <c r="BY11" s="24">
        <f t="shared" si="1"/>
        <v>45602</v>
      </c>
      <c r="BZ11" s="24">
        <f t="shared" si="1"/>
        <v>45603</v>
      </c>
      <c r="CA11" s="24">
        <f t="shared" si="1"/>
        <v>45604</v>
      </c>
      <c r="CB11" s="24">
        <f t="shared" si="1"/>
        <v>45605</v>
      </c>
      <c r="CC11" s="24">
        <f t="shared" si="1"/>
        <v>45606</v>
      </c>
      <c r="CD11" s="24">
        <f t="shared" si="1"/>
        <v>45607</v>
      </c>
      <c r="CE11" s="24">
        <f t="shared" si="1"/>
        <v>45608</v>
      </c>
      <c r="CF11" s="24">
        <f t="shared" si="1"/>
        <v>45609</v>
      </c>
      <c r="CG11" s="24">
        <f t="shared" si="1"/>
        <v>45610</v>
      </c>
      <c r="CH11" s="24">
        <f t="shared" si="1"/>
        <v>45611</v>
      </c>
      <c r="CI11" s="24">
        <f t="shared" si="1"/>
        <v>45612</v>
      </c>
      <c r="CJ11" s="24">
        <f t="shared" si="1"/>
        <v>45613</v>
      </c>
      <c r="CK11" s="24">
        <f t="shared" si="1"/>
        <v>45614</v>
      </c>
      <c r="CL11" s="24">
        <f t="shared" si="1"/>
        <v>45615</v>
      </c>
      <c r="CM11" s="24">
        <f t="shared" si="1"/>
        <v>45616</v>
      </c>
      <c r="CN11" s="24">
        <f t="shared" si="1"/>
        <v>45617</v>
      </c>
      <c r="CO11" s="24">
        <f t="shared" si="1"/>
        <v>45618</v>
      </c>
      <c r="CP11" s="24">
        <f t="shared" si="1"/>
        <v>45619</v>
      </c>
      <c r="CQ11" s="24">
        <f t="shared" si="1"/>
        <v>45620</v>
      </c>
      <c r="CR11" s="24">
        <f t="shared" si="1"/>
        <v>45621</v>
      </c>
      <c r="CS11" s="24">
        <f t="shared" si="1"/>
        <v>45622</v>
      </c>
      <c r="CT11" s="24">
        <f t="shared" si="1"/>
        <v>45623</v>
      </c>
      <c r="CU11" s="24">
        <f t="shared" si="1"/>
        <v>45624</v>
      </c>
      <c r="CV11" s="24">
        <f t="shared" si="1"/>
        <v>45625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99"/>
      <c r="EF11" s="111"/>
    </row>
    <row r="12" spans="1:140" s="110" customFormat="1" ht="16" collapsed="1" thickBot="1" x14ac:dyDescent="0.4">
      <c r="A12" s="25"/>
      <c r="B12" s="25"/>
      <c r="C12" s="26"/>
      <c r="D12" s="27"/>
      <c r="E12" s="28"/>
      <c r="F12" s="28"/>
      <c r="G12" s="28"/>
      <c r="H12" s="29"/>
      <c r="I12" s="30">
        <f t="shared" ref="I12:BT12" si="2">I11</f>
        <v>45534</v>
      </c>
      <c r="J12" s="30">
        <f t="shared" si="2"/>
        <v>45535</v>
      </c>
      <c r="K12" s="30">
        <f t="shared" si="2"/>
        <v>45536</v>
      </c>
      <c r="L12" s="30">
        <f t="shared" si="2"/>
        <v>45537</v>
      </c>
      <c r="M12" s="30">
        <f t="shared" si="2"/>
        <v>45538</v>
      </c>
      <c r="N12" s="30">
        <f t="shared" si="2"/>
        <v>45539</v>
      </c>
      <c r="O12" s="30">
        <f t="shared" si="2"/>
        <v>45540</v>
      </c>
      <c r="P12" s="30">
        <f t="shared" si="2"/>
        <v>45541</v>
      </c>
      <c r="Q12" s="30">
        <f t="shared" si="2"/>
        <v>45542</v>
      </c>
      <c r="R12" s="30">
        <f t="shared" si="2"/>
        <v>45543</v>
      </c>
      <c r="S12" s="30">
        <f t="shared" si="2"/>
        <v>45544</v>
      </c>
      <c r="T12" s="30">
        <f t="shared" si="2"/>
        <v>45545</v>
      </c>
      <c r="U12" s="30">
        <f t="shared" si="2"/>
        <v>45546</v>
      </c>
      <c r="V12" s="30">
        <f t="shared" si="2"/>
        <v>45547</v>
      </c>
      <c r="W12" s="30">
        <f t="shared" si="2"/>
        <v>45548</v>
      </c>
      <c r="X12" s="30">
        <f t="shared" si="2"/>
        <v>45549</v>
      </c>
      <c r="Y12" s="30">
        <f t="shared" si="2"/>
        <v>45550</v>
      </c>
      <c r="Z12" s="30">
        <f t="shared" si="2"/>
        <v>45551</v>
      </c>
      <c r="AA12" s="30">
        <f t="shared" si="2"/>
        <v>45552</v>
      </c>
      <c r="AB12" s="30">
        <f t="shared" si="2"/>
        <v>45553</v>
      </c>
      <c r="AC12" s="30">
        <f t="shared" si="2"/>
        <v>45554</v>
      </c>
      <c r="AD12" s="30">
        <f t="shared" si="2"/>
        <v>45555</v>
      </c>
      <c r="AE12" s="30">
        <f t="shared" si="2"/>
        <v>45556</v>
      </c>
      <c r="AF12" s="30">
        <f t="shared" si="2"/>
        <v>45557</v>
      </c>
      <c r="AG12" s="30">
        <f t="shared" si="2"/>
        <v>45558</v>
      </c>
      <c r="AH12" s="30">
        <f t="shared" si="2"/>
        <v>45559</v>
      </c>
      <c r="AI12" s="30">
        <f t="shared" si="2"/>
        <v>45560</v>
      </c>
      <c r="AJ12" s="30">
        <f t="shared" si="2"/>
        <v>45561</v>
      </c>
      <c r="AK12" s="30">
        <f t="shared" si="2"/>
        <v>45562</v>
      </c>
      <c r="AL12" s="30">
        <f t="shared" si="2"/>
        <v>45563</v>
      </c>
      <c r="AM12" s="30">
        <f t="shared" si="2"/>
        <v>45564</v>
      </c>
      <c r="AN12" s="30">
        <f t="shared" si="2"/>
        <v>45565</v>
      </c>
      <c r="AO12" s="30">
        <f t="shared" si="2"/>
        <v>45566</v>
      </c>
      <c r="AP12" s="30">
        <f t="shared" si="2"/>
        <v>45567</v>
      </c>
      <c r="AQ12" s="30">
        <f t="shared" si="2"/>
        <v>45568</v>
      </c>
      <c r="AR12" s="30">
        <f t="shared" si="2"/>
        <v>45569</v>
      </c>
      <c r="AS12" s="30">
        <f t="shared" si="2"/>
        <v>45570</v>
      </c>
      <c r="AT12" s="30">
        <f t="shared" si="2"/>
        <v>45571</v>
      </c>
      <c r="AU12" s="30">
        <f t="shared" si="2"/>
        <v>45572</v>
      </c>
      <c r="AV12" s="30">
        <f t="shared" si="2"/>
        <v>45573</v>
      </c>
      <c r="AW12" s="30">
        <f t="shared" si="2"/>
        <v>45574</v>
      </c>
      <c r="AX12" s="30">
        <f t="shared" si="2"/>
        <v>45575</v>
      </c>
      <c r="AY12" s="30">
        <f t="shared" si="2"/>
        <v>45576</v>
      </c>
      <c r="AZ12" s="30">
        <f t="shared" si="2"/>
        <v>45577</v>
      </c>
      <c r="BA12" s="30">
        <f t="shared" si="2"/>
        <v>45578</v>
      </c>
      <c r="BB12" s="30">
        <f t="shared" si="2"/>
        <v>45579</v>
      </c>
      <c r="BC12" s="30">
        <f t="shared" si="2"/>
        <v>45580</v>
      </c>
      <c r="BD12" s="30">
        <f t="shared" si="2"/>
        <v>45581</v>
      </c>
      <c r="BE12" s="30">
        <f t="shared" si="2"/>
        <v>45582</v>
      </c>
      <c r="BF12" s="30">
        <f t="shared" si="2"/>
        <v>45583</v>
      </c>
      <c r="BG12" s="30">
        <f t="shared" si="2"/>
        <v>45584</v>
      </c>
      <c r="BH12" s="30">
        <f t="shared" si="2"/>
        <v>45585</v>
      </c>
      <c r="BI12" s="30">
        <f t="shared" si="2"/>
        <v>45586</v>
      </c>
      <c r="BJ12" s="30">
        <f t="shared" si="2"/>
        <v>45587</v>
      </c>
      <c r="BK12" s="30">
        <f t="shared" si="2"/>
        <v>45588</v>
      </c>
      <c r="BL12" s="30">
        <f t="shared" si="2"/>
        <v>45589</v>
      </c>
      <c r="BM12" s="30">
        <f t="shared" si="2"/>
        <v>45590</v>
      </c>
      <c r="BN12" s="30">
        <f t="shared" si="2"/>
        <v>45591</v>
      </c>
      <c r="BO12" s="30">
        <f t="shared" si="2"/>
        <v>45592</v>
      </c>
      <c r="BP12" s="30">
        <f t="shared" si="2"/>
        <v>45593</v>
      </c>
      <c r="BQ12" s="30">
        <f t="shared" si="2"/>
        <v>45594</v>
      </c>
      <c r="BR12" s="30">
        <f t="shared" si="2"/>
        <v>45595</v>
      </c>
      <c r="BS12" s="30">
        <f t="shared" si="2"/>
        <v>45596</v>
      </c>
      <c r="BT12" s="30">
        <f t="shared" si="2"/>
        <v>45597</v>
      </c>
      <c r="BU12" s="30">
        <f t="shared" ref="BU12:CV12" si="3">BU11</f>
        <v>45598</v>
      </c>
      <c r="BV12" s="30">
        <f t="shared" si="3"/>
        <v>45599</v>
      </c>
      <c r="BW12" s="30">
        <f t="shared" si="3"/>
        <v>45600</v>
      </c>
      <c r="BX12" s="30">
        <f t="shared" si="3"/>
        <v>45601</v>
      </c>
      <c r="BY12" s="30">
        <f t="shared" si="3"/>
        <v>45602</v>
      </c>
      <c r="BZ12" s="30">
        <f t="shared" si="3"/>
        <v>45603</v>
      </c>
      <c r="CA12" s="30">
        <f t="shared" si="3"/>
        <v>45604</v>
      </c>
      <c r="CB12" s="30">
        <f t="shared" si="3"/>
        <v>45605</v>
      </c>
      <c r="CC12" s="30">
        <f t="shared" si="3"/>
        <v>45606</v>
      </c>
      <c r="CD12" s="30">
        <f t="shared" si="3"/>
        <v>45607</v>
      </c>
      <c r="CE12" s="30">
        <f t="shared" si="3"/>
        <v>45608</v>
      </c>
      <c r="CF12" s="30">
        <f t="shared" si="3"/>
        <v>45609</v>
      </c>
      <c r="CG12" s="30">
        <f t="shared" si="3"/>
        <v>45610</v>
      </c>
      <c r="CH12" s="30">
        <f t="shared" si="3"/>
        <v>45611</v>
      </c>
      <c r="CI12" s="30">
        <f t="shared" si="3"/>
        <v>45612</v>
      </c>
      <c r="CJ12" s="30">
        <f t="shared" si="3"/>
        <v>45613</v>
      </c>
      <c r="CK12" s="30">
        <f t="shared" si="3"/>
        <v>45614</v>
      </c>
      <c r="CL12" s="30">
        <f t="shared" si="3"/>
        <v>45615</v>
      </c>
      <c r="CM12" s="30">
        <f t="shared" si="3"/>
        <v>45616</v>
      </c>
      <c r="CN12" s="30">
        <f t="shared" si="3"/>
        <v>45617</v>
      </c>
      <c r="CO12" s="30">
        <f t="shared" si="3"/>
        <v>45618</v>
      </c>
      <c r="CP12" s="30">
        <f t="shared" si="3"/>
        <v>45619</v>
      </c>
      <c r="CQ12" s="30">
        <f t="shared" si="3"/>
        <v>45620</v>
      </c>
      <c r="CR12" s="30">
        <f t="shared" si="3"/>
        <v>45621</v>
      </c>
      <c r="CS12" s="30">
        <f t="shared" si="3"/>
        <v>45622</v>
      </c>
      <c r="CT12" s="30">
        <f t="shared" si="3"/>
        <v>45623</v>
      </c>
      <c r="CU12" s="119">
        <f t="shared" si="3"/>
        <v>45624</v>
      </c>
      <c r="CV12" s="119">
        <f t="shared" si="3"/>
        <v>45625</v>
      </c>
      <c r="CW12" s="119"/>
      <c r="CX12" s="119"/>
      <c r="CY12" s="119"/>
      <c r="CZ12" s="120"/>
      <c r="DA12" s="120"/>
      <c r="DB12" s="120"/>
      <c r="DC12" s="120"/>
      <c r="DD12" s="120"/>
      <c r="DE12" s="120"/>
      <c r="DF12" s="121"/>
      <c r="DG12" s="121"/>
      <c r="DH12" s="122"/>
      <c r="DI12" s="122"/>
      <c r="DJ12" s="123"/>
      <c r="DK12" s="123"/>
      <c r="DL12" s="15"/>
      <c r="DQ12" s="95"/>
      <c r="DR12" s="93"/>
      <c r="DS12" s="95"/>
      <c r="DT12" s="96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99"/>
      <c r="EF12" s="111"/>
    </row>
    <row r="13" spans="1:140" s="126" customFormat="1" ht="16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101"/>
      <c r="EG13" s="110"/>
      <c r="EH13" s="110"/>
      <c r="EI13" s="110"/>
      <c r="EJ13" s="110"/>
    </row>
    <row r="14" spans="1:140" s="353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126"/>
      <c r="DN14" s="126"/>
      <c r="DO14" s="126"/>
      <c r="DP14" s="126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8"/>
      <c r="EE14" s="350"/>
      <c r="EF14" s="351"/>
      <c r="EG14" s="352"/>
      <c r="EH14" s="352"/>
      <c r="EI14" s="352"/>
      <c r="EJ14" s="352"/>
    </row>
    <row r="15" spans="1:140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101"/>
      <c r="EG15" s="110"/>
      <c r="EH15" s="110"/>
      <c r="EI15" s="110"/>
      <c r="EJ15" s="110"/>
    </row>
    <row r="16" spans="1:140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71209.315345572511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71209.315345572511</v>
      </c>
      <c r="DQ16" s="208"/>
      <c r="DR16" s="209" t="s">
        <v>150</v>
      </c>
      <c r="DS16" s="209"/>
      <c r="DT16" s="205"/>
      <c r="DU16" s="206">
        <f>I16/$DQ$4</f>
        <v>71.209315345572506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71.209315345572506</v>
      </c>
      <c r="EE16" s="304">
        <f>ED16-(DL16/$DQ$4)</f>
        <v>0</v>
      </c>
      <c r="EF16" s="101"/>
      <c r="EG16" s="110"/>
      <c r="EH16" s="110"/>
      <c r="EI16" s="110"/>
      <c r="EJ16" s="110"/>
    </row>
    <row r="17" spans="1:140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Q17" s="210"/>
      <c r="DR17" s="211" t="s">
        <v>477</v>
      </c>
      <c r="DS17" s="211"/>
      <c r="DT17" s="212"/>
      <c r="DU17" s="213">
        <f t="shared" ref="DU17:EC17" si="4">SUM(DU18:DU19)</f>
        <v>423.04539149238241</v>
      </c>
      <c r="DV17" s="213">
        <f t="shared" si="4"/>
        <v>0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110.89941067428425</v>
      </c>
      <c r="ED17" s="214">
        <f t="shared" ref="ED17:ED76" si="5">SUM(DU17:EC17)</f>
        <v>533.9448021666667</v>
      </c>
      <c r="EE17" s="305">
        <f>ED17-(SUM(DL18:DL19)/$DQ$4)</f>
        <v>0</v>
      </c>
      <c r="EF17" s="101"/>
      <c r="EG17" s="110"/>
      <c r="EH17" s="110"/>
      <c r="EI17" s="110"/>
      <c r="EJ17" s="110"/>
    </row>
    <row r="18" spans="1:140" s="126" customFormat="1" ht="15.5" hidden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983.32232571573184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110899.41067428426</v>
      </c>
      <c r="DK18" s="206">
        <v>0</v>
      </c>
      <c r="DL18" s="207">
        <v>111882.73299999999</v>
      </c>
      <c r="DQ18" s="208"/>
      <c r="DR18" s="209"/>
      <c r="DS18" s="209" t="s">
        <v>406</v>
      </c>
      <c r="DT18" s="205"/>
      <c r="DU18" s="206">
        <f>I18/$DQ$4</f>
        <v>0.98332232571573186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110.89941067428425</v>
      </c>
      <c r="ED18" s="207">
        <f t="shared" si="5"/>
        <v>111.88273299999999</v>
      </c>
      <c r="EE18" s="303">
        <f>ED18-(DL18/$DQ$4)</f>
        <v>0</v>
      </c>
      <c r="EF18" s="101"/>
      <c r="EG18" s="110"/>
      <c r="EH18" s="110"/>
      <c r="EI18" s="110"/>
      <c r="EJ18" s="110"/>
    </row>
    <row r="19" spans="1:140" s="126" customFormat="1" ht="15.5" hidden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422062.06916666665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422062.06916666665</v>
      </c>
      <c r="DQ19" s="208"/>
      <c r="DR19" s="209"/>
      <c r="DS19" s="209" t="s">
        <v>152</v>
      </c>
      <c r="DT19" s="205"/>
      <c r="DU19" s="206">
        <f>I19/$DQ$4</f>
        <v>422.06206916666667</v>
      </c>
      <c r="DV19" s="206">
        <f>SUM(J19:O19)/$DQ$4</f>
        <v>0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422.06206916666667</v>
      </c>
      <c r="EE19" s="303">
        <f>ED19-(DL19/$DQ$4)</f>
        <v>0</v>
      </c>
      <c r="EF19" s="101"/>
      <c r="EG19" s="110"/>
      <c r="EH19" s="110"/>
      <c r="EI19" s="110"/>
      <c r="EJ19" s="110"/>
    </row>
    <row r="20" spans="1:140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Q20" s="210"/>
      <c r="DR20" s="211" t="s">
        <v>153</v>
      </c>
      <c r="DS20" s="211"/>
      <c r="DT20" s="212"/>
      <c r="DU20" s="213">
        <f t="shared" ref="DU20:EC20" si="6">DU21+DU30+DU40</f>
        <v>0.69978700844444897</v>
      </c>
      <c r="DV20" s="213">
        <f t="shared" si="6"/>
        <v>4.1987220506666638</v>
      </c>
      <c r="DW20" s="213">
        <f t="shared" si="6"/>
        <v>15.395314185777771</v>
      </c>
      <c r="DX20" s="213">
        <f t="shared" si="6"/>
        <v>42.687007515111119</v>
      </c>
      <c r="DY20" s="213">
        <f t="shared" si="6"/>
        <v>-1.8559993183384701E-16</v>
      </c>
      <c r="DZ20" s="213">
        <f t="shared" si="6"/>
        <v>0</v>
      </c>
      <c r="EA20" s="213">
        <f t="shared" si="6"/>
        <v>1.8132243340486372E-15</v>
      </c>
      <c r="EB20" s="213">
        <f t="shared" si="6"/>
        <v>3.7429319586492397E-15</v>
      </c>
      <c r="EC20" s="213">
        <f t="shared" si="6"/>
        <v>-4.8507315517825175E-15</v>
      </c>
      <c r="ED20" s="214">
        <f t="shared" si="5"/>
        <v>62.980830760000003</v>
      </c>
      <c r="EE20" s="305"/>
      <c r="EF20" s="101"/>
      <c r="EG20" s="110"/>
      <c r="EH20" s="110"/>
      <c r="EI20" s="110"/>
      <c r="EJ20" s="110"/>
    </row>
    <row r="21" spans="1:140" s="126" customFormat="1" ht="15.5" hidden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Q21" s="210"/>
      <c r="DR21" s="211"/>
      <c r="DS21" s="211" t="s">
        <v>154</v>
      </c>
      <c r="DT21" s="212"/>
      <c r="DU21" s="215">
        <f t="shared" ref="DU21:EC21" si="7">SUM(DU22:DU29)</f>
        <v>0.69978700844444897</v>
      </c>
      <c r="DV21" s="215">
        <f t="shared" si="7"/>
        <v>4.1987220506666638</v>
      </c>
      <c r="DW21" s="215">
        <f t="shared" si="7"/>
        <v>15.395314185777771</v>
      </c>
      <c r="DX21" s="215">
        <f t="shared" si="7"/>
        <v>42.687007515111119</v>
      </c>
      <c r="DY21" s="215">
        <f t="shared" si="7"/>
        <v>-1.8559993183384701E-16</v>
      </c>
      <c r="DZ21" s="215">
        <f t="shared" si="7"/>
        <v>0</v>
      </c>
      <c r="EA21" s="215">
        <f t="shared" si="7"/>
        <v>1.8132243340486372E-15</v>
      </c>
      <c r="EB21" s="215">
        <f t="shared" si="7"/>
        <v>3.7429319586492397E-15</v>
      </c>
      <c r="EC21" s="215">
        <f t="shared" si="7"/>
        <v>-4.8507315517825175E-15</v>
      </c>
      <c r="ED21" s="217">
        <f t="shared" si="5"/>
        <v>62.980830760000003</v>
      </c>
      <c r="EE21" s="305"/>
      <c r="EF21" s="101"/>
      <c r="EG21" s="110"/>
      <c r="EH21" s="110"/>
      <c r="EI21" s="110"/>
      <c r="EJ21" s="110"/>
    </row>
    <row r="22" spans="1:140" s="126" customFormat="1" ht="15.5" hidden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699.78700844444893</v>
      </c>
      <c r="J22" s="206">
        <v>0</v>
      </c>
      <c r="K22" s="206">
        <v>0</v>
      </c>
      <c r="L22" s="206">
        <v>2099.3610253333281</v>
      </c>
      <c r="M22" s="206">
        <v>699.787008444447</v>
      </c>
      <c r="N22" s="206">
        <v>699.78700844444495</v>
      </c>
      <c r="O22" s="206">
        <v>699.78700844444393</v>
      </c>
      <c r="P22" s="206">
        <v>699.78700844444893</v>
      </c>
      <c r="Q22" s="206">
        <v>0</v>
      </c>
      <c r="R22" s="206">
        <v>0</v>
      </c>
      <c r="S22" s="206">
        <v>2099.3610253333272</v>
      </c>
      <c r="T22" s="206">
        <v>699.78700844444302</v>
      </c>
      <c r="U22" s="206">
        <v>699.78700844444597</v>
      </c>
      <c r="V22" s="206">
        <v>699.78700844444597</v>
      </c>
      <c r="W22" s="206">
        <v>699.78700844444404</v>
      </c>
      <c r="X22" s="206">
        <v>0</v>
      </c>
      <c r="Y22" s="206">
        <v>0</v>
      </c>
      <c r="Z22" s="206">
        <v>0</v>
      </c>
      <c r="AA22" s="206">
        <v>2799.1480337777803</v>
      </c>
      <c r="AB22" s="206">
        <v>699.78700844443506</v>
      </c>
      <c r="AC22" s="206">
        <v>699.78700844444597</v>
      </c>
      <c r="AD22" s="206">
        <v>699.787008444447</v>
      </c>
      <c r="AE22" s="206">
        <v>0</v>
      </c>
      <c r="AF22" s="206">
        <v>0</v>
      </c>
      <c r="AG22" s="206">
        <v>2099.3610253333359</v>
      </c>
      <c r="AH22" s="206">
        <v>699.78700844443892</v>
      </c>
      <c r="AI22" s="206">
        <v>699.78700844444802</v>
      </c>
      <c r="AJ22" s="206">
        <v>699.78700844444597</v>
      </c>
      <c r="AK22" s="206">
        <v>699.78700844444006</v>
      </c>
      <c r="AL22" s="206">
        <v>0</v>
      </c>
      <c r="AM22" s="206">
        <v>0</v>
      </c>
      <c r="AN22" s="206">
        <v>2099.36102533334</v>
      </c>
      <c r="AO22" s="206">
        <v>699.78700844444006</v>
      </c>
      <c r="AP22" s="206">
        <v>699.78700844444506</v>
      </c>
      <c r="AQ22" s="206">
        <v>699.78700844444597</v>
      </c>
      <c r="AR22" s="206">
        <v>699.78700844444393</v>
      </c>
      <c r="AS22" s="206">
        <v>0</v>
      </c>
      <c r="AT22" s="206">
        <v>0</v>
      </c>
      <c r="AU22" s="206">
        <v>2099.3610253333418</v>
      </c>
      <c r="AV22" s="206">
        <v>699.78700844443392</v>
      </c>
      <c r="AW22" s="206">
        <v>699.78700844444495</v>
      </c>
      <c r="AX22" s="206">
        <v>699.787008444447</v>
      </c>
      <c r="AY22" s="206">
        <v>699.787008444447</v>
      </c>
      <c r="AZ22" s="206">
        <v>0</v>
      </c>
      <c r="BA22" s="206">
        <v>0</v>
      </c>
      <c r="BB22" s="206">
        <v>2099.3610253333331</v>
      </c>
      <c r="BC22" s="206">
        <v>699.78700844444506</v>
      </c>
      <c r="BD22" s="206">
        <v>699.78700844444199</v>
      </c>
      <c r="BE22" s="206">
        <v>699.78700844444893</v>
      </c>
      <c r="BF22" s="206">
        <v>699.78700844444199</v>
      </c>
      <c r="BG22" s="206">
        <v>0</v>
      </c>
      <c r="BH22" s="206">
        <v>0</v>
      </c>
      <c r="BI22" s="206">
        <v>2099.3610253333281</v>
      </c>
      <c r="BJ22" s="206">
        <v>699.78700844444802</v>
      </c>
      <c r="BK22" s="206">
        <v>699.78700844444393</v>
      </c>
      <c r="BL22" s="206">
        <v>699.78700844444802</v>
      </c>
      <c r="BM22" s="206">
        <v>699.7870084444321</v>
      </c>
      <c r="BN22" s="206">
        <v>0</v>
      </c>
      <c r="BO22" s="206">
        <v>0</v>
      </c>
      <c r="BP22" s="206">
        <v>2099.3610253333472</v>
      </c>
      <c r="BQ22" s="206">
        <v>699.78700844443892</v>
      </c>
      <c r="BR22" s="206">
        <v>699.78700844444097</v>
      </c>
      <c r="BS22" s="206">
        <v>699.787008444447</v>
      </c>
      <c r="BT22" s="206">
        <v>699.78700844444506</v>
      </c>
      <c r="BU22" s="206">
        <v>0</v>
      </c>
      <c r="BV22" s="206">
        <v>0</v>
      </c>
      <c r="BW22" s="206">
        <v>2099.36102533333</v>
      </c>
      <c r="BX22" s="206">
        <v>699.78700844445007</v>
      </c>
      <c r="BY22" s="206">
        <v>699.78700844443699</v>
      </c>
      <c r="BZ22" s="206">
        <v>699.78700844444597</v>
      </c>
      <c r="CA22" s="206">
        <v>699.78700844444597</v>
      </c>
      <c r="CB22" s="206">
        <v>0</v>
      </c>
      <c r="CC22" s="206">
        <v>0</v>
      </c>
      <c r="CD22" s="206">
        <v>2099.361025333335</v>
      </c>
      <c r="CE22" s="206">
        <v>699.78700844444199</v>
      </c>
      <c r="CF22" s="206">
        <v>699.787008444447</v>
      </c>
      <c r="CG22" s="206">
        <v>699.78700844443802</v>
      </c>
      <c r="CH22" s="206">
        <v>699.78700844445598</v>
      </c>
      <c r="CI22" s="206">
        <v>0</v>
      </c>
      <c r="CJ22" s="206">
        <v>0</v>
      </c>
      <c r="CK22" s="206">
        <v>2099.3610253333081</v>
      </c>
      <c r="CL22" s="206">
        <v>699.78700844446098</v>
      </c>
      <c r="CM22" s="206">
        <v>699.787008444447</v>
      </c>
      <c r="CN22" s="206">
        <v>699.78700844444302</v>
      </c>
      <c r="CO22" s="206">
        <v>699.78700844444199</v>
      </c>
      <c r="CP22" s="206">
        <v>0</v>
      </c>
      <c r="CQ22" s="206">
        <v>0</v>
      </c>
      <c r="CR22" s="206">
        <v>2099.3610253333491</v>
      </c>
      <c r="CS22" s="206">
        <v>699.78700844443802</v>
      </c>
      <c r="CT22" s="206">
        <v>699.78700844444199</v>
      </c>
      <c r="CU22" s="206">
        <v>0</v>
      </c>
      <c r="CV22" s="206">
        <v>0</v>
      </c>
      <c r="CW22" s="206">
        <v>0</v>
      </c>
      <c r="CX22" s="206">
        <v>-1.8559993183384701E-13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7.8879971029384899E-13</v>
      </c>
      <c r="DG22" s="206">
        <v>1.0244246237547881E-12</v>
      </c>
      <c r="DH22" s="206">
        <v>1.43839947171231E-12</v>
      </c>
      <c r="DI22" s="206">
        <v>2.3045324869369298E-12</v>
      </c>
      <c r="DJ22" s="206">
        <v>-4.8507315517825172E-12</v>
      </c>
      <c r="DK22" s="206">
        <v>0</v>
      </c>
      <c r="DL22" s="207">
        <v>62980.83075999999</v>
      </c>
      <c r="DQ22" s="208"/>
      <c r="DR22" s="209"/>
      <c r="DS22" s="218"/>
      <c r="DT22" s="205" t="s">
        <v>156</v>
      </c>
      <c r="DU22" s="206">
        <f t="shared" ref="DU22:DU29" si="8">I22/$DQ$4</f>
        <v>0.69978700844444897</v>
      </c>
      <c r="DV22" s="206">
        <f t="shared" ref="DV22:DV29" si="9">SUM(J22:O22)/$DQ$4</f>
        <v>4.1987220506666638</v>
      </c>
      <c r="DW22" s="206">
        <f t="shared" ref="DW22:DW29" si="10">SUM(P22:AL22)/$DQ$4</f>
        <v>15.395314185777771</v>
      </c>
      <c r="DX22" s="206">
        <f t="shared" ref="DX22:DX29" si="11">SUM(AM22:CT22)/$DQ$4</f>
        <v>42.687007515111119</v>
      </c>
      <c r="DY22" s="206">
        <f t="shared" ref="DY22:DY29" si="12">SUM(CU22:CY22)/$DQ$4</f>
        <v>-1.8559993183384701E-16</v>
      </c>
      <c r="DZ22" s="206">
        <f t="shared" ref="DZ22:DZ29" si="13">SUM(CZ22:DE22)/$DQ$4</f>
        <v>0</v>
      </c>
      <c r="EA22" s="206">
        <f t="shared" ref="EA22:EA29" si="14">SUM(DF22:DG22)/$DQ$4</f>
        <v>1.8132243340486372E-15</v>
      </c>
      <c r="EB22" s="206">
        <f t="shared" ref="EB22:EB29" si="15">SUM(DH22:DI22)/$DQ$4</f>
        <v>3.7429319586492397E-15</v>
      </c>
      <c r="EC22" s="206">
        <f t="shared" ref="EC22:EC29" si="16">SUM(DJ22:DK22)/$DQ$4</f>
        <v>-4.8507315517825175E-15</v>
      </c>
      <c r="ED22" s="207">
        <f t="shared" si="5"/>
        <v>62.980830760000003</v>
      </c>
      <c r="EE22" s="303">
        <f t="shared" ref="EE22:EE29" si="17">ED22-(DL22/$DQ$4)</f>
        <v>0</v>
      </c>
      <c r="EF22" s="101"/>
      <c r="EG22" s="110"/>
      <c r="EH22" s="110"/>
      <c r="EI22" s="110"/>
      <c r="EJ22" s="110"/>
    </row>
    <row r="23" spans="1:140" s="126" customFormat="1" ht="15.5" hidden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101"/>
      <c r="EG23" s="101"/>
    </row>
    <row r="24" spans="1:140" s="126" customFormat="1" ht="15.5" hidden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0</v>
      </c>
      <c r="DQ24" s="208"/>
      <c r="DR24" s="209"/>
      <c r="DS24" s="218"/>
      <c r="DT24" s="205" t="s">
        <v>160</v>
      </c>
      <c r="DU24" s="206">
        <f t="shared" si="8"/>
        <v>0</v>
      </c>
      <c r="DV24" s="206">
        <f t="shared" si="9"/>
        <v>0</v>
      </c>
      <c r="DW24" s="206">
        <f t="shared" si="10"/>
        <v>0</v>
      </c>
      <c r="DX24" s="206">
        <f t="shared" si="11"/>
        <v>0</v>
      </c>
      <c r="DY24" s="206">
        <f t="shared" si="12"/>
        <v>0</v>
      </c>
      <c r="DZ24" s="206">
        <f t="shared" si="13"/>
        <v>0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0</v>
      </c>
      <c r="EE24" s="303">
        <f t="shared" si="17"/>
        <v>0</v>
      </c>
      <c r="EF24" s="101"/>
      <c r="EG24" s="101"/>
    </row>
    <row r="25" spans="1:140" s="126" customFormat="1" ht="15.5" hidden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101"/>
      <c r="EG25" s="101"/>
    </row>
    <row r="26" spans="1:140" s="126" customFormat="1" ht="15.5" hidden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101"/>
      <c r="EG26" s="101"/>
    </row>
    <row r="27" spans="1:140" s="126" customFormat="1" ht="15.5" hidden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101"/>
      <c r="EG27" s="101"/>
    </row>
    <row r="28" spans="1:140" s="126" customFormat="1" ht="15.5" hidden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101"/>
      <c r="EG28" s="101"/>
    </row>
    <row r="29" spans="1:140" s="126" customFormat="1" ht="15.5" hidden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101"/>
      <c r="EG29" s="101"/>
    </row>
    <row r="30" spans="1:140" s="126" customFormat="1" ht="15.5" hidden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Q30" s="210"/>
      <c r="DR30" s="211"/>
      <c r="DS30" s="211" t="s">
        <v>171</v>
      </c>
      <c r="DT30" s="219"/>
      <c r="DU30" s="215">
        <f t="shared" ref="DU30:EC30" si="18">SUM(DU31:DU39)</f>
        <v>0</v>
      </c>
      <c r="DV30" s="215">
        <f t="shared" si="18"/>
        <v>0</v>
      </c>
      <c r="DW30" s="215">
        <f t="shared" si="18"/>
        <v>0</v>
      </c>
      <c r="DX30" s="215">
        <f t="shared" si="18"/>
        <v>0</v>
      </c>
      <c r="DY30" s="215">
        <f t="shared" si="18"/>
        <v>0</v>
      </c>
      <c r="DZ30" s="215">
        <f t="shared" si="18"/>
        <v>0</v>
      </c>
      <c r="EA30" s="215">
        <f t="shared" si="18"/>
        <v>0</v>
      </c>
      <c r="EB30" s="215">
        <f t="shared" si="18"/>
        <v>0</v>
      </c>
      <c r="EC30" s="215">
        <f t="shared" si="18"/>
        <v>0</v>
      </c>
      <c r="ED30" s="217">
        <f t="shared" si="5"/>
        <v>0</v>
      </c>
      <c r="EE30" s="305"/>
      <c r="EF30" s="101"/>
      <c r="EG30" s="101"/>
    </row>
    <row r="31" spans="1:140" s="126" customFormat="1" ht="15.5" hidden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101"/>
      <c r="EG31" s="101"/>
    </row>
    <row r="32" spans="1:140" s="126" customFormat="1" ht="15.5" hidden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101"/>
      <c r="EG32" s="101"/>
    </row>
    <row r="33" spans="1:137" s="126" customFormat="1" ht="15.5" hidden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101"/>
      <c r="EG33" s="101"/>
    </row>
    <row r="34" spans="1:137" s="126" customFormat="1" ht="15.5" hidden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101"/>
      <c r="EG34" s="101"/>
    </row>
    <row r="35" spans="1:137" s="126" customFormat="1" ht="15.5" hidden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101"/>
      <c r="EG35" s="101"/>
    </row>
    <row r="36" spans="1:137" s="126" customFormat="1" ht="15.5" hidden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101"/>
      <c r="EG36" s="101"/>
    </row>
    <row r="37" spans="1:137" s="126" customFormat="1" ht="15.5" hidden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0</v>
      </c>
      <c r="DH37" s="206">
        <v>0</v>
      </c>
      <c r="DI37" s="206">
        <v>0</v>
      </c>
      <c r="DJ37" s="206">
        <v>0</v>
      </c>
      <c r="DK37" s="206">
        <v>0</v>
      </c>
      <c r="DL37" s="207">
        <v>0</v>
      </c>
      <c r="DQ37" s="208"/>
      <c r="DR37" s="209"/>
      <c r="DS37" s="209"/>
      <c r="DT37" s="205" t="s">
        <v>185</v>
      </c>
      <c r="DU37" s="206">
        <f t="shared" si="19"/>
        <v>0</v>
      </c>
      <c r="DV37" s="206">
        <f t="shared" si="20"/>
        <v>0</v>
      </c>
      <c r="DW37" s="206">
        <f t="shared" si="21"/>
        <v>0</v>
      </c>
      <c r="DX37" s="206">
        <f t="shared" si="22"/>
        <v>0</v>
      </c>
      <c r="DY37" s="206">
        <f t="shared" si="23"/>
        <v>0</v>
      </c>
      <c r="DZ37" s="206">
        <f t="shared" si="24"/>
        <v>0</v>
      </c>
      <c r="EA37" s="206">
        <f t="shared" si="25"/>
        <v>0</v>
      </c>
      <c r="EB37" s="206">
        <f t="shared" si="26"/>
        <v>0</v>
      </c>
      <c r="EC37" s="206">
        <f t="shared" si="27"/>
        <v>0</v>
      </c>
      <c r="ED37" s="207">
        <f t="shared" si="5"/>
        <v>0</v>
      </c>
      <c r="EE37" s="303">
        <f t="shared" si="28"/>
        <v>0</v>
      </c>
      <c r="EF37" s="101"/>
      <c r="EG37" s="101"/>
    </row>
    <row r="38" spans="1:137" s="126" customFormat="1" ht="15.5" hidden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101"/>
      <c r="EG38" s="101"/>
    </row>
    <row r="39" spans="1:137" s="126" customFormat="1" ht="15.5" hidden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0</v>
      </c>
      <c r="CV39" s="224">
        <v>0</v>
      </c>
      <c r="CW39" s="224">
        <v>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0</v>
      </c>
      <c r="DQ39" s="220"/>
      <c r="DR39" s="221"/>
      <c r="DS39" s="222"/>
      <c r="DT39" s="223" t="s">
        <v>162</v>
      </c>
      <c r="DU39" s="224">
        <f t="shared" si="19"/>
        <v>0</v>
      </c>
      <c r="DV39" s="224">
        <f t="shared" si="20"/>
        <v>0</v>
      </c>
      <c r="DW39" s="224">
        <f t="shared" si="21"/>
        <v>0</v>
      </c>
      <c r="DX39" s="224">
        <f t="shared" si="22"/>
        <v>0</v>
      </c>
      <c r="DY39" s="224">
        <f t="shared" si="23"/>
        <v>0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0</v>
      </c>
      <c r="EE39" s="303">
        <f t="shared" si="28"/>
        <v>0</v>
      </c>
      <c r="EF39" s="101"/>
      <c r="EG39" s="101"/>
    </row>
    <row r="40" spans="1:137" s="126" customFormat="1" ht="15.5" hidden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Q40" s="210"/>
      <c r="DR40" s="211"/>
      <c r="DS40" s="211" t="s">
        <v>189</v>
      </c>
      <c r="DT40" s="219"/>
      <c r="DU40" s="215">
        <f t="shared" ref="DU40:EC40" si="29">SUM(DU41:DU47)</f>
        <v>0</v>
      </c>
      <c r="DV40" s="215">
        <f t="shared" si="29"/>
        <v>0</v>
      </c>
      <c r="DW40" s="215">
        <f t="shared" si="29"/>
        <v>0</v>
      </c>
      <c r="DX40" s="215">
        <f t="shared" si="29"/>
        <v>0</v>
      </c>
      <c r="DY40" s="215">
        <f t="shared" si="29"/>
        <v>0</v>
      </c>
      <c r="DZ40" s="215">
        <f t="shared" si="29"/>
        <v>0</v>
      </c>
      <c r="EA40" s="215">
        <f t="shared" si="29"/>
        <v>0</v>
      </c>
      <c r="EB40" s="215">
        <f t="shared" si="29"/>
        <v>0</v>
      </c>
      <c r="EC40" s="215">
        <f t="shared" si="29"/>
        <v>0</v>
      </c>
      <c r="ED40" s="217">
        <f t="shared" si="5"/>
        <v>0</v>
      </c>
      <c r="EE40" s="305">
        <f t="shared" si="28"/>
        <v>0</v>
      </c>
      <c r="EF40" s="101"/>
      <c r="EG40" s="101"/>
    </row>
    <row r="41" spans="1:137" s="126" customFormat="1" ht="15.5" hidden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101"/>
      <c r="EG41" s="101"/>
    </row>
    <row r="42" spans="1:137" s="126" customFormat="1" ht="15.5" hidden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101"/>
      <c r="EG42" s="101"/>
    </row>
    <row r="43" spans="1:137" s="126" customFormat="1" ht="15.5" hidden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0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0</v>
      </c>
      <c r="DG43" s="206">
        <v>0</v>
      </c>
      <c r="DH43" s="206">
        <v>0</v>
      </c>
      <c r="DI43" s="206">
        <v>0</v>
      </c>
      <c r="DJ43" s="206">
        <v>0</v>
      </c>
      <c r="DK43" s="206">
        <v>0</v>
      </c>
      <c r="DL43" s="207">
        <v>0</v>
      </c>
      <c r="DQ43" s="208"/>
      <c r="DR43" s="209"/>
      <c r="DS43" s="218"/>
      <c r="DT43" s="205" t="s">
        <v>195</v>
      </c>
      <c r="DU43" s="206">
        <f t="shared" si="30"/>
        <v>0</v>
      </c>
      <c r="DV43" s="206">
        <f t="shared" si="31"/>
        <v>0</v>
      </c>
      <c r="DW43" s="206">
        <f t="shared" si="32"/>
        <v>0</v>
      </c>
      <c r="DX43" s="206">
        <f t="shared" si="33"/>
        <v>0</v>
      </c>
      <c r="DY43" s="206">
        <f t="shared" si="34"/>
        <v>0</v>
      </c>
      <c r="DZ43" s="206">
        <f t="shared" si="35"/>
        <v>0</v>
      </c>
      <c r="EA43" s="206">
        <f t="shared" si="36"/>
        <v>0</v>
      </c>
      <c r="EB43" s="206">
        <f t="shared" si="37"/>
        <v>0</v>
      </c>
      <c r="EC43" s="206">
        <f t="shared" si="38"/>
        <v>0</v>
      </c>
      <c r="ED43" s="207">
        <f t="shared" si="5"/>
        <v>0</v>
      </c>
      <c r="EE43" s="303">
        <f t="shared" si="28"/>
        <v>0</v>
      </c>
      <c r="EF43" s="101"/>
      <c r="EG43" s="101"/>
    </row>
    <row r="44" spans="1:137" s="126" customFormat="1" ht="15.5" hidden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101"/>
      <c r="EG44" s="101"/>
    </row>
    <row r="45" spans="1:137" s="126" customFormat="1" ht="15.5" hidden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101"/>
      <c r="EG45" s="101"/>
    </row>
    <row r="46" spans="1:137" s="126" customFormat="1" ht="15.5" hidden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101"/>
      <c r="EG46" s="101"/>
    </row>
    <row r="47" spans="1:137" s="126" customFormat="1" ht="15.5" hidden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101"/>
      <c r="EG47" s="101"/>
    </row>
    <row r="48" spans="1:137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Q48" s="210"/>
      <c r="DR48" s="211" t="s">
        <v>204</v>
      </c>
      <c r="DS48" s="211"/>
      <c r="DT48" s="212"/>
      <c r="DU48" s="215">
        <f t="shared" ref="DU48:EC48" si="39">DU49+DU58+DU67</f>
        <v>0</v>
      </c>
      <c r="DV48" s="215">
        <f t="shared" si="39"/>
        <v>0</v>
      </c>
      <c r="DW48" s="215">
        <f t="shared" si="39"/>
        <v>10.729988000000001</v>
      </c>
      <c r="DX48" s="215">
        <f t="shared" si="39"/>
        <v>2.4133195000000001</v>
      </c>
      <c r="DY48" s="215">
        <f t="shared" si="39"/>
        <v>5.4599624999999996</v>
      </c>
      <c r="DZ48" s="215">
        <f t="shared" si="39"/>
        <v>4.5207699999999997</v>
      </c>
      <c r="EA48" s="215">
        <f t="shared" si="39"/>
        <v>72.258080000000007</v>
      </c>
      <c r="EB48" s="215">
        <f t="shared" si="39"/>
        <v>168.0548</v>
      </c>
      <c r="EC48" s="215">
        <f t="shared" si="39"/>
        <v>20.646875000000001</v>
      </c>
      <c r="ED48" s="217">
        <f t="shared" si="5"/>
        <v>284.08379500000001</v>
      </c>
      <c r="EE48" s="305"/>
      <c r="EF48" s="101"/>
      <c r="EG48" s="101"/>
    </row>
    <row r="49" spans="1:137" s="126" customFormat="1" ht="15.5" hidden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Q49" s="210"/>
      <c r="DR49" s="211"/>
      <c r="DS49" s="211" t="s">
        <v>154</v>
      </c>
      <c r="DT49" s="212"/>
      <c r="DU49" s="215">
        <f t="shared" ref="DU49:EC49" si="40">SUM(DU50:DU57)</f>
        <v>0</v>
      </c>
      <c r="DV49" s="215">
        <f t="shared" si="40"/>
        <v>0</v>
      </c>
      <c r="DW49" s="215">
        <f t="shared" si="40"/>
        <v>10.729988000000001</v>
      </c>
      <c r="DX49" s="215">
        <f t="shared" si="40"/>
        <v>2.4133195000000001</v>
      </c>
      <c r="DY49" s="215">
        <f t="shared" si="40"/>
        <v>5.4599624999999996</v>
      </c>
      <c r="DZ49" s="215">
        <f t="shared" si="40"/>
        <v>4.5207699999999997</v>
      </c>
      <c r="EA49" s="215">
        <f t="shared" si="40"/>
        <v>72.258080000000007</v>
      </c>
      <c r="EB49" s="215">
        <f t="shared" si="40"/>
        <v>168.0548</v>
      </c>
      <c r="EC49" s="215">
        <f t="shared" si="40"/>
        <v>20.646875000000001</v>
      </c>
      <c r="ED49" s="217">
        <f t="shared" si="5"/>
        <v>284.08379500000001</v>
      </c>
      <c r="EE49" s="305"/>
      <c r="EF49" s="101"/>
      <c r="EG49" s="101"/>
    </row>
    <row r="50" spans="1:137" s="126" customFormat="1" ht="15.5" hidden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559.98800000000006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170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96.25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265.98750000000001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2051.0819999999999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412.5</v>
      </c>
      <c r="CX50" s="206">
        <v>5047.4624999999996</v>
      </c>
      <c r="CY50" s="206">
        <v>0</v>
      </c>
      <c r="CZ50" s="206">
        <v>729.98800000000006</v>
      </c>
      <c r="DA50" s="206">
        <v>362.23750000000001</v>
      </c>
      <c r="DB50" s="206">
        <v>2051.0819999999999</v>
      </c>
      <c r="DC50" s="206">
        <v>412.5</v>
      </c>
      <c r="DD50" s="206">
        <v>964.96249999999998</v>
      </c>
      <c r="DE50" s="206">
        <v>0</v>
      </c>
      <c r="DF50" s="206">
        <v>64041.54</v>
      </c>
      <c r="DG50" s="206">
        <v>8216.5399999999991</v>
      </c>
      <c r="DH50" s="206">
        <v>38560.148333333331</v>
      </c>
      <c r="DI50" s="206">
        <v>129494.65166666667</v>
      </c>
      <c r="DJ50" s="206">
        <v>20646.875</v>
      </c>
      <c r="DK50" s="206">
        <v>0</v>
      </c>
      <c r="DL50" s="207">
        <v>274083.79499999998</v>
      </c>
      <c r="DQ50" s="208"/>
      <c r="DR50" s="209"/>
      <c r="DS50" s="218"/>
      <c r="DT50" s="205" t="s">
        <v>156</v>
      </c>
      <c r="DU50" s="206">
        <f t="shared" ref="DU50:DU57" si="41">I50/$DQ$4</f>
        <v>0</v>
      </c>
      <c r="DV50" s="206">
        <f t="shared" ref="DV50:DV57" si="42">SUM(J50:O50)/$DQ$4</f>
        <v>0</v>
      </c>
      <c r="DW50" s="206">
        <f t="shared" ref="DW50:DW57" si="43">SUM(P50:AL50)/$DQ$4</f>
        <v>0.72998800000000008</v>
      </c>
      <c r="DX50" s="206">
        <f t="shared" ref="DX50:DX57" si="44">SUM(AM50:CT50)/$DQ$4</f>
        <v>2.4133195000000001</v>
      </c>
      <c r="DY50" s="206">
        <f t="shared" ref="DY50:DY57" si="45">SUM(CU50:CY50)/$DQ$4</f>
        <v>5.4599624999999996</v>
      </c>
      <c r="DZ50" s="206">
        <f t="shared" ref="DZ50:DZ57" si="46">SUM(CZ50:DE50)/$DQ$4</f>
        <v>4.5207699999999997</v>
      </c>
      <c r="EA50" s="206">
        <f t="shared" ref="EA50:EA57" si="47">SUM(DF50:DG50)/$DQ$4</f>
        <v>72.258080000000007</v>
      </c>
      <c r="EB50" s="206">
        <f t="shared" ref="EB50:EB57" si="48">SUM(DH50:DI50)/$DQ$4</f>
        <v>168.0548</v>
      </c>
      <c r="EC50" s="206">
        <f t="shared" ref="EC50:EC57" si="49">SUM(DJ50:DK50)/$DQ$4</f>
        <v>20.646875000000001</v>
      </c>
      <c r="ED50" s="207">
        <f t="shared" si="5"/>
        <v>274.08379500000001</v>
      </c>
      <c r="EE50" s="303">
        <f t="shared" ref="EE50:EE57" si="50">ED50-(DL50/$DQ$4)</f>
        <v>0</v>
      </c>
      <c r="EF50" s="101"/>
      <c r="EG50" s="101"/>
    </row>
    <row r="51" spans="1:137" s="126" customFormat="1" ht="15.5" hidden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101"/>
      <c r="EG51" s="101"/>
    </row>
    <row r="52" spans="1:137" s="126" customFormat="1" ht="15.5" hidden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10000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10000</v>
      </c>
      <c r="DQ52" s="208"/>
      <c r="DR52" s="209"/>
      <c r="DS52" s="218"/>
      <c r="DT52" s="205" t="s">
        <v>160</v>
      </c>
      <c r="DU52" s="206">
        <f t="shared" si="41"/>
        <v>0</v>
      </c>
      <c r="DV52" s="206">
        <f t="shared" si="42"/>
        <v>0</v>
      </c>
      <c r="DW52" s="206">
        <f t="shared" si="43"/>
        <v>10</v>
      </c>
      <c r="DX52" s="206">
        <f t="shared" si="44"/>
        <v>0</v>
      </c>
      <c r="DY52" s="206">
        <f t="shared" si="45"/>
        <v>0</v>
      </c>
      <c r="DZ52" s="206">
        <f t="shared" si="46"/>
        <v>0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10</v>
      </c>
      <c r="EE52" s="303">
        <f t="shared" si="50"/>
        <v>0</v>
      </c>
      <c r="EF52" s="101"/>
      <c r="EG52" s="101"/>
    </row>
    <row r="53" spans="1:137" s="126" customFormat="1" ht="15.5" hidden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101"/>
      <c r="EG53" s="101"/>
    </row>
    <row r="54" spans="1:137" s="126" customFormat="1" ht="15.5" hidden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101"/>
      <c r="EG54" s="101"/>
    </row>
    <row r="55" spans="1:137" s="126" customFormat="1" ht="15.5" hidden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101"/>
      <c r="EG55" s="101"/>
    </row>
    <row r="56" spans="1:137" s="126" customFormat="1" ht="15.5" hidden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101"/>
      <c r="EG56" s="101"/>
    </row>
    <row r="57" spans="1:137" s="126" customFormat="1" ht="15.5" hidden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101"/>
      <c r="EG57" s="101"/>
    </row>
    <row r="58" spans="1:137" s="126" customFormat="1" ht="15.5" hidden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0</v>
      </c>
      <c r="DW58" s="215">
        <f t="shared" si="51"/>
        <v>0</v>
      </c>
      <c r="DX58" s="215">
        <f t="shared" si="51"/>
        <v>0</v>
      </c>
      <c r="DY58" s="215">
        <f t="shared" si="51"/>
        <v>0</v>
      </c>
      <c r="DZ58" s="215">
        <f t="shared" si="51"/>
        <v>0</v>
      </c>
      <c r="EA58" s="215">
        <f t="shared" si="51"/>
        <v>0</v>
      </c>
      <c r="EB58" s="215">
        <f t="shared" si="51"/>
        <v>0</v>
      </c>
      <c r="EC58" s="215">
        <f t="shared" si="51"/>
        <v>0</v>
      </c>
      <c r="ED58" s="217">
        <f t="shared" si="5"/>
        <v>0</v>
      </c>
      <c r="EE58" s="305"/>
      <c r="EF58" s="101"/>
      <c r="EG58" s="101"/>
    </row>
    <row r="59" spans="1:137" s="126" customFormat="1" ht="15.5" hidden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0</v>
      </c>
      <c r="CX59" s="206">
        <v>0</v>
      </c>
      <c r="CY59" s="206">
        <v>0</v>
      </c>
      <c r="CZ59" s="206">
        <v>0</v>
      </c>
      <c r="DA59" s="206">
        <v>0</v>
      </c>
      <c r="DB59" s="206">
        <v>0</v>
      </c>
      <c r="DC59" s="206">
        <v>0</v>
      </c>
      <c r="DD59" s="206">
        <v>0</v>
      </c>
      <c r="DE59" s="206">
        <v>0</v>
      </c>
      <c r="DF59" s="206">
        <v>0</v>
      </c>
      <c r="DG59" s="206">
        <v>0</v>
      </c>
      <c r="DH59" s="206">
        <v>0</v>
      </c>
      <c r="DI59" s="206">
        <v>0</v>
      </c>
      <c r="DJ59" s="206">
        <v>0</v>
      </c>
      <c r="DK59" s="206">
        <v>0</v>
      </c>
      <c r="DL59" s="207">
        <v>0</v>
      </c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0</v>
      </c>
      <c r="DW59" s="206">
        <f t="shared" ref="DW59:DW66" si="54">SUM(P59:AL59)/$DQ$4</f>
        <v>0</v>
      </c>
      <c r="DX59" s="206">
        <f t="shared" ref="DX59:DX66" si="55">SUM(AM59:CT59)/$DQ$4</f>
        <v>0</v>
      </c>
      <c r="DY59" s="206">
        <f t="shared" ref="DY59:DY66" si="56">SUM(CU59:CY59)/$DQ$4</f>
        <v>0</v>
      </c>
      <c r="DZ59" s="206">
        <f t="shared" ref="DZ59:DZ66" si="57">SUM(CZ59:DE59)/$DQ$4</f>
        <v>0</v>
      </c>
      <c r="EA59" s="206">
        <f t="shared" ref="EA59:EA66" si="58">SUM(DF59:DG59)/$DQ$4</f>
        <v>0</v>
      </c>
      <c r="EB59" s="206">
        <f t="shared" ref="EB59:EB66" si="59">SUM(DH59:DI59)/$DQ$4</f>
        <v>0</v>
      </c>
      <c r="EC59" s="206">
        <f t="shared" ref="EC59:EC66" si="60">SUM(DJ59:DK59)/$DQ$4</f>
        <v>0</v>
      </c>
      <c r="ED59" s="207">
        <f t="shared" si="5"/>
        <v>0</v>
      </c>
      <c r="EE59" s="303">
        <f t="shared" ref="EE59:EE66" si="61">ED59-(DL59/$DQ$4)</f>
        <v>0</v>
      </c>
      <c r="EF59" s="101"/>
      <c r="EG59" s="101"/>
    </row>
    <row r="60" spans="1:137" s="126" customFormat="1" ht="15.5" hidden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0</v>
      </c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0</v>
      </c>
      <c r="DW60" s="206">
        <f t="shared" si="54"/>
        <v>0</v>
      </c>
      <c r="DX60" s="206">
        <f t="shared" si="55"/>
        <v>0</v>
      </c>
      <c r="DY60" s="206">
        <f t="shared" si="56"/>
        <v>0</v>
      </c>
      <c r="DZ60" s="206">
        <f t="shared" si="57"/>
        <v>0</v>
      </c>
      <c r="EA60" s="206">
        <f t="shared" si="58"/>
        <v>0</v>
      </c>
      <c r="EB60" s="206">
        <f t="shared" si="59"/>
        <v>0</v>
      </c>
      <c r="EC60" s="206">
        <f t="shared" si="60"/>
        <v>0</v>
      </c>
      <c r="ED60" s="207">
        <f t="shared" si="5"/>
        <v>0</v>
      </c>
      <c r="EE60" s="303">
        <f t="shared" si="61"/>
        <v>0</v>
      </c>
      <c r="EF60" s="101"/>
      <c r="EG60" s="101"/>
    </row>
    <row r="61" spans="1:137" s="126" customFormat="1" ht="15.5" hidden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101"/>
      <c r="EG61" s="101"/>
    </row>
    <row r="62" spans="1:137" s="126" customFormat="1" ht="15.5" hidden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101"/>
      <c r="EG62" s="101"/>
    </row>
    <row r="63" spans="1:137" s="126" customFormat="1" ht="15.5" hidden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101"/>
      <c r="EG63" s="101"/>
    </row>
    <row r="64" spans="1:137" s="126" customFormat="1" ht="15.5" hidden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101"/>
      <c r="EG64" s="101"/>
    </row>
    <row r="65" spans="1:137" s="126" customFormat="1" ht="15.5" hidden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0</v>
      </c>
      <c r="CX65" s="206">
        <v>0</v>
      </c>
      <c r="CY65" s="206">
        <v>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0</v>
      </c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0</v>
      </c>
      <c r="DW65" s="206">
        <f t="shared" si="54"/>
        <v>0</v>
      </c>
      <c r="DX65" s="206">
        <f t="shared" si="55"/>
        <v>0</v>
      </c>
      <c r="DY65" s="206">
        <f t="shared" si="56"/>
        <v>0</v>
      </c>
      <c r="DZ65" s="206">
        <f t="shared" si="57"/>
        <v>0</v>
      </c>
      <c r="EA65" s="206">
        <f t="shared" si="58"/>
        <v>0</v>
      </c>
      <c r="EB65" s="206">
        <f t="shared" si="59"/>
        <v>0</v>
      </c>
      <c r="EC65" s="206">
        <f t="shared" si="60"/>
        <v>0</v>
      </c>
      <c r="ED65" s="207">
        <f t="shared" si="5"/>
        <v>0</v>
      </c>
      <c r="EE65" s="303">
        <f t="shared" si="61"/>
        <v>0</v>
      </c>
      <c r="EF65" s="101"/>
      <c r="EG65" s="101"/>
    </row>
    <row r="66" spans="1:137" s="126" customFormat="1" ht="15.5" hidden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101"/>
      <c r="EG66" s="101"/>
    </row>
    <row r="67" spans="1:137" s="126" customFormat="1" ht="15.5" hidden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101"/>
      <c r="EG67" s="101"/>
    </row>
    <row r="68" spans="1:137" s="126" customFormat="1" ht="15.5" hidden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101"/>
      <c r="EG68" s="101"/>
    </row>
    <row r="69" spans="1:137" s="126" customFormat="1" ht="15.5" hidden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101"/>
      <c r="EG69" s="101"/>
    </row>
    <row r="70" spans="1:137" s="126" customFormat="1" ht="15.5" hidden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101"/>
      <c r="EG70" s="101"/>
    </row>
    <row r="71" spans="1:137" s="126" customFormat="1" ht="15.5" hidden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101"/>
      <c r="EG71" s="101"/>
    </row>
    <row r="72" spans="1:137" s="126" customFormat="1" ht="15.5" hidden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101"/>
      <c r="EG72" s="101"/>
    </row>
    <row r="73" spans="1:137" s="126" customFormat="1" ht="15.5" hidden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101"/>
      <c r="EG73" s="101"/>
    </row>
    <row r="74" spans="1:137" s="126" customFormat="1" ht="15.5" hidden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101"/>
      <c r="EG74" s="101"/>
    </row>
    <row r="75" spans="1:137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Q75" s="210"/>
      <c r="DR75" s="211" t="s">
        <v>228</v>
      </c>
      <c r="DS75" s="211"/>
      <c r="DT75" s="212"/>
      <c r="DU75" s="213">
        <f t="shared" ref="DU75:EC75" si="73">DU76+DU85+DU94</f>
        <v>0</v>
      </c>
      <c r="DV75" s="213">
        <f t="shared" si="73"/>
        <v>0</v>
      </c>
      <c r="DW75" s="213">
        <f t="shared" si="73"/>
        <v>41.737465750000005</v>
      </c>
      <c r="DX75" s="213">
        <f t="shared" si="73"/>
        <v>6.9875000000000007E-2</v>
      </c>
      <c r="DY75" s="213">
        <f t="shared" si="73"/>
        <v>6.3574999999999999</v>
      </c>
      <c r="DZ75" s="213">
        <f t="shared" si="73"/>
        <v>50.418591458333331</v>
      </c>
      <c r="EA75" s="213">
        <f t="shared" si="73"/>
        <v>7.255790972222222</v>
      </c>
      <c r="EB75" s="213">
        <f t="shared" si="73"/>
        <v>2.5368500000000003</v>
      </c>
      <c r="EC75" s="213">
        <f t="shared" si="73"/>
        <v>6.7793629166666705</v>
      </c>
      <c r="ED75" s="214">
        <f t="shared" si="5"/>
        <v>115.15543609722224</v>
      </c>
      <c r="EE75" s="305"/>
      <c r="EF75" s="101"/>
      <c r="EG75" s="101"/>
    </row>
    <row r="76" spans="1:137" s="126" customFormat="1" ht="15.5" hidden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Q76" s="210"/>
      <c r="DR76" s="211"/>
      <c r="DS76" s="211" t="s">
        <v>154</v>
      </c>
      <c r="DT76" s="212"/>
      <c r="DU76" s="213">
        <f t="shared" ref="DU76:EC76" si="74">SUM(DU77:DU84)</f>
        <v>0</v>
      </c>
      <c r="DV76" s="213">
        <f t="shared" si="74"/>
        <v>0</v>
      </c>
      <c r="DW76" s="213">
        <f t="shared" si="74"/>
        <v>41.737465750000005</v>
      </c>
      <c r="DX76" s="213">
        <f t="shared" si="74"/>
        <v>6.9875000000000007E-2</v>
      </c>
      <c r="DY76" s="213">
        <f t="shared" si="74"/>
        <v>6.3574999999999999</v>
      </c>
      <c r="DZ76" s="213">
        <f t="shared" si="74"/>
        <v>50.418591458333331</v>
      </c>
      <c r="EA76" s="213">
        <f t="shared" si="74"/>
        <v>7.255790972222222</v>
      </c>
      <c r="EB76" s="213">
        <f t="shared" si="74"/>
        <v>2.5368500000000003</v>
      </c>
      <c r="EC76" s="213">
        <f t="shared" si="74"/>
        <v>6.7793629166666705</v>
      </c>
      <c r="ED76" s="214">
        <f t="shared" si="5"/>
        <v>115.15543609722224</v>
      </c>
      <c r="EE76" s="305"/>
      <c r="EF76" s="101"/>
      <c r="EG76" s="101"/>
    </row>
    <row r="77" spans="1:137" s="126" customFormat="1" ht="15.5" hidden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0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0</v>
      </c>
      <c r="T77" s="206">
        <v>41737.465750000003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69.875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1018.5375</v>
      </c>
      <c r="CW77" s="206">
        <v>23</v>
      </c>
      <c r="CX77" s="206">
        <v>5254.2124999999996</v>
      </c>
      <c r="CY77" s="206">
        <v>61.75</v>
      </c>
      <c r="CZ77" s="206">
        <v>0</v>
      </c>
      <c r="DA77" s="206">
        <v>69.875</v>
      </c>
      <c r="DB77" s="206">
        <v>48112.878958333327</v>
      </c>
      <c r="DC77" s="206">
        <v>2023</v>
      </c>
      <c r="DD77" s="206">
        <v>151.08750000000001</v>
      </c>
      <c r="DE77" s="206">
        <v>61.75</v>
      </c>
      <c r="DF77" s="206">
        <v>3217.836527777778</v>
      </c>
      <c r="DG77" s="206">
        <v>4037.9544444444441</v>
      </c>
      <c r="DH77" s="206">
        <v>292.17500000000001</v>
      </c>
      <c r="DI77" s="206">
        <v>2244.6750000000002</v>
      </c>
      <c r="DJ77" s="206">
        <v>6779.3629166666706</v>
      </c>
      <c r="DK77" s="206">
        <v>0</v>
      </c>
      <c r="DL77" s="207">
        <v>115155.43609722222</v>
      </c>
      <c r="DQ77" s="208"/>
      <c r="DR77" s="209"/>
      <c r="DS77" s="218"/>
      <c r="DT77" s="205" t="s">
        <v>156</v>
      </c>
      <c r="DU77" s="206">
        <f t="shared" ref="DU77:DU84" si="75">I77/$DQ$4</f>
        <v>0</v>
      </c>
      <c r="DV77" s="206">
        <f t="shared" ref="DV77:DV84" si="76">SUM(J77:O77)/$DQ$4</f>
        <v>0</v>
      </c>
      <c r="DW77" s="206">
        <f t="shared" ref="DW77:DW84" si="77">SUM(P77:AL77)/$DQ$4</f>
        <v>41.737465750000005</v>
      </c>
      <c r="DX77" s="206">
        <f t="shared" ref="DX77:DX84" si="78">SUM(AM77:CT77)/$DQ$4</f>
        <v>6.9875000000000007E-2</v>
      </c>
      <c r="DY77" s="206">
        <f t="shared" ref="DY77:DY84" si="79">SUM(CU77:CY77)/$DQ$4</f>
        <v>6.3574999999999999</v>
      </c>
      <c r="DZ77" s="206">
        <f t="shared" ref="DZ77:DZ84" si="80">SUM(CZ77:DE77)/$DQ$4</f>
        <v>50.418591458333331</v>
      </c>
      <c r="EA77" s="206">
        <f t="shared" ref="EA77:EA84" si="81">SUM(DF77:DG77)/$DQ$4</f>
        <v>7.255790972222222</v>
      </c>
      <c r="EB77" s="206">
        <f t="shared" ref="EB77:EB84" si="82">SUM(DH77:DI77)/$DQ$4</f>
        <v>2.5368500000000003</v>
      </c>
      <c r="EC77" s="206">
        <f t="shared" ref="EC77:EC84" si="83">SUM(DJ77:DK77)/$DQ$4</f>
        <v>6.7793629166666705</v>
      </c>
      <c r="ED77" s="207">
        <f t="shared" ref="ED77:ED84" si="84">SUM(DU77:EC77)</f>
        <v>115.15543609722224</v>
      </c>
      <c r="EE77" s="303">
        <f t="shared" ref="EE77:EE84" si="85">ED77-(DL77/$DQ$4)</f>
        <v>0</v>
      </c>
      <c r="EF77" s="101"/>
      <c r="EG77" s="101"/>
    </row>
    <row r="78" spans="1:137" s="126" customFormat="1" ht="15.5" hidden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101"/>
      <c r="EG78" s="101"/>
    </row>
    <row r="79" spans="1:137" s="126" customFormat="1" ht="15.5" hidden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101"/>
      <c r="EG79" s="101"/>
    </row>
    <row r="80" spans="1:137" s="126" customFormat="1" ht="15.5" hidden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101"/>
      <c r="EG80" s="101"/>
    </row>
    <row r="81" spans="1:137" s="126" customFormat="1" ht="15.5" hidden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101"/>
      <c r="EG81" s="101"/>
    </row>
    <row r="82" spans="1:137" s="126" customFormat="1" ht="15.5" hidden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101"/>
      <c r="EG82" s="101"/>
    </row>
    <row r="83" spans="1:137" s="126" customFormat="1" ht="15.5" hidden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101"/>
      <c r="EG83" s="101"/>
    </row>
    <row r="84" spans="1:137" s="126" customFormat="1" ht="15.5" hidden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101"/>
      <c r="EG84" s="101"/>
    </row>
    <row r="85" spans="1:137" s="126" customFormat="1" ht="15.5" hidden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0</v>
      </c>
      <c r="DW85" s="213">
        <f t="shared" si="86"/>
        <v>0</v>
      </c>
      <c r="DX85" s="213">
        <f t="shared" si="86"/>
        <v>0</v>
      </c>
      <c r="DY85" s="213">
        <f t="shared" si="86"/>
        <v>0</v>
      </c>
      <c r="DZ85" s="213">
        <f t="shared" si="86"/>
        <v>0</v>
      </c>
      <c r="EA85" s="213">
        <f t="shared" si="86"/>
        <v>0</v>
      </c>
      <c r="EB85" s="213">
        <f t="shared" si="86"/>
        <v>0</v>
      </c>
      <c r="EC85" s="213">
        <f t="shared" si="86"/>
        <v>0</v>
      </c>
      <c r="ED85" s="214">
        <f t="shared" ref="ED85:ED148" si="87">SUM(DU85:EC85)</f>
        <v>0</v>
      </c>
      <c r="EE85" s="305"/>
      <c r="EF85" s="101"/>
      <c r="EG85" s="101"/>
    </row>
    <row r="86" spans="1:137" s="126" customFormat="1" ht="15.5" hidden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0</v>
      </c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0</v>
      </c>
      <c r="DW86" s="206">
        <f t="shared" ref="DW86:DW93" si="90">SUM(P86:AL86)/$DQ$4</f>
        <v>0</v>
      </c>
      <c r="DX86" s="206">
        <f t="shared" ref="DX86:DX93" si="91">SUM(AM86:CT86)/$DQ$4</f>
        <v>0</v>
      </c>
      <c r="DY86" s="206">
        <f t="shared" ref="DY86:DY93" si="92">SUM(CU86:CY86)/$DQ$4</f>
        <v>0</v>
      </c>
      <c r="DZ86" s="206">
        <f t="shared" ref="DZ86:DZ93" si="93">SUM(CZ86:DE86)/$DQ$4</f>
        <v>0</v>
      </c>
      <c r="EA86" s="206">
        <f t="shared" ref="EA86:EA93" si="94">SUM(DF86:DG86)/$DQ$4</f>
        <v>0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0</v>
      </c>
      <c r="EE86" s="303">
        <f t="shared" ref="EE86:EE93" si="97">ED86-(DL86/$DQ$4)</f>
        <v>0</v>
      </c>
      <c r="EF86" s="101"/>
      <c r="EG86" s="101"/>
    </row>
    <row r="87" spans="1:137" s="126" customFormat="1" ht="15.5" hidden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0</v>
      </c>
      <c r="DH87" s="206">
        <v>0</v>
      </c>
      <c r="DI87" s="206">
        <v>0</v>
      </c>
      <c r="DJ87" s="206">
        <v>0</v>
      </c>
      <c r="DK87" s="206">
        <v>0</v>
      </c>
      <c r="DL87" s="207">
        <v>0</v>
      </c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0</v>
      </c>
      <c r="DW87" s="206">
        <f t="shared" si="90"/>
        <v>0</v>
      </c>
      <c r="DX87" s="206">
        <f t="shared" si="91"/>
        <v>0</v>
      </c>
      <c r="DY87" s="206">
        <f t="shared" si="92"/>
        <v>0</v>
      </c>
      <c r="DZ87" s="206">
        <f t="shared" si="93"/>
        <v>0</v>
      </c>
      <c r="EA87" s="206">
        <f t="shared" si="94"/>
        <v>0</v>
      </c>
      <c r="EB87" s="206">
        <f t="shared" si="95"/>
        <v>0</v>
      </c>
      <c r="EC87" s="206">
        <f t="shared" si="96"/>
        <v>0</v>
      </c>
      <c r="ED87" s="207">
        <f t="shared" si="87"/>
        <v>0</v>
      </c>
      <c r="EE87" s="303">
        <f t="shared" si="97"/>
        <v>0</v>
      </c>
      <c r="EF87" s="101"/>
      <c r="EG87" s="101"/>
    </row>
    <row r="88" spans="1:137" s="126" customFormat="1" ht="15.5" hidden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101"/>
      <c r="EG88" s="101"/>
    </row>
    <row r="89" spans="1:137" s="126" customFormat="1" ht="15.5" hidden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101"/>
      <c r="EG89" s="101"/>
    </row>
    <row r="90" spans="1:137" s="126" customFormat="1" ht="15.5" hidden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101"/>
      <c r="EG90" s="101"/>
    </row>
    <row r="91" spans="1:137" s="126" customFormat="1" ht="15.5" hidden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101"/>
      <c r="EG91" s="101"/>
    </row>
    <row r="92" spans="1:137" s="126" customFormat="1" ht="15.5" hidden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0</v>
      </c>
      <c r="DH92" s="206">
        <v>0</v>
      </c>
      <c r="DI92" s="206">
        <v>0</v>
      </c>
      <c r="DJ92" s="206">
        <v>0</v>
      </c>
      <c r="DK92" s="206">
        <v>0</v>
      </c>
      <c r="DL92" s="207">
        <v>0</v>
      </c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0</v>
      </c>
      <c r="DX92" s="206">
        <f t="shared" si="91"/>
        <v>0</v>
      </c>
      <c r="DY92" s="206">
        <f t="shared" si="92"/>
        <v>0</v>
      </c>
      <c r="DZ92" s="206">
        <f t="shared" si="93"/>
        <v>0</v>
      </c>
      <c r="EA92" s="206">
        <f t="shared" si="94"/>
        <v>0</v>
      </c>
      <c r="EB92" s="206">
        <f t="shared" si="95"/>
        <v>0</v>
      </c>
      <c r="EC92" s="206">
        <f t="shared" si="96"/>
        <v>0</v>
      </c>
      <c r="ED92" s="207">
        <f t="shared" si="87"/>
        <v>0</v>
      </c>
      <c r="EE92" s="303">
        <f t="shared" si="97"/>
        <v>0</v>
      </c>
      <c r="EF92" s="101"/>
      <c r="EG92" s="101"/>
    </row>
    <row r="93" spans="1:137" s="126" customFormat="1" ht="15.5" hidden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101"/>
      <c r="EG93" s="101"/>
    </row>
    <row r="94" spans="1:137" s="126" customFormat="1" ht="15.5" hidden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0</v>
      </c>
      <c r="DX94" s="213">
        <f t="shared" si="98"/>
        <v>0</v>
      </c>
      <c r="DY94" s="213">
        <f t="shared" si="98"/>
        <v>0</v>
      </c>
      <c r="DZ94" s="213">
        <f t="shared" si="98"/>
        <v>0</v>
      </c>
      <c r="EA94" s="213">
        <f t="shared" si="98"/>
        <v>0</v>
      </c>
      <c r="EB94" s="213">
        <f t="shared" si="98"/>
        <v>0</v>
      </c>
      <c r="EC94" s="213">
        <f t="shared" si="98"/>
        <v>0</v>
      </c>
      <c r="ED94" s="214">
        <f t="shared" si="87"/>
        <v>0</v>
      </c>
      <c r="EE94" s="305"/>
      <c r="EF94" s="101"/>
      <c r="EG94" s="101"/>
    </row>
    <row r="95" spans="1:137" s="126" customFormat="1" ht="15.5" hidden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101"/>
      <c r="EG95" s="101"/>
    </row>
    <row r="96" spans="1:137" s="126" customFormat="1" ht="15.5" hidden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101"/>
      <c r="EG96" s="101"/>
    </row>
    <row r="97" spans="1:137" s="126" customFormat="1" ht="15.5" hidden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0</v>
      </c>
      <c r="DH97" s="206">
        <v>0</v>
      </c>
      <c r="DI97" s="206">
        <v>0</v>
      </c>
      <c r="DJ97" s="206">
        <v>0</v>
      </c>
      <c r="DK97" s="206">
        <v>0</v>
      </c>
      <c r="DL97" s="207">
        <v>0</v>
      </c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0</v>
      </c>
      <c r="DX97" s="206">
        <f t="shared" si="102"/>
        <v>0</v>
      </c>
      <c r="DY97" s="206">
        <f t="shared" si="103"/>
        <v>0</v>
      </c>
      <c r="DZ97" s="206">
        <f t="shared" si="104"/>
        <v>0</v>
      </c>
      <c r="EA97" s="206">
        <f t="shared" si="105"/>
        <v>0</v>
      </c>
      <c r="EB97" s="206">
        <f t="shared" si="106"/>
        <v>0</v>
      </c>
      <c r="EC97" s="206">
        <f t="shared" si="107"/>
        <v>0</v>
      </c>
      <c r="ED97" s="207">
        <f t="shared" si="87"/>
        <v>0</v>
      </c>
      <c r="EE97" s="303">
        <f t="shared" si="108"/>
        <v>0</v>
      </c>
      <c r="EF97" s="101"/>
      <c r="EG97" s="101"/>
    </row>
    <row r="98" spans="1:137" s="126" customFormat="1" ht="15.5" hidden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101"/>
      <c r="EG98" s="101"/>
    </row>
    <row r="99" spans="1:137" s="126" customFormat="1" ht="15.5" hidden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101"/>
      <c r="EG99" s="101"/>
    </row>
    <row r="100" spans="1:137" s="126" customFormat="1" ht="15.5" hidden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101"/>
      <c r="EG100" s="101"/>
    </row>
    <row r="101" spans="1:137" s="126" customFormat="1" ht="15.5" hidden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101"/>
      <c r="EG101" s="101"/>
    </row>
    <row r="102" spans="1:137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0</v>
      </c>
      <c r="DX102" s="213">
        <f t="shared" si="109"/>
        <v>0</v>
      </c>
      <c r="DY102" s="213">
        <f t="shared" si="109"/>
        <v>0</v>
      </c>
      <c r="DZ102" s="213">
        <f t="shared" si="109"/>
        <v>0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0</v>
      </c>
      <c r="EE102" s="305"/>
      <c r="EF102" s="101"/>
      <c r="EG102" s="101"/>
    </row>
    <row r="103" spans="1:137" s="126" customFormat="1" ht="15.5" hidden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0</v>
      </c>
      <c r="T103" s="206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0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0</v>
      </c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0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0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0</v>
      </c>
      <c r="EE103" s="303">
        <f>ED103-(DL103/$DQ$4)</f>
        <v>0</v>
      </c>
      <c r="EF103" s="101"/>
      <c r="EG103" s="101"/>
    </row>
    <row r="104" spans="1:137" s="126" customFormat="1" ht="15.5" hidden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101"/>
      <c r="EG104" s="101"/>
    </row>
    <row r="105" spans="1:137" s="126" customFormat="1" ht="15.5" hidden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101"/>
      <c r="EG105" s="101"/>
    </row>
    <row r="106" spans="1:137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101"/>
      <c r="EG106" s="101"/>
    </row>
    <row r="107" spans="1:137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Q107" s="210"/>
      <c r="DR107" s="211" t="s">
        <v>153</v>
      </c>
      <c r="DS107" s="211"/>
      <c r="DT107" s="212"/>
      <c r="DU107" s="213">
        <f t="shared" ref="DU107:EC107" si="110">SUM(DU108:DU112)</f>
        <v>3.1089704666666641E-2</v>
      </c>
      <c r="DV107" s="213">
        <f t="shared" si="110"/>
        <v>0.18653822800000044</v>
      </c>
      <c r="DW107" s="213">
        <f t="shared" si="110"/>
        <v>0.68397350266666723</v>
      </c>
      <c r="DX107" s="213">
        <f t="shared" si="110"/>
        <v>1.8964719846666664</v>
      </c>
      <c r="DY107" s="213">
        <f t="shared" si="110"/>
        <v>0</v>
      </c>
      <c r="DZ107" s="213">
        <f t="shared" si="110"/>
        <v>0</v>
      </c>
      <c r="EA107" s="213">
        <f t="shared" si="110"/>
        <v>0</v>
      </c>
      <c r="EB107" s="213">
        <f t="shared" si="110"/>
        <v>0</v>
      </c>
      <c r="EC107" s="213">
        <f t="shared" si="110"/>
        <v>-6.1866643944615605E-16</v>
      </c>
      <c r="ED107" s="214">
        <f t="shared" si="87"/>
        <v>2.7980734200000001</v>
      </c>
      <c r="EE107" s="305"/>
      <c r="EF107" s="101"/>
      <c r="EG107" s="101"/>
    </row>
    <row r="108" spans="1:137" s="126" customFormat="1" ht="15.5" hidden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30.037970222222199</v>
      </c>
      <c r="J108" s="206">
        <v>0</v>
      </c>
      <c r="K108" s="206">
        <v>0</v>
      </c>
      <c r="L108" s="206">
        <v>90.113910666667095</v>
      </c>
      <c r="M108" s="206">
        <v>30.037970222222</v>
      </c>
      <c r="N108" s="206">
        <v>30.037970222222601</v>
      </c>
      <c r="O108" s="206">
        <v>30.0379702222221</v>
      </c>
      <c r="P108" s="206">
        <v>30.037970222222199</v>
      </c>
      <c r="Q108" s="206">
        <v>0</v>
      </c>
      <c r="R108" s="206">
        <v>0</v>
      </c>
      <c r="S108" s="206">
        <v>90.113910666666598</v>
      </c>
      <c r="T108" s="206">
        <v>30.037970222222501</v>
      </c>
      <c r="U108" s="206">
        <v>30.0379702222221</v>
      </c>
      <c r="V108" s="206">
        <v>30.037970222222299</v>
      </c>
      <c r="W108" s="206">
        <v>30.037970222222199</v>
      </c>
      <c r="X108" s="206">
        <v>0</v>
      </c>
      <c r="Y108" s="206">
        <v>0</v>
      </c>
      <c r="Z108" s="206">
        <v>0</v>
      </c>
      <c r="AA108" s="206">
        <v>120.151880888889</v>
      </c>
      <c r="AB108" s="206">
        <v>30.037970222222</v>
      </c>
      <c r="AC108" s="206">
        <v>30.037970222222199</v>
      </c>
      <c r="AD108" s="206">
        <v>30.037970222222601</v>
      </c>
      <c r="AE108" s="206">
        <v>0</v>
      </c>
      <c r="AF108" s="206">
        <v>0</v>
      </c>
      <c r="AG108" s="206">
        <v>90.113910666666598</v>
      </c>
      <c r="AH108" s="206">
        <v>30.0379702222221</v>
      </c>
      <c r="AI108" s="206">
        <v>30.037970222222199</v>
      </c>
      <c r="AJ108" s="206">
        <v>30.037970222222501</v>
      </c>
      <c r="AK108" s="206">
        <v>30.037970222222501</v>
      </c>
      <c r="AL108" s="206">
        <v>0</v>
      </c>
      <c r="AM108" s="206">
        <v>0</v>
      </c>
      <c r="AN108" s="206">
        <v>90.1139106666663</v>
      </c>
      <c r="AO108" s="206">
        <v>30.037970222222299</v>
      </c>
      <c r="AP108" s="206">
        <v>30.037970222222199</v>
      </c>
      <c r="AQ108" s="206">
        <v>30.037970222222199</v>
      </c>
      <c r="AR108" s="206">
        <v>30.0379702222228</v>
      </c>
      <c r="AS108" s="206">
        <v>0</v>
      </c>
      <c r="AT108" s="206">
        <v>0</v>
      </c>
      <c r="AU108" s="206">
        <v>90.113910666666797</v>
      </c>
      <c r="AV108" s="206">
        <v>30.037970222221901</v>
      </c>
      <c r="AW108" s="206">
        <v>30.0379702222221</v>
      </c>
      <c r="AX108" s="206">
        <v>30.037970222222199</v>
      </c>
      <c r="AY108" s="206">
        <v>30.037970222222398</v>
      </c>
      <c r="AZ108" s="206">
        <v>0</v>
      </c>
      <c r="BA108" s="206">
        <v>0</v>
      </c>
      <c r="BB108" s="206">
        <v>90.1139106666662</v>
      </c>
      <c r="BC108" s="206">
        <v>30.037970222222501</v>
      </c>
      <c r="BD108" s="206">
        <v>30.037970222222199</v>
      </c>
      <c r="BE108" s="206">
        <v>30.037970222222299</v>
      </c>
      <c r="BF108" s="206">
        <v>30.037970222221801</v>
      </c>
      <c r="BG108" s="206">
        <v>0</v>
      </c>
      <c r="BH108" s="206">
        <v>0</v>
      </c>
      <c r="BI108" s="206">
        <v>90.113910666667095</v>
      </c>
      <c r="BJ108" s="206">
        <v>30.037970222222</v>
      </c>
      <c r="BK108" s="206">
        <v>30.037970222222199</v>
      </c>
      <c r="BL108" s="206">
        <v>30.037970222222299</v>
      </c>
      <c r="BM108" s="206">
        <v>30.037970222221901</v>
      </c>
      <c r="BN108" s="206">
        <v>0</v>
      </c>
      <c r="BO108" s="206">
        <v>0</v>
      </c>
      <c r="BP108" s="206">
        <v>90.113910666666598</v>
      </c>
      <c r="BQ108" s="206">
        <v>30.037970222222199</v>
      </c>
      <c r="BR108" s="206">
        <v>30.037970222222199</v>
      </c>
      <c r="BS108" s="206">
        <v>30.037970222222299</v>
      </c>
      <c r="BT108" s="206">
        <v>30.037970222222199</v>
      </c>
      <c r="BU108" s="206">
        <v>0</v>
      </c>
      <c r="BV108" s="206">
        <v>0</v>
      </c>
      <c r="BW108" s="206">
        <v>90.113910666666598</v>
      </c>
      <c r="BX108" s="206">
        <v>30.037970222222299</v>
      </c>
      <c r="BY108" s="206">
        <v>30.037970222222199</v>
      </c>
      <c r="BZ108" s="206">
        <v>30.0379702222221</v>
      </c>
      <c r="CA108" s="206">
        <v>30.037970222222501</v>
      </c>
      <c r="CB108" s="206">
        <v>0</v>
      </c>
      <c r="CC108" s="206">
        <v>0</v>
      </c>
      <c r="CD108" s="206">
        <v>90.113910666666797</v>
      </c>
      <c r="CE108" s="206">
        <v>30.0379702222221</v>
      </c>
      <c r="CF108" s="206">
        <v>30.037970222222501</v>
      </c>
      <c r="CG108" s="206">
        <v>30.037970222221901</v>
      </c>
      <c r="CH108" s="206">
        <v>30.037970222222398</v>
      </c>
      <c r="CI108" s="206">
        <v>0</v>
      </c>
      <c r="CJ108" s="206">
        <v>0</v>
      </c>
      <c r="CK108" s="206">
        <v>90.113910666665902</v>
      </c>
      <c r="CL108" s="206">
        <v>30.0379702222227</v>
      </c>
      <c r="CM108" s="206">
        <v>30.037970222222398</v>
      </c>
      <c r="CN108" s="206">
        <v>30.037970222222199</v>
      </c>
      <c r="CO108" s="206">
        <v>30.0379702222221</v>
      </c>
      <c r="CP108" s="206">
        <v>0</v>
      </c>
      <c r="CQ108" s="206">
        <v>0</v>
      </c>
      <c r="CR108" s="206">
        <v>90.113910666666996</v>
      </c>
      <c r="CS108" s="206">
        <v>30.037970222221901</v>
      </c>
      <c r="CT108" s="206">
        <v>30.0379702222221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-6.1866643944615604E-13</v>
      </c>
      <c r="DK108" s="206">
        <v>0</v>
      </c>
      <c r="DL108" s="207">
        <v>2703.4173200000009</v>
      </c>
      <c r="DQ108" s="208"/>
      <c r="DR108" s="209"/>
      <c r="DS108" s="209" t="s">
        <v>257</v>
      </c>
      <c r="DT108" s="205"/>
      <c r="DU108" s="206">
        <f>I108/$DQ$4</f>
        <v>3.00379702222222E-2</v>
      </c>
      <c r="DV108" s="206">
        <f>SUM(J108:O108)/$DQ$4</f>
        <v>0.18022782133333379</v>
      </c>
      <c r="DW108" s="206">
        <f>SUM(P108:AL108)/$DQ$4</f>
        <v>0.66083534488888951</v>
      </c>
      <c r="DX108" s="206">
        <f>SUM(AM108:CT108)/$DQ$4</f>
        <v>1.8323161835555553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-6.1866643944615605E-16</v>
      </c>
      <c r="ED108" s="207">
        <f t="shared" si="87"/>
        <v>2.7034173200000002</v>
      </c>
      <c r="EE108" s="303">
        <f>ED108-(DL108/$DQ$4)</f>
        <v>0</v>
      </c>
      <c r="EF108" s="101"/>
      <c r="EG108" s="101"/>
    </row>
    <row r="109" spans="1:137" s="126" customFormat="1" ht="15.5" hidden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1.0517344444444401</v>
      </c>
      <c r="J109" s="206">
        <v>0</v>
      </c>
      <c r="K109" s="206">
        <v>0</v>
      </c>
      <c r="L109" s="206">
        <v>3.1552033333333398</v>
      </c>
      <c r="M109" s="206">
        <v>1.0517344444444401</v>
      </c>
      <c r="N109" s="206">
        <v>1.0517344444444401</v>
      </c>
      <c r="O109" s="206">
        <v>1.0517344444444401</v>
      </c>
      <c r="P109" s="206">
        <v>1.0517344444444401</v>
      </c>
      <c r="Q109" s="206">
        <v>0</v>
      </c>
      <c r="R109" s="206">
        <v>0</v>
      </c>
      <c r="S109" s="206">
        <v>3.15520333333331</v>
      </c>
      <c r="T109" s="206">
        <v>1.0517344444444601</v>
      </c>
      <c r="U109" s="206">
        <v>1.0517344444444401</v>
      </c>
      <c r="V109" s="206">
        <v>1.0517344444444601</v>
      </c>
      <c r="W109" s="206">
        <v>1.0517344444444301</v>
      </c>
      <c r="X109" s="206">
        <v>0</v>
      </c>
      <c r="Y109" s="206">
        <v>0</v>
      </c>
      <c r="Z109" s="206">
        <v>0</v>
      </c>
      <c r="AA109" s="206">
        <v>4.2069377777777799</v>
      </c>
      <c r="AB109" s="206">
        <v>1.0517344444444401</v>
      </c>
      <c r="AC109" s="206">
        <v>1.0517344444444401</v>
      </c>
      <c r="AD109" s="206">
        <v>1.0517344444444301</v>
      </c>
      <c r="AE109" s="206">
        <v>0</v>
      </c>
      <c r="AF109" s="206">
        <v>0</v>
      </c>
      <c r="AG109" s="206">
        <v>3.15520333333333</v>
      </c>
      <c r="AH109" s="206">
        <v>1.0517344444444601</v>
      </c>
      <c r="AI109" s="206">
        <v>1.0517344444444501</v>
      </c>
      <c r="AJ109" s="206">
        <v>1.0517344444444501</v>
      </c>
      <c r="AK109" s="206">
        <v>1.0517344444444301</v>
      </c>
      <c r="AL109" s="206">
        <v>0</v>
      </c>
      <c r="AM109" s="206">
        <v>0</v>
      </c>
      <c r="AN109" s="206">
        <v>3.1552033333333598</v>
      </c>
      <c r="AO109" s="206">
        <v>1.0517344444444301</v>
      </c>
      <c r="AP109" s="206">
        <v>1.0517344444444501</v>
      </c>
      <c r="AQ109" s="206">
        <v>1.0517344444444401</v>
      </c>
      <c r="AR109" s="206">
        <v>1.0517344444444501</v>
      </c>
      <c r="AS109" s="206">
        <v>0</v>
      </c>
      <c r="AT109" s="206">
        <v>0</v>
      </c>
      <c r="AU109" s="206">
        <v>3.1552033333333598</v>
      </c>
      <c r="AV109" s="206">
        <v>1.0517344444444101</v>
      </c>
      <c r="AW109" s="206">
        <v>1.0517344444444501</v>
      </c>
      <c r="AX109" s="206">
        <v>1.0517344444444601</v>
      </c>
      <c r="AY109" s="206">
        <v>1.0517344444444301</v>
      </c>
      <c r="AZ109" s="206">
        <v>0</v>
      </c>
      <c r="BA109" s="206">
        <v>0</v>
      </c>
      <c r="BB109" s="206">
        <v>3.1552033333333398</v>
      </c>
      <c r="BC109" s="206">
        <v>1.0517344444444301</v>
      </c>
      <c r="BD109" s="206">
        <v>1.0517344444444501</v>
      </c>
      <c r="BE109" s="206">
        <v>1.0517344444444601</v>
      </c>
      <c r="BF109" s="206">
        <v>1.0517344444444301</v>
      </c>
      <c r="BG109" s="206">
        <v>0</v>
      </c>
      <c r="BH109" s="206">
        <v>0</v>
      </c>
      <c r="BI109" s="206">
        <v>3.15520333333335</v>
      </c>
      <c r="BJ109" s="206">
        <v>1.0517344444444401</v>
      </c>
      <c r="BK109" s="206">
        <v>1.0517344444444401</v>
      </c>
      <c r="BL109" s="206">
        <v>1.0517344444444601</v>
      </c>
      <c r="BM109" s="206">
        <v>1.0517344444444201</v>
      </c>
      <c r="BN109" s="206">
        <v>0</v>
      </c>
      <c r="BO109" s="206">
        <v>0</v>
      </c>
      <c r="BP109" s="206">
        <v>3.1552033333333398</v>
      </c>
      <c r="BQ109" s="206">
        <v>1.0517344444444401</v>
      </c>
      <c r="BR109" s="206">
        <v>1.0517344444444401</v>
      </c>
      <c r="BS109" s="206">
        <v>1.0517344444444501</v>
      </c>
      <c r="BT109" s="206">
        <v>1.0517344444444501</v>
      </c>
      <c r="BU109" s="206">
        <v>0</v>
      </c>
      <c r="BV109" s="206">
        <v>0</v>
      </c>
      <c r="BW109" s="206">
        <v>3.15520333333333</v>
      </c>
      <c r="BX109" s="206">
        <v>1.0517344444444601</v>
      </c>
      <c r="BY109" s="206">
        <v>1.0517344444444401</v>
      </c>
      <c r="BZ109" s="206">
        <v>1.0517344444444401</v>
      </c>
      <c r="CA109" s="206">
        <v>1.0517344444444501</v>
      </c>
      <c r="CB109" s="206">
        <v>0</v>
      </c>
      <c r="CC109" s="206">
        <v>0</v>
      </c>
      <c r="CD109" s="206">
        <v>3.15520333333333</v>
      </c>
      <c r="CE109" s="206">
        <v>1.0517344444444401</v>
      </c>
      <c r="CF109" s="206">
        <v>1.0517344444444601</v>
      </c>
      <c r="CG109" s="206">
        <v>1.0517344444444401</v>
      </c>
      <c r="CH109" s="206">
        <v>1.0517344444444501</v>
      </c>
      <c r="CI109" s="206">
        <v>0</v>
      </c>
      <c r="CJ109" s="206">
        <v>0</v>
      </c>
      <c r="CK109" s="206">
        <v>3.15520333333331</v>
      </c>
      <c r="CL109" s="206">
        <v>1.0517344444444601</v>
      </c>
      <c r="CM109" s="206">
        <v>1.0517344444444501</v>
      </c>
      <c r="CN109" s="206">
        <v>1.0517344444444501</v>
      </c>
      <c r="CO109" s="206">
        <v>1.0517344444444401</v>
      </c>
      <c r="CP109" s="206">
        <v>0</v>
      </c>
      <c r="CQ109" s="206">
        <v>0</v>
      </c>
      <c r="CR109" s="206">
        <v>3.1552033333333398</v>
      </c>
      <c r="CS109" s="206">
        <v>1.0517344444444301</v>
      </c>
      <c r="CT109" s="206">
        <v>1.0517344444444501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0</v>
      </c>
      <c r="DC109" s="206">
        <v>0</v>
      </c>
      <c r="DD109" s="206">
        <v>0</v>
      </c>
      <c r="DE109" s="206">
        <v>0</v>
      </c>
      <c r="DF109" s="206">
        <v>0</v>
      </c>
      <c r="DG109" s="206">
        <v>0</v>
      </c>
      <c r="DH109" s="206">
        <v>0</v>
      </c>
      <c r="DI109" s="206">
        <v>0</v>
      </c>
      <c r="DJ109" s="206">
        <v>0</v>
      </c>
      <c r="DK109" s="206">
        <v>0</v>
      </c>
      <c r="DL109" s="207">
        <v>94.656099999999967</v>
      </c>
      <c r="DQ109" s="208"/>
      <c r="DR109" s="209"/>
      <c r="DS109" s="205" t="s">
        <v>258</v>
      </c>
      <c r="DT109" s="205"/>
      <c r="DU109" s="206">
        <f>I109/$DQ$4</f>
        <v>1.0517344444444402E-3</v>
      </c>
      <c r="DV109" s="206">
        <f>SUM(J109:O109)/$DQ$4</f>
        <v>6.3104066666666604E-3</v>
      </c>
      <c r="DW109" s="206">
        <f>SUM(P109:AL109)/$DQ$4</f>
        <v>2.3138157777777744E-2</v>
      </c>
      <c r="DX109" s="206">
        <f>SUM(AM109:CT109)/$DQ$4</f>
        <v>6.4155801111111174E-2</v>
      </c>
      <c r="DY109" s="206">
        <f>SUM(CU109:CY109)/$DQ$4</f>
        <v>0</v>
      </c>
      <c r="DZ109" s="206">
        <f>SUM(CZ109:DE109)/$DQ$4</f>
        <v>0</v>
      </c>
      <c r="EA109" s="206">
        <f>SUM(DF109:DG109)/$DQ$4</f>
        <v>0</v>
      </c>
      <c r="EB109" s="206">
        <f>SUM(DH109:DI109)/$DQ$4</f>
        <v>0</v>
      </c>
      <c r="EC109" s="206">
        <f>SUM(DJ109:DK109)/$DQ$4</f>
        <v>0</v>
      </c>
      <c r="ED109" s="207">
        <f t="shared" si="87"/>
        <v>9.4656100000000021E-2</v>
      </c>
      <c r="EE109" s="303">
        <f>ED109-(DL109/$DQ$4)</f>
        <v>0</v>
      </c>
      <c r="EF109" s="101"/>
      <c r="EG109" s="101"/>
    </row>
    <row r="110" spans="1:137" s="126" customFormat="1" ht="15.5" hidden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101"/>
      <c r="EG110" s="101"/>
    </row>
    <row r="111" spans="1:137" s="126" customFormat="1" ht="15.5" hidden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101"/>
      <c r="EG111" s="101"/>
    </row>
    <row r="112" spans="1:137" s="126" customFormat="1" ht="15.5" hidden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101"/>
      <c r="EG112" s="101"/>
    </row>
    <row r="113" spans="1:137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0</v>
      </c>
      <c r="DW113" s="213">
        <f t="shared" si="111"/>
        <v>0</v>
      </c>
      <c r="DX113" s="213">
        <f t="shared" si="111"/>
        <v>1.561223375</v>
      </c>
      <c r="DY113" s="213">
        <f t="shared" si="111"/>
        <v>5.2289999999999996E-2</v>
      </c>
      <c r="DZ113" s="213">
        <f t="shared" si="111"/>
        <v>4.9385133750000003</v>
      </c>
      <c r="EA113" s="213">
        <f t="shared" si="111"/>
        <v>51.010697666666665</v>
      </c>
      <c r="EB113" s="213">
        <f t="shared" si="111"/>
        <v>29.667652500000003</v>
      </c>
      <c r="EC113" s="213">
        <f t="shared" si="111"/>
        <v>0</v>
      </c>
      <c r="ED113" s="214">
        <f t="shared" si="87"/>
        <v>87.230376916666671</v>
      </c>
      <c r="EE113" s="305"/>
      <c r="EF113" s="101"/>
      <c r="EG113" s="101"/>
    </row>
    <row r="114" spans="1:137" s="126" customFormat="1" ht="15.5" hidden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77.25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632.46562500000005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198.489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52.29</v>
      </c>
      <c r="CZ114" s="206">
        <v>0</v>
      </c>
      <c r="DA114" s="206">
        <v>77.25</v>
      </c>
      <c r="DB114" s="206">
        <v>830.95462499999996</v>
      </c>
      <c r="DC114" s="206">
        <v>0</v>
      </c>
      <c r="DD114" s="206">
        <v>0</v>
      </c>
      <c r="DE114" s="206">
        <v>52.29</v>
      </c>
      <c r="DF114" s="206">
        <v>9338.4087500000005</v>
      </c>
      <c r="DG114" s="206">
        <v>32481.409250000001</v>
      </c>
      <c r="DH114" s="206">
        <v>10822.173833333332</v>
      </c>
      <c r="DI114" s="206">
        <v>0</v>
      </c>
      <c r="DJ114" s="206">
        <v>0</v>
      </c>
      <c r="DK114" s="206">
        <v>0</v>
      </c>
      <c r="DL114" s="207">
        <v>54562.981083333332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0.9082046250000001</v>
      </c>
      <c r="DY114" s="206">
        <f>SUM(CU114:CY114)/$DQ$4</f>
        <v>5.2289999999999996E-2</v>
      </c>
      <c r="DZ114" s="206">
        <f>SUM(CZ114:DE114)/$DQ$4</f>
        <v>0.96049462499999994</v>
      </c>
      <c r="EA114" s="206">
        <f>SUM(DF114:DG114)/$DQ$4</f>
        <v>41.819817999999998</v>
      </c>
      <c r="EB114" s="206">
        <f>SUM(DH114:DI114)/$DQ$4</f>
        <v>10.822173833333332</v>
      </c>
      <c r="EC114" s="206">
        <f>SUM(DJ114:DK114)/$DQ$4</f>
        <v>0</v>
      </c>
      <c r="ED114" s="207">
        <f t="shared" si="87"/>
        <v>54.562981083333327</v>
      </c>
      <c r="EE114" s="303">
        <f>ED114-(DL114/$DQ$4)</f>
        <v>0</v>
      </c>
      <c r="EF114" s="101"/>
      <c r="EG114" s="101"/>
    </row>
    <row r="115" spans="1:137" s="126" customFormat="1" ht="15.5" hidden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82.5</v>
      </c>
      <c r="AS115" s="206">
        <v>0</v>
      </c>
      <c r="AT115" s="206">
        <v>0</v>
      </c>
      <c r="AU115" s="206">
        <v>450.12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41.43</v>
      </c>
      <c r="BJ115" s="206">
        <v>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0</v>
      </c>
      <c r="BQ115" s="206">
        <v>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78.96875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0</v>
      </c>
      <c r="CZ115" s="206">
        <v>0</v>
      </c>
      <c r="DA115" s="206">
        <v>574.04999999999995</v>
      </c>
      <c r="DB115" s="206">
        <v>3403.96875</v>
      </c>
      <c r="DC115" s="206">
        <v>0</v>
      </c>
      <c r="DD115" s="206">
        <v>0</v>
      </c>
      <c r="DE115" s="206">
        <v>0</v>
      </c>
      <c r="DF115" s="206">
        <v>8290.6396666666697</v>
      </c>
      <c r="DG115" s="206">
        <v>900.24</v>
      </c>
      <c r="DH115" s="206">
        <v>900.24</v>
      </c>
      <c r="DI115" s="206">
        <v>17945.238666666668</v>
      </c>
      <c r="DJ115" s="206">
        <v>0</v>
      </c>
      <c r="DK115" s="206">
        <v>0</v>
      </c>
      <c r="DL115" s="207">
        <v>32667.395833333336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0</v>
      </c>
      <c r="DW115" s="206">
        <f>SUM(P115:AL115)/$DQ$4</f>
        <v>0</v>
      </c>
      <c r="DX115" s="206">
        <f>SUM(AM115:CT115)/$DQ$4</f>
        <v>0.65301874999999998</v>
      </c>
      <c r="DY115" s="206">
        <f>SUM(CU115:CY115)/$DQ$4</f>
        <v>0</v>
      </c>
      <c r="DZ115" s="206">
        <f>SUM(CZ115:DE115)/$DQ$4</f>
        <v>3.9780187500000004</v>
      </c>
      <c r="EA115" s="206">
        <f>SUM(DF115:DG115)/$DQ$4</f>
        <v>9.1908796666666692</v>
      </c>
      <c r="EB115" s="206">
        <f>SUM(DH115:DI115)/$DQ$4</f>
        <v>18.845478666666668</v>
      </c>
      <c r="EC115" s="206">
        <f>SUM(DJ115:DK115)/$DQ$4</f>
        <v>0</v>
      </c>
      <c r="ED115" s="207">
        <f t="shared" si="87"/>
        <v>32.667395833333337</v>
      </c>
      <c r="EE115" s="303">
        <f>ED115-(DL115/$DQ$4)</f>
        <v>0</v>
      </c>
      <c r="EF115" s="101"/>
      <c r="EG115" s="101"/>
    </row>
    <row r="116" spans="1:137" s="126" customFormat="1" ht="15.5" hidden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101"/>
      <c r="EG116" s="101"/>
    </row>
    <row r="117" spans="1:137" s="126" customFormat="1" ht="15.5" hidden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101"/>
      <c r="EG117" s="101"/>
    </row>
    <row r="118" spans="1:137" s="126" customFormat="1" ht="15.5" hidden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101"/>
      <c r="EG118" s="101"/>
    </row>
    <row r="119" spans="1:137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</v>
      </c>
      <c r="DX119" s="213">
        <f t="shared" si="112"/>
        <v>0</v>
      </c>
      <c r="DY119" s="213">
        <f t="shared" si="112"/>
        <v>0</v>
      </c>
      <c r="DZ119" s="213">
        <f t="shared" si="112"/>
        <v>0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0</v>
      </c>
      <c r="EE119" s="305"/>
      <c r="EF119" s="101"/>
      <c r="EG119" s="101"/>
    </row>
    <row r="120" spans="1:137" s="126" customFormat="1" ht="15.5" hidden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101"/>
      <c r="EG120" s="101"/>
    </row>
    <row r="121" spans="1:137" s="126" customFormat="1" ht="15.5" hidden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0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0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0</v>
      </c>
      <c r="EE121" s="303">
        <f t="shared" si="113"/>
        <v>0</v>
      </c>
      <c r="EF121" s="101"/>
      <c r="EG121" s="101"/>
    </row>
    <row r="122" spans="1:137" s="126" customFormat="1" ht="15.5" hidden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101"/>
      <c r="EG122" s="101"/>
    </row>
    <row r="123" spans="1:137" s="126" customFormat="1" ht="15.5" hidden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101"/>
      <c r="EG123" s="101"/>
    </row>
    <row r="124" spans="1:137" s="126" customFormat="1" ht="15.5" hidden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101"/>
      <c r="EG124" s="101"/>
    </row>
    <row r="125" spans="1:137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101"/>
      <c r="EG125" s="101"/>
    </row>
    <row r="126" spans="1:137" s="126" customFormat="1" ht="15.5" hidden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101"/>
      <c r="EG126" s="101"/>
    </row>
    <row r="127" spans="1:137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101"/>
      <c r="EG127" s="101"/>
    </row>
    <row r="128" spans="1:137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6006.4516666666668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6006.4516666666668</v>
      </c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6.006451666666667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6.006451666666667</v>
      </c>
      <c r="EE128" s="303">
        <f t="shared" si="113"/>
        <v>0</v>
      </c>
      <c r="EF128" s="101"/>
      <c r="EG128" s="101"/>
    </row>
    <row r="129" spans="1:204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101"/>
      <c r="EG129" s="101"/>
    </row>
    <row r="130" spans="1:204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156742.09779083499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156742.09779083499</v>
      </c>
      <c r="DQ130" s="208"/>
      <c r="DR130" s="209" t="s">
        <v>265</v>
      </c>
      <c r="DS130" s="209"/>
      <c r="DT130" s="205"/>
      <c r="DU130" s="206">
        <f t="shared" si="115"/>
        <v>156.74209779083498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156.74209779083498</v>
      </c>
      <c r="EE130" s="303">
        <f t="shared" si="113"/>
        <v>0</v>
      </c>
      <c r="EF130" s="101"/>
      <c r="EG130" s="101"/>
    </row>
    <row r="131" spans="1:204" s="126" customFormat="1" ht="15.5" hidden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101"/>
      <c r="EG131" s="101"/>
    </row>
    <row r="132" spans="1:204" s="126" customFormat="1" ht="15.5" hidden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101"/>
      <c r="EG132" s="101"/>
    </row>
    <row r="133" spans="1:204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101"/>
      <c r="EG133" s="101"/>
      <c r="GV133" s="126">
        <v>0</v>
      </c>
    </row>
    <row r="134" spans="1:204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101"/>
      <c r="EG134" s="101"/>
    </row>
    <row r="135" spans="1:204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Q135" s="308" t="s">
        <v>478</v>
      </c>
      <c r="DR135" s="211"/>
      <c r="DS135" s="211"/>
      <c r="DT135" s="212"/>
      <c r="DU135" s="213">
        <f t="shared" ref="DU135:EC135" si="124">+DU136+DU152+DU157</f>
        <v>6.70447389133047</v>
      </c>
      <c r="DV135" s="213">
        <f t="shared" si="124"/>
        <v>68.543444197401172</v>
      </c>
      <c r="DW135" s="213">
        <f t="shared" si="124"/>
        <v>391.71473745014174</v>
      </c>
      <c r="DX135" s="213">
        <f t="shared" si="124"/>
        <v>548.0173695329654</v>
      </c>
      <c r="DY135" s="213">
        <f t="shared" si="124"/>
        <v>211.06858684485235</v>
      </c>
      <c r="DZ135" s="213">
        <f t="shared" si="124"/>
        <v>183.47352189839376</v>
      </c>
      <c r="EA135" s="213">
        <f t="shared" si="124"/>
        <v>357.32081032404255</v>
      </c>
      <c r="EB135" s="213">
        <f t="shared" si="124"/>
        <v>237.36578273208823</v>
      </c>
      <c r="EC135" s="213">
        <f t="shared" si="124"/>
        <v>61.902499997931116</v>
      </c>
      <c r="ED135" s="214">
        <f t="shared" si="87"/>
        <v>2066.1112268691472</v>
      </c>
      <c r="EE135" s="305"/>
      <c r="EF135" s="101"/>
      <c r="EG135" s="101"/>
    </row>
    <row r="136" spans="1:204" s="126" customFormat="1" ht="15.5" hidden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Q136" s="231"/>
      <c r="DR136" s="211" t="s">
        <v>271</v>
      </c>
      <c r="DS136" s="211"/>
      <c r="DT136" s="212"/>
      <c r="DU136" s="213">
        <f t="shared" ref="DU136:EC136" si="125">+DU137+DU142+DU147</f>
        <v>6.6252612962985467</v>
      </c>
      <c r="DV136" s="213">
        <f t="shared" si="125"/>
        <v>68.520217175621426</v>
      </c>
      <c r="DW136" s="213">
        <f t="shared" si="125"/>
        <v>390.81556354506256</v>
      </c>
      <c r="DX136" s="213">
        <f t="shared" si="125"/>
        <v>546.72796523386592</v>
      </c>
      <c r="DY136" s="213">
        <f t="shared" si="125"/>
        <v>208.4622314989561</v>
      </c>
      <c r="DZ136" s="213">
        <f t="shared" si="125"/>
        <v>182.46102210996884</v>
      </c>
      <c r="EA136" s="213">
        <f t="shared" si="125"/>
        <v>357.25126805136637</v>
      </c>
      <c r="EB136" s="213">
        <f t="shared" si="125"/>
        <v>237.36547650385808</v>
      </c>
      <c r="EC136" s="213">
        <f t="shared" si="125"/>
        <v>61.887964420461842</v>
      </c>
      <c r="ED136" s="214">
        <f t="shared" si="87"/>
        <v>2060.1169698354597</v>
      </c>
      <c r="EE136" s="305"/>
      <c r="EF136" s="101"/>
      <c r="EG136" s="101"/>
    </row>
    <row r="137" spans="1:204" s="126" customFormat="1" ht="15.5" hidden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Q137" s="210"/>
      <c r="DR137" s="215"/>
      <c r="DS137" s="212" t="s">
        <v>272</v>
      </c>
      <c r="DT137" s="212"/>
      <c r="DU137" s="213">
        <f t="shared" ref="DU137:EC137" si="126">SUM(DU138:DU141)</f>
        <v>6.6252612962985467</v>
      </c>
      <c r="DV137" s="213">
        <f t="shared" si="126"/>
        <v>68.520217175621426</v>
      </c>
      <c r="DW137" s="213">
        <f t="shared" si="126"/>
        <v>302.6181737821272</v>
      </c>
      <c r="DX137" s="213">
        <f t="shared" si="126"/>
        <v>543.01019309970798</v>
      </c>
      <c r="DY137" s="213">
        <f t="shared" si="126"/>
        <v>202.92322124953469</v>
      </c>
      <c r="DZ137" s="213">
        <f t="shared" si="126"/>
        <v>172.26659908760962</v>
      </c>
      <c r="EA137" s="213">
        <f t="shared" si="126"/>
        <v>334.50218249772723</v>
      </c>
      <c r="EB137" s="213">
        <f t="shared" si="126"/>
        <v>236.71912329962632</v>
      </c>
      <c r="EC137" s="213">
        <f t="shared" si="126"/>
        <v>61.887964420461842</v>
      </c>
      <c r="ED137" s="214">
        <f t="shared" si="87"/>
        <v>1929.072935908715</v>
      </c>
      <c r="EE137" s="305"/>
      <c r="EF137" s="101"/>
      <c r="EG137" s="101"/>
    </row>
    <row r="138" spans="1:204" s="126" customFormat="1" ht="15.5" hidden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2423.9031293056219</v>
      </c>
      <c r="J138" s="206">
        <v>266.6984673826052</v>
      </c>
      <c r="K138" s="206">
        <v>1459.11632435093</v>
      </c>
      <c r="L138" s="206">
        <v>1084.1264951064459</v>
      </c>
      <c r="M138" s="206">
        <v>38.695456139999997</v>
      </c>
      <c r="N138" s="206">
        <v>1933.2962861056251</v>
      </c>
      <c r="O138" s="206">
        <v>124.84467919138889</v>
      </c>
      <c r="P138" s="206">
        <v>6559.981836159639</v>
      </c>
      <c r="Q138" s="206">
        <v>9.0409791066666703</v>
      </c>
      <c r="R138" s="206">
        <v>91.046164844166668</v>
      </c>
      <c r="S138" s="206">
        <v>192.63002852555556</v>
      </c>
      <c r="T138" s="206">
        <v>1788.6577218475727</v>
      </c>
      <c r="U138" s="206">
        <v>447.28062033333333</v>
      </c>
      <c r="V138" s="206">
        <v>779.2600966723611</v>
      </c>
      <c r="W138" s="206">
        <v>8126.8022004802115</v>
      </c>
      <c r="X138" s="206">
        <v>197.82442117777779</v>
      </c>
      <c r="Y138" s="206">
        <v>2916.7714949652782</v>
      </c>
      <c r="Z138" s="206">
        <v>281.42373939708335</v>
      </c>
      <c r="AA138" s="206">
        <v>5972.2494075905561</v>
      </c>
      <c r="AB138" s="206">
        <v>11.969403250000001</v>
      </c>
      <c r="AC138" s="206">
        <v>2369.9372596050002</v>
      </c>
      <c r="AD138" s="206">
        <v>25187.674793401668</v>
      </c>
      <c r="AE138" s="206">
        <v>1341.4030975934002</v>
      </c>
      <c r="AF138" s="206">
        <v>265.21448920194445</v>
      </c>
      <c r="AG138" s="206">
        <v>6700.9548411544147</v>
      </c>
      <c r="AH138" s="206">
        <v>2163.3881421928099</v>
      </c>
      <c r="AI138" s="206">
        <v>20982.412713698359</v>
      </c>
      <c r="AJ138" s="206">
        <v>1427.8089813861111</v>
      </c>
      <c r="AK138" s="206">
        <v>24938.37991895658</v>
      </c>
      <c r="AL138" s="206">
        <v>21934.269182499887</v>
      </c>
      <c r="AM138" s="206">
        <v>39.393278330193844</v>
      </c>
      <c r="AN138" s="206">
        <v>1862.3410533274341</v>
      </c>
      <c r="AO138" s="206">
        <v>845.50916222244405</v>
      </c>
      <c r="AP138" s="206">
        <v>8333.9526973599204</v>
      </c>
      <c r="AQ138" s="206">
        <v>144.69596708833333</v>
      </c>
      <c r="AR138" s="206">
        <v>2940.2303640499999</v>
      </c>
      <c r="AS138" s="206">
        <v>379.540353824325</v>
      </c>
      <c r="AT138" s="206">
        <v>248.0869291611111</v>
      </c>
      <c r="AU138" s="206">
        <v>112.39058709625</v>
      </c>
      <c r="AV138" s="206">
        <v>246.49358275583333</v>
      </c>
      <c r="AW138" s="206">
        <v>1156.6190437433333</v>
      </c>
      <c r="AX138" s="206">
        <v>2645.0209361643747</v>
      </c>
      <c r="AY138" s="206">
        <v>1174.2667458638889</v>
      </c>
      <c r="AZ138" s="206">
        <v>114.92356018055555</v>
      </c>
      <c r="BA138" s="206">
        <v>120.51115551583332</v>
      </c>
      <c r="BB138" s="206">
        <v>3583.9276400539584</v>
      </c>
      <c r="BC138" s="206">
        <v>495.50795885416699</v>
      </c>
      <c r="BD138" s="206">
        <v>32680.295292098886</v>
      </c>
      <c r="BE138" s="206">
        <v>132.49202250444446</v>
      </c>
      <c r="BF138" s="206">
        <v>757.32225059861105</v>
      </c>
      <c r="BG138" s="206">
        <v>153.40337176124999</v>
      </c>
      <c r="BH138" s="206">
        <v>367.29194009958331</v>
      </c>
      <c r="BI138" s="206">
        <v>195.35548955694443</v>
      </c>
      <c r="BJ138" s="206">
        <v>79.137559420833327</v>
      </c>
      <c r="BK138" s="206">
        <v>784.67780227888898</v>
      </c>
      <c r="BL138" s="206">
        <v>6.5609738000000002</v>
      </c>
      <c r="BM138" s="206">
        <v>1631.927642477096</v>
      </c>
      <c r="BN138" s="206">
        <v>252.70375893472223</v>
      </c>
      <c r="BO138" s="206">
        <v>332.97494635250001</v>
      </c>
      <c r="BP138" s="206">
        <v>124.0227309025</v>
      </c>
      <c r="BQ138" s="206">
        <v>331.96259126166609</v>
      </c>
      <c r="BR138" s="206">
        <v>240.82443388854165</v>
      </c>
      <c r="BS138" s="206">
        <v>560.65996496908019</v>
      </c>
      <c r="BT138" s="206">
        <v>2360.737302782306</v>
      </c>
      <c r="BU138" s="206">
        <v>269.01628905333331</v>
      </c>
      <c r="BV138" s="206">
        <v>201.08930111944446</v>
      </c>
      <c r="BW138" s="206">
        <v>536.19238684583331</v>
      </c>
      <c r="BX138" s="206">
        <v>720.14827853888903</v>
      </c>
      <c r="BY138" s="206">
        <v>1950.3366199708332</v>
      </c>
      <c r="BZ138" s="206">
        <v>195.84772403333332</v>
      </c>
      <c r="CA138" s="206">
        <v>4196.1490043077783</v>
      </c>
      <c r="CB138" s="206">
        <v>48.075648719444445</v>
      </c>
      <c r="CC138" s="206">
        <v>1225.7759718720833</v>
      </c>
      <c r="CD138" s="206">
        <v>775.18307019277779</v>
      </c>
      <c r="CE138" s="206">
        <v>3063.521997895833</v>
      </c>
      <c r="CF138" s="206">
        <v>1011.2435860866666</v>
      </c>
      <c r="CG138" s="206">
        <v>0</v>
      </c>
      <c r="CH138" s="206">
        <v>437.99721653861099</v>
      </c>
      <c r="CI138" s="206">
        <v>305.59885434500001</v>
      </c>
      <c r="CJ138" s="206">
        <v>399.79542379388892</v>
      </c>
      <c r="CK138" s="206">
        <v>3575.7018338388452</v>
      </c>
      <c r="CL138" s="206">
        <v>225.11137124749999</v>
      </c>
      <c r="CM138" s="206">
        <v>18.385445480000001</v>
      </c>
      <c r="CN138" s="206">
        <v>4541.4119666544448</v>
      </c>
      <c r="CO138" s="206">
        <v>7.3884220819444399</v>
      </c>
      <c r="CP138" s="206">
        <v>1826.932206204445</v>
      </c>
      <c r="CQ138" s="206">
        <v>466.07699622722225</v>
      </c>
      <c r="CR138" s="206">
        <v>5091.559795051624</v>
      </c>
      <c r="CS138" s="206">
        <v>715.42672193430553</v>
      </c>
      <c r="CT138" s="206">
        <v>1443.3144884318751</v>
      </c>
      <c r="CU138" s="206">
        <v>20.750887554166667</v>
      </c>
      <c r="CV138" s="206">
        <v>1007.0073830270943</v>
      </c>
      <c r="CW138" s="206">
        <v>22156.890450735649</v>
      </c>
      <c r="CX138" s="206">
        <v>9650.2888803956303</v>
      </c>
      <c r="CY138" s="206">
        <v>12119.66892457318</v>
      </c>
      <c r="CZ138" s="206">
        <v>16016.847934936781</v>
      </c>
      <c r="DA138" s="206">
        <v>4928.0598551354897</v>
      </c>
      <c r="DB138" s="206">
        <v>67911.123903378015</v>
      </c>
      <c r="DC138" s="206">
        <v>14671.538294481161</v>
      </c>
      <c r="DD138" s="206">
        <v>3079.7126345903293</v>
      </c>
      <c r="DE138" s="206">
        <v>8442.1793504379093</v>
      </c>
      <c r="DF138" s="206">
        <v>178868.07088785901</v>
      </c>
      <c r="DG138" s="206">
        <v>146543.22585046489</v>
      </c>
      <c r="DH138" s="206">
        <v>170508.27517300291</v>
      </c>
      <c r="DI138" s="206">
        <v>60451.31078334224</v>
      </c>
      <c r="DJ138" s="206">
        <v>56068.285574981215</v>
      </c>
      <c r="DK138" s="206">
        <v>0</v>
      </c>
      <c r="DL138" s="207">
        <v>1013143.3408502645</v>
      </c>
      <c r="DQ138" s="208"/>
      <c r="DR138" s="205"/>
      <c r="DS138" s="218"/>
      <c r="DT138" s="205" t="s">
        <v>274</v>
      </c>
      <c r="DU138" s="206">
        <f>I138/$DQ$4</f>
        <v>2.4239031293056219</v>
      </c>
      <c r="DV138" s="206">
        <f>SUM(J138:O138)/$DQ$4</f>
        <v>4.9067777082769952</v>
      </c>
      <c r="DW138" s="206">
        <f>SUM(P138:AL138)/$DQ$4</f>
        <v>134.68638153404038</v>
      </c>
      <c r="DX138" s="206">
        <f>SUM(AM138:CT138)/$DQ$4</f>
        <v>98.68304170974578</v>
      </c>
      <c r="DY138" s="206">
        <f>SUM(CU138:CY138)/$DQ$4</f>
        <v>44.954606526285716</v>
      </c>
      <c r="DZ138" s="206">
        <f>SUM(CZ138:DE138)/$DQ$4</f>
        <v>115.04946197295969</v>
      </c>
      <c r="EA138" s="206">
        <f>SUM(DF138:DG138)/$DQ$4</f>
        <v>325.41129673832387</v>
      </c>
      <c r="EB138" s="206">
        <f>SUM(DH138:DI138)/$DQ$4</f>
        <v>230.95958595634514</v>
      </c>
      <c r="EC138" s="206">
        <f>SUM(DJ138:DK138)/$DQ$4</f>
        <v>56.068285574981218</v>
      </c>
      <c r="ED138" s="207">
        <f t="shared" si="87"/>
        <v>1013.1433408502644</v>
      </c>
      <c r="EE138" s="303">
        <f>ED138-(DL138/$DQ$4)</f>
        <v>0</v>
      </c>
      <c r="EF138" s="101"/>
      <c r="EG138" s="101"/>
    </row>
    <row r="139" spans="1:204" s="126" customFormat="1" ht="15.5" hidden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4201.3581669929254</v>
      </c>
      <c r="J139" s="206">
        <v>453.10004781696779</v>
      </c>
      <c r="K139" s="206">
        <v>1733.8083679405597</v>
      </c>
      <c r="L139" s="206">
        <v>257.6350889183567</v>
      </c>
      <c r="M139" s="206">
        <v>17600.137603743511</v>
      </c>
      <c r="N139" s="206">
        <v>618.60494235169006</v>
      </c>
      <c r="O139" s="206">
        <v>42950.153416573346</v>
      </c>
      <c r="P139" s="206">
        <v>2741.7382523454166</v>
      </c>
      <c r="Q139" s="206">
        <v>9575.6290318301944</v>
      </c>
      <c r="R139" s="206">
        <v>28.306366686111101</v>
      </c>
      <c r="S139" s="206">
        <v>26316.489866530108</v>
      </c>
      <c r="T139" s="206">
        <v>4026.5280916216666</v>
      </c>
      <c r="U139" s="206">
        <v>18476.861858420139</v>
      </c>
      <c r="V139" s="206">
        <v>2164.782307822778</v>
      </c>
      <c r="W139" s="206">
        <v>28924.268236201107</v>
      </c>
      <c r="X139" s="206">
        <v>1308.9014031894444</v>
      </c>
      <c r="Y139" s="206">
        <v>422.04311087444449</v>
      </c>
      <c r="Z139" s="206">
        <v>4946.6524306722222</v>
      </c>
      <c r="AA139" s="206">
        <v>7917.9927645932894</v>
      </c>
      <c r="AB139" s="206">
        <v>190.41023140333334</v>
      </c>
      <c r="AC139" s="206">
        <v>3944.645028125</v>
      </c>
      <c r="AD139" s="206">
        <v>5455.613303279144</v>
      </c>
      <c r="AE139" s="206">
        <v>607.38975225222225</v>
      </c>
      <c r="AF139" s="206">
        <v>407.41596406944444</v>
      </c>
      <c r="AG139" s="206">
        <v>20302.755994773153</v>
      </c>
      <c r="AH139" s="206">
        <v>133.64745809944444</v>
      </c>
      <c r="AI139" s="206">
        <v>1493.9581909218512</v>
      </c>
      <c r="AJ139" s="206">
        <v>11655.022175809721</v>
      </c>
      <c r="AK139" s="206">
        <v>7775.6551247962016</v>
      </c>
      <c r="AL139" s="206">
        <v>9115.085303770431</v>
      </c>
      <c r="AM139" s="206">
        <v>337.01711041907402</v>
      </c>
      <c r="AN139" s="206">
        <v>36466.579244451597</v>
      </c>
      <c r="AO139" s="206">
        <v>3857.5424811764697</v>
      </c>
      <c r="AP139" s="206">
        <v>1988.906452570139</v>
      </c>
      <c r="AQ139" s="206">
        <v>16539.882695808614</v>
      </c>
      <c r="AR139" s="206">
        <v>9730.2169244898614</v>
      </c>
      <c r="AS139" s="206">
        <v>16175.716936672388</v>
      </c>
      <c r="AT139" s="206">
        <v>1514.2477341611111</v>
      </c>
      <c r="AU139" s="206">
        <v>1150.55466025748</v>
      </c>
      <c r="AV139" s="206">
        <v>5595.1416657566579</v>
      </c>
      <c r="AW139" s="206">
        <v>3244.4877473924921</v>
      </c>
      <c r="AX139" s="206">
        <v>379.20174457666667</v>
      </c>
      <c r="AY139" s="206">
        <v>2927.922117788507</v>
      </c>
      <c r="AZ139" s="206">
        <v>996.37281057222219</v>
      </c>
      <c r="BA139" s="206">
        <v>675.65209996999999</v>
      </c>
      <c r="BB139" s="206">
        <v>1179.5077073336745</v>
      </c>
      <c r="BC139" s="206">
        <v>45593.085098632917</v>
      </c>
      <c r="BD139" s="206">
        <v>6196.5650981743056</v>
      </c>
      <c r="BE139" s="206">
        <v>968.07571855474362</v>
      </c>
      <c r="BF139" s="206">
        <v>3340.941938107364</v>
      </c>
      <c r="BG139" s="206">
        <v>28711.740692687497</v>
      </c>
      <c r="BH139" s="206">
        <v>309.48696495388884</v>
      </c>
      <c r="BI139" s="206">
        <v>13117.26190889861</v>
      </c>
      <c r="BJ139" s="206">
        <v>25755.672028968929</v>
      </c>
      <c r="BK139" s="206">
        <v>16996.133464691222</v>
      </c>
      <c r="BL139" s="206">
        <v>13345.069897936111</v>
      </c>
      <c r="BM139" s="206">
        <v>16122.944671296666</v>
      </c>
      <c r="BN139" s="206">
        <v>3535.0896231180554</v>
      </c>
      <c r="BO139" s="206">
        <v>1820.7481926</v>
      </c>
      <c r="BP139" s="206">
        <v>1129.9438113468875</v>
      </c>
      <c r="BQ139" s="206">
        <v>1434.4415572511109</v>
      </c>
      <c r="BR139" s="206">
        <v>1179.0713104300557</v>
      </c>
      <c r="BS139" s="206">
        <v>906.82566480573496</v>
      </c>
      <c r="BT139" s="206">
        <v>1550.7365294149399</v>
      </c>
      <c r="BU139" s="206">
        <v>317.35275069444447</v>
      </c>
      <c r="BV139" s="206">
        <v>21267.361296618055</v>
      </c>
      <c r="BW139" s="206">
        <v>633.7637637068284</v>
      </c>
      <c r="BX139" s="206">
        <v>15203.326994816502</v>
      </c>
      <c r="BY139" s="206">
        <v>822.06164855793418</v>
      </c>
      <c r="BZ139" s="206">
        <v>3873.8607287799146</v>
      </c>
      <c r="CA139" s="206">
        <v>23367.33038915</v>
      </c>
      <c r="CB139" s="206">
        <v>1755.6163396452639</v>
      </c>
      <c r="CC139" s="206">
        <v>1053.6854343781251</v>
      </c>
      <c r="CD139" s="206">
        <v>1015.0921776651185</v>
      </c>
      <c r="CE139" s="206">
        <v>679.63697954951408</v>
      </c>
      <c r="CF139" s="206">
        <v>5606.1720028700001</v>
      </c>
      <c r="CG139" s="206">
        <v>1630.6641253954126</v>
      </c>
      <c r="CH139" s="206">
        <v>22709.398573877363</v>
      </c>
      <c r="CI139" s="206">
        <v>1896.8937283</v>
      </c>
      <c r="CJ139" s="206">
        <v>714.19146146944445</v>
      </c>
      <c r="CK139" s="206">
        <v>676.95298438166674</v>
      </c>
      <c r="CL139" s="206">
        <v>219.98511327</v>
      </c>
      <c r="CM139" s="206">
        <v>503.80507140525924</v>
      </c>
      <c r="CN139" s="206">
        <v>559.58857501178579</v>
      </c>
      <c r="CO139" s="206">
        <v>741.73996883270831</v>
      </c>
      <c r="CP139" s="206">
        <v>520.03328431333296</v>
      </c>
      <c r="CQ139" s="206">
        <v>447.59431644930561</v>
      </c>
      <c r="CR139" s="206">
        <v>1031.2153325200002</v>
      </c>
      <c r="CS139" s="206">
        <v>580.81883711458329</v>
      </c>
      <c r="CT139" s="206">
        <v>51726.225205923714</v>
      </c>
      <c r="CU139" s="206">
        <v>1055.4698300496107</v>
      </c>
      <c r="CV139" s="206">
        <v>772.31991395138891</v>
      </c>
      <c r="CW139" s="206">
        <v>127543.71377534083</v>
      </c>
      <c r="CX139" s="206">
        <v>15639.362533801273</v>
      </c>
      <c r="CY139" s="206">
        <v>12957.74867010587</v>
      </c>
      <c r="CZ139" s="206">
        <v>3629.6933277888847</v>
      </c>
      <c r="DA139" s="206">
        <v>4867.3274598113394</v>
      </c>
      <c r="DB139" s="206">
        <v>12736.421770110603</v>
      </c>
      <c r="DC139" s="206">
        <v>26847.490497572078</v>
      </c>
      <c r="DD139" s="206">
        <v>8694.7247311061055</v>
      </c>
      <c r="DE139" s="206">
        <v>441.47932826091113</v>
      </c>
      <c r="DF139" s="206">
        <v>4952.5308521322359</v>
      </c>
      <c r="DG139" s="206">
        <v>4138.3549072711521</v>
      </c>
      <c r="DH139" s="206">
        <v>3915.6914051432541</v>
      </c>
      <c r="DI139" s="206">
        <v>1843.84593813793</v>
      </c>
      <c r="DJ139" s="206">
        <v>5819.6788454806201</v>
      </c>
      <c r="DK139" s="206">
        <v>0</v>
      </c>
      <c r="DL139" s="207">
        <v>915929.59505845013</v>
      </c>
      <c r="DQ139" s="208"/>
      <c r="DR139" s="205"/>
      <c r="DS139" s="218"/>
      <c r="DT139" s="205" t="s">
        <v>276</v>
      </c>
      <c r="DU139" s="206">
        <f>I139/$DQ$4</f>
        <v>4.2013581669929252</v>
      </c>
      <c r="DV139" s="206">
        <f>SUM(J139:O139)/$DQ$4</f>
        <v>63.613439467344435</v>
      </c>
      <c r="DW139" s="206">
        <f>SUM(P139:AL139)/$DQ$4</f>
        <v>167.93179224808685</v>
      </c>
      <c r="DX139" s="206">
        <f>SUM(AM139:CT139)/$DQ$4</f>
        <v>444.32715138996224</v>
      </c>
      <c r="DY139" s="206">
        <f>SUM(CU139:CY139)/$DQ$4</f>
        <v>157.96861472324898</v>
      </c>
      <c r="DZ139" s="206">
        <f>SUM(CZ139:DE139)/$DQ$4</f>
        <v>57.217137114649923</v>
      </c>
      <c r="EA139" s="206">
        <f>SUM(DF139:DG139)/$DQ$4</f>
        <v>9.0908857594033865</v>
      </c>
      <c r="EB139" s="206">
        <f>SUM(DH139:DI139)/$DQ$4</f>
        <v>5.7595373432811838</v>
      </c>
      <c r="EC139" s="206">
        <f>SUM(DJ139:DK139)/$DQ$4</f>
        <v>5.8196788454806203</v>
      </c>
      <c r="ED139" s="207">
        <f t="shared" si="87"/>
        <v>915.92959505845056</v>
      </c>
      <c r="EE139" s="303">
        <f>ED139-(DL139/$DQ$4)</f>
        <v>0</v>
      </c>
      <c r="EF139" s="101"/>
      <c r="EG139" s="101"/>
    </row>
    <row r="140" spans="1:204" s="126" customFormat="1" ht="15.5" hidden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101"/>
      <c r="EG140" s="101"/>
    </row>
    <row r="141" spans="1:204" s="126" customFormat="1" ht="15.5" hidden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0</v>
      </c>
      <c r="V141" s="206">
        <v>0</v>
      </c>
      <c r="W141" s="206">
        <v>0</v>
      </c>
      <c r="X141" s="206">
        <v>0</v>
      </c>
      <c r="Y141" s="206">
        <v>0</v>
      </c>
      <c r="Z141" s="206">
        <v>0</v>
      </c>
      <c r="AA141" s="206">
        <v>0</v>
      </c>
      <c r="AB141" s="206">
        <v>0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0</v>
      </c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0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0</v>
      </c>
      <c r="EE141" s="303">
        <f>ED141-(DL141/$DQ$4)</f>
        <v>0</v>
      </c>
      <c r="EF141" s="101"/>
      <c r="EG141" s="101"/>
    </row>
    <row r="142" spans="1:204" s="126" customFormat="1" ht="15.5" hidden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101"/>
      <c r="EG142" s="101"/>
    </row>
    <row r="143" spans="1:204" s="126" customFormat="1" ht="15.5" hidden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101"/>
      <c r="EG143" s="101"/>
    </row>
    <row r="144" spans="1:204" s="126" customFormat="1" ht="15.5" hidden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101"/>
      <c r="EG144" s="101"/>
    </row>
    <row r="145" spans="1:137" s="126" customFormat="1" ht="15.5" hidden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101"/>
      <c r="EG145" s="101"/>
    </row>
    <row r="146" spans="1:137" s="126" customFormat="1" ht="15.5" hidden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101"/>
      <c r="EG146" s="101"/>
    </row>
    <row r="147" spans="1:137" s="126" customFormat="1" ht="15.5" hidden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Q147" s="210"/>
      <c r="DR147" s="215"/>
      <c r="DS147" s="211" t="s">
        <v>286</v>
      </c>
      <c r="DT147" s="212"/>
      <c r="DU147" s="213">
        <f t="shared" ref="DU147:EC147" si="128">SUM(DU148:DU151)</f>
        <v>0</v>
      </c>
      <c r="DV147" s="213">
        <f t="shared" si="128"/>
        <v>0</v>
      </c>
      <c r="DW147" s="213">
        <f t="shared" si="128"/>
        <v>88.197389762935344</v>
      </c>
      <c r="DX147" s="213">
        <f t="shared" si="128"/>
        <v>3.7177721341579835</v>
      </c>
      <c r="DY147" s="213">
        <f t="shared" si="128"/>
        <v>5.5390102494213949</v>
      </c>
      <c r="DZ147" s="213">
        <f t="shared" si="128"/>
        <v>10.194423022359208</v>
      </c>
      <c r="EA147" s="213">
        <f t="shared" si="128"/>
        <v>22.749085553639141</v>
      </c>
      <c r="EB147" s="213">
        <f t="shared" si="128"/>
        <v>0.64635320423177078</v>
      </c>
      <c r="EC147" s="213">
        <f t="shared" si="128"/>
        <v>0</v>
      </c>
      <c r="ED147" s="214">
        <f t="shared" si="87"/>
        <v>131.04403392674482</v>
      </c>
      <c r="EE147" s="305"/>
      <c r="EF147" s="101"/>
      <c r="EG147" s="101"/>
    </row>
    <row r="148" spans="1:137" s="126" customFormat="1" ht="15.5" hidden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99.665809722222207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356.14300465532972</v>
      </c>
      <c r="AF148" s="206">
        <v>0</v>
      </c>
      <c r="AG148" s="206">
        <v>479.35412208847492</v>
      </c>
      <c r="AH148" s="206">
        <v>0</v>
      </c>
      <c r="AI148" s="206">
        <v>0</v>
      </c>
      <c r="AJ148" s="206">
        <v>0</v>
      </c>
      <c r="AK148" s="206">
        <v>0</v>
      </c>
      <c r="AL148" s="206">
        <v>323.09627091374682</v>
      </c>
      <c r="AM148" s="206">
        <v>0</v>
      </c>
      <c r="AN148" s="206">
        <v>0</v>
      </c>
      <c r="AO148" s="206">
        <v>0</v>
      </c>
      <c r="AP148" s="206">
        <v>0</v>
      </c>
      <c r="AQ148" s="206">
        <v>0</v>
      </c>
      <c r="AR148" s="206">
        <v>0</v>
      </c>
      <c r="AS148" s="206">
        <v>0</v>
      </c>
      <c r="AT148" s="206">
        <v>0</v>
      </c>
      <c r="AU148" s="206">
        <v>0</v>
      </c>
      <c r="AV148" s="206">
        <v>0</v>
      </c>
      <c r="AW148" s="206">
        <v>0</v>
      </c>
      <c r="AX148" s="206">
        <v>0</v>
      </c>
      <c r="AY148" s="206">
        <v>0</v>
      </c>
      <c r="AZ148" s="206">
        <v>0</v>
      </c>
      <c r="BA148" s="206">
        <v>0</v>
      </c>
      <c r="BB148" s="206">
        <v>0</v>
      </c>
      <c r="BC148" s="206">
        <v>1200.6149298134251</v>
      </c>
      <c r="BD148" s="206">
        <v>0</v>
      </c>
      <c r="BE148" s="206">
        <v>0</v>
      </c>
      <c r="BF148" s="206">
        <v>0</v>
      </c>
      <c r="BG148" s="206">
        <v>0</v>
      </c>
      <c r="BH148" s="206">
        <v>0</v>
      </c>
      <c r="BI148" s="206">
        <v>353.02764880257604</v>
      </c>
      <c r="BJ148" s="206">
        <v>0</v>
      </c>
      <c r="BK148" s="206">
        <v>0</v>
      </c>
      <c r="BL148" s="206">
        <v>0</v>
      </c>
      <c r="BM148" s="206">
        <v>365.64039620311945</v>
      </c>
      <c r="BN148" s="206">
        <v>0</v>
      </c>
      <c r="BO148" s="206">
        <v>0</v>
      </c>
      <c r="BP148" s="206">
        <v>910.96236440142161</v>
      </c>
      <c r="BQ148" s="206">
        <v>0</v>
      </c>
      <c r="BR148" s="206">
        <v>0</v>
      </c>
      <c r="BS148" s="206">
        <v>0</v>
      </c>
      <c r="BT148" s="206">
        <v>193.41237777777781</v>
      </c>
      <c r="BU148" s="206">
        <v>0</v>
      </c>
      <c r="BV148" s="206">
        <v>0</v>
      </c>
      <c r="BW148" s="206">
        <v>0</v>
      </c>
      <c r="BX148" s="206">
        <v>0</v>
      </c>
      <c r="BY148" s="206">
        <v>0</v>
      </c>
      <c r="BZ148" s="206">
        <v>0</v>
      </c>
      <c r="CA148" s="206">
        <v>0</v>
      </c>
      <c r="CB148" s="206">
        <v>0</v>
      </c>
      <c r="CC148" s="206">
        <v>0</v>
      </c>
      <c r="CD148" s="206">
        <v>0</v>
      </c>
      <c r="CE148" s="206">
        <v>0</v>
      </c>
      <c r="CF148" s="206">
        <v>0</v>
      </c>
      <c r="CG148" s="206">
        <v>0</v>
      </c>
      <c r="CH148" s="206">
        <v>0</v>
      </c>
      <c r="CI148" s="206">
        <v>0</v>
      </c>
      <c r="CJ148" s="206">
        <v>0</v>
      </c>
      <c r="CK148" s="206">
        <v>0</v>
      </c>
      <c r="CL148" s="206">
        <v>0</v>
      </c>
      <c r="CM148" s="206">
        <v>177.4474109375</v>
      </c>
      <c r="CN148" s="206">
        <v>353.07709886999402</v>
      </c>
      <c r="CO148" s="206">
        <v>0</v>
      </c>
      <c r="CP148" s="206">
        <v>0</v>
      </c>
      <c r="CQ148" s="206">
        <v>0</v>
      </c>
      <c r="CR148" s="206">
        <v>0</v>
      </c>
      <c r="CS148" s="206">
        <v>163.58990735216901</v>
      </c>
      <c r="CT148" s="206">
        <v>0</v>
      </c>
      <c r="CU148" s="206">
        <v>320.17249727924548</v>
      </c>
      <c r="CV148" s="206">
        <v>0</v>
      </c>
      <c r="CW148" s="206">
        <v>1236.9869948940191</v>
      </c>
      <c r="CX148" s="206">
        <v>2790.816884480415</v>
      </c>
      <c r="CY148" s="206">
        <v>1191.0338727677151</v>
      </c>
      <c r="CZ148" s="206">
        <v>1213.9695617478401</v>
      </c>
      <c r="DA148" s="206">
        <v>2744.8367258763178</v>
      </c>
      <c r="DB148" s="206">
        <v>1170.2970526452671</v>
      </c>
      <c r="DC148" s="206">
        <v>1205.1924060031702</v>
      </c>
      <c r="DD148" s="206">
        <v>2702.4242522168402</v>
      </c>
      <c r="DE148" s="206">
        <v>1157.7030238697721</v>
      </c>
      <c r="DF148" s="206">
        <v>16768.260434079952</v>
      </c>
      <c r="DG148" s="206">
        <v>5980.8251195591856</v>
      </c>
      <c r="DH148" s="206">
        <v>646.35320423177075</v>
      </c>
      <c r="DI148" s="206">
        <v>0</v>
      </c>
      <c r="DJ148" s="206">
        <v>0</v>
      </c>
      <c r="DK148" s="206">
        <v>0</v>
      </c>
      <c r="DL148" s="207">
        <v>44104.903371189263</v>
      </c>
      <c r="DQ148" s="208"/>
      <c r="DR148" s="209"/>
      <c r="DS148" s="218"/>
      <c r="DT148" s="205" t="s">
        <v>274</v>
      </c>
      <c r="DU148" s="206">
        <f>I148/$DQ$4</f>
        <v>0</v>
      </c>
      <c r="DV148" s="206">
        <f>SUM(J148:O148)/$DQ$4</f>
        <v>0</v>
      </c>
      <c r="DW148" s="206">
        <f>SUM(P148:AL148)/$DQ$4</f>
        <v>1.2582592073797736</v>
      </c>
      <c r="DX148" s="206">
        <f>SUM(AM148:CT148)/$DQ$4</f>
        <v>3.7177721341579835</v>
      </c>
      <c r="DY148" s="206">
        <f>SUM(CU148:CY148)/$DQ$4</f>
        <v>5.5390102494213949</v>
      </c>
      <c r="DZ148" s="206">
        <f>SUM(CZ148:DE148)/$DQ$4</f>
        <v>10.194423022359208</v>
      </c>
      <c r="EA148" s="206">
        <f>SUM(DF148:DG148)/$DQ$4</f>
        <v>22.749085553639141</v>
      </c>
      <c r="EB148" s="206">
        <f>SUM(DH148:DI148)/$DQ$4</f>
        <v>0.64635320423177078</v>
      </c>
      <c r="EC148" s="206">
        <f>SUM(DJ148:DK148)/$DQ$4</f>
        <v>0</v>
      </c>
      <c r="ED148" s="207">
        <f t="shared" si="87"/>
        <v>44.104903371189273</v>
      </c>
      <c r="EE148" s="303">
        <f>ED148-(DL148/$DQ$4)</f>
        <v>0</v>
      </c>
      <c r="EF148" s="101"/>
      <c r="EG148" s="101"/>
    </row>
    <row r="149" spans="1:137" s="126" customFormat="1" ht="15.5" hidden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61695.866666666669</v>
      </c>
      <c r="Q149" s="206">
        <v>0</v>
      </c>
      <c r="R149" s="206">
        <v>0</v>
      </c>
      <c r="S149" s="206">
        <v>25243.263888888891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0</v>
      </c>
      <c r="AM149" s="206">
        <v>0</v>
      </c>
      <c r="AN149" s="206">
        <v>0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0</v>
      </c>
      <c r="BA149" s="206">
        <v>0</v>
      </c>
      <c r="BB149" s="206">
        <v>0</v>
      </c>
      <c r="BC149" s="206">
        <v>0</v>
      </c>
      <c r="BD149" s="206">
        <v>0</v>
      </c>
      <c r="BE149" s="206">
        <v>0</v>
      </c>
      <c r="BF149" s="206">
        <v>0</v>
      </c>
      <c r="BG149" s="206">
        <v>0</v>
      </c>
      <c r="BH149" s="206">
        <v>0</v>
      </c>
      <c r="BI149" s="206">
        <v>0</v>
      </c>
      <c r="BJ149" s="206">
        <v>0</v>
      </c>
      <c r="BK149" s="206">
        <v>0</v>
      </c>
      <c r="BL149" s="206">
        <v>0</v>
      </c>
      <c r="BM149" s="206">
        <v>0</v>
      </c>
      <c r="BN149" s="206">
        <v>0</v>
      </c>
      <c r="BO149" s="206">
        <v>0</v>
      </c>
      <c r="BP149" s="206">
        <v>0</v>
      </c>
      <c r="BQ149" s="206">
        <v>0</v>
      </c>
      <c r="BR149" s="206">
        <v>0</v>
      </c>
      <c r="BS149" s="206">
        <v>0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7">
        <v>86939.130555555559</v>
      </c>
      <c r="DQ149" s="208"/>
      <c r="DR149" s="209"/>
      <c r="DS149" s="218"/>
      <c r="DT149" s="205" t="s">
        <v>276</v>
      </c>
      <c r="DU149" s="206">
        <f>I149/$DQ$4</f>
        <v>0</v>
      </c>
      <c r="DV149" s="206">
        <f>SUM(J149:O149)/$DQ$4</f>
        <v>0</v>
      </c>
      <c r="DW149" s="206">
        <f>SUM(P149:AL149)/$DQ$4</f>
        <v>86.939130555555565</v>
      </c>
      <c r="DX149" s="206">
        <f>SUM(AM149:CT149)/$DQ$4</f>
        <v>0</v>
      </c>
      <c r="DY149" s="206">
        <f>SUM(CU149:CY149)/$DQ$4</f>
        <v>0</v>
      </c>
      <c r="DZ149" s="206">
        <f>SUM(CZ149:DE149)/$DQ$4</f>
        <v>0</v>
      </c>
      <c r="EA149" s="206">
        <f>SUM(DF149:DG149)/$DQ$4</f>
        <v>0</v>
      </c>
      <c r="EB149" s="206">
        <f>SUM(DH149:DI149)/$DQ$4</f>
        <v>0</v>
      </c>
      <c r="EC149" s="206">
        <f>SUM(DJ149:DK149)/$DQ$4</f>
        <v>0</v>
      </c>
      <c r="ED149" s="207">
        <f t="shared" ref="ED149:ED212" si="129">SUM(DU149:EC149)</f>
        <v>86.939130555555565</v>
      </c>
      <c r="EE149" s="303">
        <f>ED149-(DL149/$DQ$4)</f>
        <v>0</v>
      </c>
      <c r="EF149" s="101"/>
      <c r="EG149" s="101"/>
    </row>
    <row r="150" spans="1:137" s="126" customFormat="1" ht="15.5" hidden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101"/>
      <c r="EG150" s="101"/>
    </row>
    <row r="151" spans="1:137" s="126" customFormat="1" ht="15.5" hidden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101"/>
      <c r="EG151" s="101"/>
    </row>
    <row r="152" spans="1:137" s="126" customFormat="1" ht="15.5" hidden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Q152" s="210"/>
      <c r="DR152" s="211" t="s">
        <v>291</v>
      </c>
      <c r="DS152" s="211"/>
      <c r="DT152" s="212"/>
      <c r="DU152" s="213">
        <f t="shared" ref="DU152:EC152" si="130">SUM(DU153:DU156)</f>
        <v>0</v>
      </c>
      <c r="DV152" s="213">
        <f t="shared" si="130"/>
        <v>8.9661276466115501E-4</v>
      </c>
      <c r="DW152" s="213">
        <f t="shared" si="130"/>
        <v>0</v>
      </c>
      <c r="DX152" s="213">
        <f t="shared" si="130"/>
        <v>9.4061962643638281E-2</v>
      </c>
      <c r="DY152" s="213">
        <f t="shared" si="130"/>
        <v>7.6158357074599281E-2</v>
      </c>
      <c r="DZ152" s="213">
        <f t="shared" si="130"/>
        <v>0</v>
      </c>
      <c r="EA152" s="213">
        <f t="shared" si="130"/>
        <v>0</v>
      </c>
      <c r="EB152" s="213">
        <f t="shared" si="130"/>
        <v>0</v>
      </c>
      <c r="EC152" s="213">
        <f t="shared" si="130"/>
        <v>0</v>
      </c>
      <c r="ED152" s="214">
        <f t="shared" si="129"/>
        <v>0.17111693248289872</v>
      </c>
      <c r="EE152" s="305"/>
      <c r="EF152" s="101"/>
      <c r="EG152" s="101"/>
    </row>
    <row r="153" spans="1:137" s="126" customFormat="1" ht="15.5" hidden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0</v>
      </c>
      <c r="J153" s="206">
        <v>0</v>
      </c>
      <c r="K153" s="206">
        <v>0</v>
      </c>
      <c r="L153" s="206">
        <v>0</v>
      </c>
      <c r="M153" s="206">
        <v>0</v>
      </c>
      <c r="N153" s="206">
        <v>0</v>
      </c>
      <c r="O153" s="206">
        <v>0</v>
      </c>
      <c r="P153" s="206">
        <v>0</v>
      </c>
      <c r="Q153" s="206">
        <v>0</v>
      </c>
      <c r="R153" s="206">
        <v>0</v>
      </c>
      <c r="S153" s="206">
        <v>0</v>
      </c>
      <c r="T153" s="206">
        <v>0</v>
      </c>
      <c r="U153" s="206">
        <v>0</v>
      </c>
      <c r="V153" s="206">
        <v>0</v>
      </c>
      <c r="W153" s="206">
        <v>0</v>
      </c>
      <c r="X153" s="206">
        <v>0</v>
      </c>
      <c r="Y153" s="206">
        <v>0</v>
      </c>
      <c r="Z153" s="206">
        <v>0</v>
      </c>
      <c r="AA153" s="206">
        <v>0</v>
      </c>
      <c r="AB153" s="206">
        <v>0</v>
      </c>
      <c r="AC153" s="206">
        <v>0</v>
      </c>
      <c r="AD153" s="206">
        <v>0</v>
      </c>
      <c r="AE153" s="206">
        <v>0</v>
      </c>
      <c r="AF153" s="206">
        <v>0</v>
      </c>
      <c r="AG153" s="206">
        <v>0</v>
      </c>
      <c r="AH153" s="206">
        <v>0</v>
      </c>
      <c r="AI153" s="206">
        <v>0</v>
      </c>
      <c r="AJ153" s="206">
        <v>0</v>
      </c>
      <c r="AK153" s="206">
        <v>0</v>
      </c>
      <c r="AL153" s="206">
        <v>0</v>
      </c>
      <c r="AM153" s="206">
        <v>0</v>
      </c>
      <c r="AN153" s="206">
        <v>0</v>
      </c>
      <c r="AO153" s="206">
        <v>0</v>
      </c>
      <c r="AP153" s="206">
        <v>0</v>
      </c>
      <c r="AQ153" s="206">
        <v>0</v>
      </c>
      <c r="AR153" s="206">
        <v>0</v>
      </c>
      <c r="AS153" s="206">
        <v>0</v>
      </c>
      <c r="AT153" s="206">
        <v>0</v>
      </c>
      <c r="AU153" s="206">
        <v>0</v>
      </c>
      <c r="AV153" s="206">
        <v>0</v>
      </c>
      <c r="AW153" s="206">
        <v>0</v>
      </c>
      <c r="AX153" s="206">
        <v>0</v>
      </c>
      <c r="AY153" s="206">
        <v>0</v>
      </c>
      <c r="AZ153" s="206">
        <v>0</v>
      </c>
      <c r="BA153" s="206">
        <v>0</v>
      </c>
      <c r="BB153" s="206">
        <v>0</v>
      </c>
      <c r="BC153" s="206">
        <v>0</v>
      </c>
      <c r="BD153" s="206">
        <v>0</v>
      </c>
      <c r="BE153" s="206">
        <v>0</v>
      </c>
      <c r="BF153" s="206">
        <v>0</v>
      </c>
      <c r="BG153" s="206">
        <v>0</v>
      </c>
      <c r="BH153" s="206">
        <v>0</v>
      </c>
      <c r="BI153" s="206">
        <v>0</v>
      </c>
      <c r="BJ153" s="206">
        <v>0</v>
      </c>
      <c r="BK153" s="206">
        <v>0</v>
      </c>
      <c r="BL153" s="206">
        <v>0</v>
      </c>
      <c r="BM153" s="206">
        <v>0</v>
      </c>
      <c r="BN153" s="206">
        <v>0</v>
      </c>
      <c r="BO153" s="206">
        <v>0</v>
      </c>
      <c r="BP153" s="206">
        <v>0</v>
      </c>
      <c r="BQ153" s="206">
        <v>0</v>
      </c>
      <c r="BR153" s="206">
        <v>0</v>
      </c>
      <c r="BS153" s="206">
        <v>0</v>
      </c>
      <c r="BT153" s="206">
        <v>0</v>
      </c>
      <c r="BU153" s="206">
        <v>0</v>
      </c>
      <c r="BV153" s="206">
        <v>0</v>
      </c>
      <c r="BW153" s="206">
        <v>0</v>
      </c>
      <c r="BX153" s="206">
        <v>0</v>
      </c>
      <c r="BY153" s="206">
        <v>0</v>
      </c>
      <c r="BZ153" s="206">
        <v>0</v>
      </c>
      <c r="CA153" s="206">
        <v>0</v>
      </c>
      <c r="CB153" s="206">
        <v>0</v>
      </c>
      <c r="CC153" s="206">
        <v>0</v>
      </c>
      <c r="CD153" s="206">
        <v>0</v>
      </c>
      <c r="CE153" s="206">
        <v>0</v>
      </c>
      <c r="CF153" s="206">
        <v>0</v>
      </c>
      <c r="CG153" s="206">
        <v>0</v>
      </c>
      <c r="CH153" s="206">
        <v>0</v>
      </c>
      <c r="CI153" s="206">
        <v>0</v>
      </c>
      <c r="CJ153" s="206">
        <v>0</v>
      </c>
      <c r="CK153" s="206">
        <v>0</v>
      </c>
      <c r="CL153" s="206">
        <v>0</v>
      </c>
      <c r="CM153" s="206">
        <v>0</v>
      </c>
      <c r="CN153" s="206">
        <v>0</v>
      </c>
      <c r="CO153" s="206">
        <v>0</v>
      </c>
      <c r="CP153" s="206">
        <v>0</v>
      </c>
      <c r="CQ153" s="206">
        <v>0</v>
      </c>
      <c r="CR153" s="206">
        <v>0</v>
      </c>
      <c r="CS153" s="206">
        <v>0</v>
      </c>
      <c r="CT153" s="206">
        <v>0</v>
      </c>
      <c r="CU153" s="206">
        <v>0</v>
      </c>
      <c r="CV153" s="206">
        <v>0</v>
      </c>
      <c r="CW153" s="206">
        <v>0</v>
      </c>
      <c r="CX153" s="206">
        <v>0</v>
      </c>
      <c r="CY153" s="206">
        <v>0</v>
      </c>
      <c r="CZ153" s="206">
        <v>0</v>
      </c>
      <c r="DA153" s="206">
        <v>0</v>
      </c>
      <c r="DB153" s="206">
        <v>0</v>
      </c>
      <c r="DC153" s="206">
        <v>0</v>
      </c>
      <c r="DD153" s="206">
        <v>0</v>
      </c>
      <c r="DE153" s="206">
        <v>0</v>
      </c>
      <c r="DF153" s="206">
        <v>0</v>
      </c>
      <c r="DG153" s="206">
        <v>0</v>
      </c>
      <c r="DH153" s="206">
        <v>0</v>
      </c>
      <c r="DI153" s="206">
        <v>0</v>
      </c>
      <c r="DJ153" s="206">
        <v>0</v>
      </c>
      <c r="DK153" s="206">
        <v>0</v>
      </c>
      <c r="DL153" s="207">
        <v>0</v>
      </c>
      <c r="DQ153" s="208"/>
      <c r="DR153" s="209"/>
      <c r="DS153" s="205" t="s">
        <v>274</v>
      </c>
      <c r="DT153" s="205"/>
      <c r="DU153" s="206">
        <f>I153/$DQ$4</f>
        <v>0</v>
      </c>
      <c r="DV153" s="206">
        <f>SUM(J153:O153)/$DQ$4</f>
        <v>0</v>
      </c>
      <c r="DW153" s="206">
        <f>SUM(P153:AL153)/$DQ$4</f>
        <v>0</v>
      </c>
      <c r="DX153" s="206">
        <f>SUM(AM153:CT153)/$DQ$4</f>
        <v>0</v>
      </c>
      <c r="DY153" s="206">
        <f>SUM(CU153:CY153)/$DQ$4</f>
        <v>0</v>
      </c>
      <c r="DZ153" s="206">
        <f>SUM(CZ153:DE153)/$DQ$4</f>
        <v>0</v>
      </c>
      <c r="EA153" s="206">
        <f>SUM(DF153:DG153)/$DQ$4</f>
        <v>0</v>
      </c>
      <c r="EB153" s="206">
        <f>SUM(DH153:DI153)/$DQ$4</f>
        <v>0</v>
      </c>
      <c r="EC153" s="206">
        <f>SUM(DJ153:DK153)/$DQ$4</f>
        <v>0</v>
      </c>
      <c r="ED153" s="207">
        <f t="shared" si="129"/>
        <v>0</v>
      </c>
      <c r="EE153" s="303">
        <f>ED153-(DL153/$DQ$4)</f>
        <v>0</v>
      </c>
      <c r="EF153" s="101"/>
      <c r="EG153" s="101"/>
    </row>
    <row r="154" spans="1:137" s="126" customFormat="1" ht="15.5" hidden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0</v>
      </c>
      <c r="J154" s="206">
        <v>0</v>
      </c>
      <c r="K154" s="206">
        <v>0.89661276466115503</v>
      </c>
      <c r="L154" s="206">
        <v>0</v>
      </c>
      <c r="M154" s="206">
        <v>0</v>
      </c>
      <c r="N154" s="206">
        <v>0</v>
      </c>
      <c r="O154" s="206">
        <v>0</v>
      </c>
      <c r="P154" s="206">
        <v>0</v>
      </c>
      <c r="Q154" s="206">
        <v>0</v>
      </c>
      <c r="R154" s="206">
        <v>0</v>
      </c>
      <c r="S154" s="206">
        <v>0</v>
      </c>
      <c r="T154" s="206">
        <v>0</v>
      </c>
      <c r="U154" s="206">
        <v>0</v>
      </c>
      <c r="V154" s="206">
        <v>0</v>
      </c>
      <c r="W154" s="206">
        <v>0</v>
      </c>
      <c r="X154" s="206">
        <v>0</v>
      </c>
      <c r="Y154" s="206">
        <v>0</v>
      </c>
      <c r="Z154" s="206">
        <v>0</v>
      </c>
      <c r="AA154" s="206">
        <v>0</v>
      </c>
      <c r="AB154" s="206">
        <v>0</v>
      </c>
      <c r="AC154" s="206">
        <v>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>
        <v>0</v>
      </c>
      <c r="AK154" s="206">
        <v>0</v>
      </c>
      <c r="AL154" s="206">
        <v>0</v>
      </c>
      <c r="AM154" s="206">
        <v>0</v>
      </c>
      <c r="AN154" s="206">
        <v>0</v>
      </c>
      <c r="AO154" s="206">
        <v>0.86768977225273003</v>
      </c>
      <c r="AP154" s="206">
        <v>0</v>
      </c>
      <c r="AQ154" s="206">
        <v>0</v>
      </c>
      <c r="AR154" s="206">
        <v>0</v>
      </c>
      <c r="AS154" s="206">
        <v>0</v>
      </c>
      <c r="AT154" s="206">
        <v>0</v>
      </c>
      <c r="AU154" s="206">
        <v>0</v>
      </c>
      <c r="AV154" s="206">
        <v>0</v>
      </c>
      <c r="AW154" s="206">
        <v>0</v>
      </c>
      <c r="AX154" s="206">
        <v>0</v>
      </c>
      <c r="AY154" s="206">
        <v>0</v>
      </c>
      <c r="AZ154" s="206">
        <v>0</v>
      </c>
      <c r="BA154" s="206">
        <v>0</v>
      </c>
      <c r="BB154" s="206">
        <v>0</v>
      </c>
      <c r="BC154" s="206">
        <v>0</v>
      </c>
      <c r="BD154" s="206">
        <v>0</v>
      </c>
      <c r="BE154" s="206">
        <v>0</v>
      </c>
      <c r="BF154" s="206">
        <v>0</v>
      </c>
      <c r="BG154" s="206">
        <v>0</v>
      </c>
      <c r="BH154" s="206">
        <v>0</v>
      </c>
      <c r="BI154" s="206">
        <v>0</v>
      </c>
      <c r="BJ154" s="206">
        <v>0</v>
      </c>
      <c r="BK154" s="206">
        <v>0</v>
      </c>
      <c r="BL154" s="206">
        <v>0</v>
      </c>
      <c r="BM154" s="206">
        <v>0</v>
      </c>
      <c r="BN154" s="206">
        <v>0</v>
      </c>
      <c r="BO154" s="206">
        <v>0</v>
      </c>
      <c r="BP154" s="206">
        <v>0</v>
      </c>
      <c r="BQ154" s="206">
        <v>0</v>
      </c>
      <c r="BR154" s="206">
        <v>0</v>
      </c>
      <c r="BS154" s="206">
        <v>0</v>
      </c>
      <c r="BT154" s="206">
        <v>0.89661276466115503</v>
      </c>
      <c r="BU154" s="206">
        <v>0</v>
      </c>
      <c r="BV154" s="206">
        <v>0</v>
      </c>
      <c r="BW154" s="206">
        <v>0</v>
      </c>
      <c r="BX154" s="206">
        <v>0</v>
      </c>
      <c r="BY154" s="206">
        <v>0</v>
      </c>
      <c r="BZ154" s="206">
        <v>0</v>
      </c>
      <c r="CA154" s="206">
        <v>0</v>
      </c>
      <c r="CB154" s="206">
        <v>92.297660106724393</v>
      </c>
      <c r="CC154" s="206">
        <v>0</v>
      </c>
      <c r="CD154" s="206">
        <v>0</v>
      </c>
      <c r="CE154" s="206">
        <v>0</v>
      </c>
      <c r="CF154" s="206">
        <v>0</v>
      </c>
      <c r="CG154" s="206">
        <v>0</v>
      </c>
      <c r="CH154" s="206">
        <v>0</v>
      </c>
      <c r="CI154" s="206">
        <v>0</v>
      </c>
      <c r="CJ154" s="206">
        <v>0</v>
      </c>
      <c r="CK154" s="206">
        <v>0</v>
      </c>
      <c r="CL154" s="206">
        <v>0</v>
      </c>
      <c r="CM154" s="206">
        <v>0</v>
      </c>
      <c r="CN154" s="206">
        <v>0</v>
      </c>
      <c r="CO154" s="206">
        <v>0</v>
      </c>
      <c r="CP154" s="206">
        <v>0</v>
      </c>
      <c r="CQ154" s="206">
        <v>0</v>
      </c>
      <c r="CR154" s="206">
        <v>0</v>
      </c>
      <c r="CS154" s="206">
        <v>0</v>
      </c>
      <c r="CT154" s="206">
        <v>0</v>
      </c>
      <c r="CU154" s="206">
        <v>0</v>
      </c>
      <c r="CV154" s="206">
        <v>0</v>
      </c>
      <c r="CW154" s="206">
        <v>76.15835707459928</v>
      </c>
      <c r="CX154" s="206">
        <v>0</v>
      </c>
      <c r="CY154" s="206">
        <v>0</v>
      </c>
      <c r="CZ154" s="206">
        <v>0</v>
      </c>
      <c r="DA154" s="206">
        <v>0</v>
      </c>
      <c r="DB154" s="206">
        <v>0</v>
      </c>
      <c r="DC154" s="206">
        <v>0</v>
      </c>
      <c r="DD154" s="206">
        <v>0</v>
      </c>
      <c r="DE154" s="206">
        <v>0</v>
      </c>
      <c r="DF154" s="206">
        <v>0</v>
      </c>
      <c r="DG154" s="206">
        <v>0</v>
      </c>
      <c r="DH154" s="206">
        <v>0</v>
      </c>
      <c r="DI154" s="206">
        <v>0</v>
      </c>
      <c r="DJ154" s="206">
        <v>0</v>
      </c>
      <c r="DK154" s="206">
        <v>0</v>
      </c>
      <c r="DL154" s="207">
        <v>171.11693248289873</v>
      </c>
      <c r="DQ154" s="208"/>
      <c r="DR154" s="209"/>
      <c r="DS154" s="205" t="s">
        <v>276</v>
      </c>
      <c r="DT154" s="205"/>
      <c r="DU154" s="206">
        <f>I154/$DQ$4</f>
        <v>0</v>
      </c>
      <c r="DV154" s="206">
        <f>SUM(J154:O154)/$DQ$4</f>
        <v>8.9661276466115501E-4</v>
      </c>
      <c r="DW154" s="206">
        <f>SUM(P154:AL154)/$DQ$4</f>
        <v>0</v>
      </c>
      <c r="DX154" s="206">
        <f>SUM(AM154:CT154)/$DQ$4</f>
        <v>9.4061962643638281E-2</v>
      </c>
      <c r="DY154" s="206">
        <f>SUM(CU154:CY154)/$DQ$4</f>
        <v>7.6158357074599281E-2</v>
      </c>
      <c r="DZ154" s="206">
        <f>SUM(CZ154:DE154)/$DQ$4</f>
        <v>0</v>
      </c>
      <c r="EA154" s="206">
        <f>SUM(DF154:DG154)/$DQ$4</f>
        <v>0</v>
      </c>
      <c r="EB154" s="206">
        <f>SUM(DH154:DI154)/$DQ$4</f>
        <v>0</v>
      </c>
      <c r="EC154" s="206">
        <f>SUM(DJ154:DK154)/$DQ$4</f>
        <v>0</v>
      </c>
      <c r="ED154" s="207">
        <f t="shared" si="129"/>
        <v>0.17111693248289872</v>
      </c>
      <c r="EE154" s="303">
        <f>ED154-(DL154/$DQ$4)</f>
        <v>0</v>
      </c>
      <c r="EF154" s="101"/>
      <c r="EG154" s="101"/>
    </row>
    <row r="155" spans="1:137" s="126" customFormat="1" ht="15.5" hidden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101"/>
      <c r="EG155" s="101"/>
    </row>
    <row r="156" spans="1:137" s="126" customFormat="1" ht="15.5" hidden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101"/>
      <c r="EG156" s="101"/>
    </row>
    <row r="157" spans="1:137" s="126" customFormat="1" ht="15.5" hidden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Q157" s="210"/>
      <c r="DR157" s="211" t="s">
        <v>292</v>
      </c>
      <c r="DS157" s="211"/>
      <c r="DT157" s="212"/>
      <c r="DU157" s="213">
        <f t="shared" ref="DU157:EC157" si="131">SUM(DU158:DU164)</f>
        <v>7.92125950319231E-2</v>
      </c>
      <c r="DV157" s="213">
        <f t="shared" si="131"/>
        <v>2.2330409015083427E-2</v>
      </c>
      <c r="DW157" s="213">
        <f t="shared" si="131"/>
        <v>0.89917390507919204</v>
      </c>
      <c r="DX157" s="213">
        <f t="shared" si="131"/>
        <v>1.1953423364558324</v>
      </c>
      <c r="DY157" s="213">
        <f t="shared" si="131"/>
        <v>2.5301969888216327</v>
      </c>
      <c r="DZ157" s="213">
        <f t="shared" si="131"/>
        <v>1.0124997884249125</v>
      </c>
      <c r="EA157" s="213">
        <f t="shared" si="131"/>
        <v>6.9542272676184125E-2</v>
      </c>
      <c r="EB157" s="213">
        <f t="shared" si="131"/>
        <v>3.0622823015854199E-4</v>
      </c>
      <c r="EC157" s="213">
        <f t="shared" si="131"/>
        <v>1.4535577469276501E-2</v>
      </c>
      <c r="ED157" s="214">
        <f t="shared" si="129"/>
        <v>5.8231401012041957</v>
      </c>
      <c r="EE157" s="305"/>
      <c r="EF157" s="101"/>
      <c r="EG157" s="101"/>
    </row>
    <row r="158" spans="1:137" s="126" customFormat="1" ht="15.5" hidden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0</v>
      </c>
      <c r="J158" s="206">
        <v>0</v>
      </c>
      <c r="K158" s="206">
        <v>0</v>
      </c>
      <c r="L158" s="206">
        <v>0</v>
      </c>
      <c r="M158" s="206">
        <v>0</v>
      </c>
      <c r="N158" s="206">
        <v>0</v>
      </c>
      <c r="O158" s="206">
        <v>0</v>
      </c>
      <c r="P158" s="206">
        <v>0</v>
      </c>
      <c r="Q158" s="206">
        <v>0</v>
      </c>
      <c r="R158" s="206">
        <v>0</v>
      </c>
      <c r="S158" s="206">
        <v>0</v>
      </c>
      <c r="T158" s="206">
        <v>0</v>
      </c>
      <c r="U158" s="206">
        <v>0</v>
      </c>
      <c r="V158" s="206">
        <v>0</v>
      </c>
      <c r="W158" s="206">
        <v>0</v>
      </c>
      <c r="X158" s="206">
        <v>0</v>
      </c>
      <c r="Y158" s="206">
        <v>0</v>
      </c>
      <c r="Z158" s="206">
        <v>0</v>
      </c>
      <c r="AA158" s="206">
        <v>0</v>
      </c>
      <c r="AB158" s="206">
        <v>0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>
        <v>0</v>
      </c>
      <c r="AK158" s="206">
        <v>0</v>
      </c>
      <c r="AL158" s="206">
        <v>0</v>
      </c>
      <c r="AM158" s="206">
        <v>0</v>
      </c>
      <c r="AN158" s="206">
        <v>0</v>
      </c>
      <c r="AO158" s="206">
        <v>0</v>
      </c>
      <c r="AP158" s="206">
        <v>0</v>
      </c>
      <c r="AQ158" s="206">
        <v>0</v>
      </c>
      <c r="AR158" s="206">
        <v>0</v>
      </c>
      <c r="AS158" s="206">
        <v>0</v>
      </c>
      <c r="AT158" s="206">
        <v>0</v>
      </c>
      <c r="AU158" s="206">
        <v>0</v>
      </c>
      <c r="AV158" s="206">
        <v>0</v>
      </c>
      <c r="AW158" s="206">
        <v>0</v>
      </c>
      <c r="AX158" s="206">
        <v>0</v>
      </c>
      <c r="AY158" s="206">
        <v>0</v>
      </c>
      <c r="AZ158" s="206">
        <v>0</v>
      </c>
      <c r="BA158" s="206">
        <v>0</v>
      </c>
      <c r="BB158" s="206">
        <v>0</v>
      </c>
      <c r="BC158" s="206">
        <v>0</v>
      </c>
      <c r="BD158" s="206">
        <v>0</v>
      </c>
      <c r="BE158" s="206">
        <v>0</v>
      </c>
      <c r="BF158" s="206">
        <v>0</v>
      </c>
      <c r="BG158" s="206">
        <v>0</v>
      </c>
      <c r="BH158" s="206">
        <v>0</v>
      </c>
      <c r="BI158" s="206">
        <v>0</v>
      </c>
      <c r="BJ158" s="206">
        <v>0</v>
      </c>
      <c r="BK158" s="206">
        <v>0</v>
      </c>
      <c r="BL158" s="206">
        <v>0</v>
      </c>
      <c r="BM158" s="206">
        <v>0</v>
      </c>
      <c r="BN158" s="206">
        <v>0</v>
      </c>
      <c r="BO158" s="206">
        <v>0</v>
      </c>
      <c r="BP158" s="206">
        <v>0</v>
      </c>
      <c r="BQ158" s="206">
        <v>0</v>
      </c>
      <c r="BR158" s="206">
        <v>0</v>
      </c>
      <c r="BS158" s="206">
        <v>0</v>
      </c>
      <c r="BT158" s="206">
        <v>0</v>
      </c>
      <c r="BU158" s="206">
        <v>0</v>
      </c>
      <c r="BV158" s="206">
        <v>0</v>
      </c>
      <c r="BW158" s="206">
        <v>0</v>
      </c>
      <c r="BX158" s="206">
        <v>0</v>
      </c>
      <c r="BY158" s="206">
        <v>0</v>
      </c>
      <c r="BZ158" s="206">
        <v>0</v>
      </c>
      <c r="CA158" s="206">
        <v>0</v>
      </c>
      <c r="CB158" s="206">
        <v>0</v>
      </c>
      <c r="CC158" s="206">
        <v>0</v>
      </c>
      <c r="CD158" s="206">
        <v>0</v>
      </c>
      <c r="CE158" s="206">
        <v>0</v>
      </c>
      <c r="CF158" s="206">
        <v>0</v>
      </c>
      <c r="CG158" s="206">
        <v>0</v>
      </c>
      <c r="CH158" s="206">
        <v>0</v>
      </c>
      <c r="CI158" s="206">
        <v>0</v>
      </c>
      <c r="CJ158" s="206">
        <v>0</v>
      </c>
      <c r="CK158" s="206">
        <v>0</v>
      </c>
      <c r="CL158" s="206">
        <v>0</v>
      </c>
      <c r="CM158" s="206">
        <v>0</v>
      </c>
      <c r="CN158" s="206">
        <v>0</v>
      </c>
      <c r="CO158" s="206">
        <v>0</v>
      </c>
      <c r="CP158" s="206">
        <v>0</v>
      </c>
      <c r="CQ158" s="206">
        <v>0</v>
      </c>
      <c r="CR158" s="206">
        <v>0</v>
      </c>
      <c r="CS158" s="206">
        <v>0</v>
      </c>
      <c r="CT158" s="206">
        <v>0</v>
      </c>
      <c r="CU158" s="206">
        <v>0</v>
      </c>
      <c r="CV158" s="206">
        <v>0</v>
      </c>
      <c r="CW158" s="206">
        <v>0</v>
      </c>
      <c r="CX158" s="206">
        <v>0</v>
      </c>
      <c r="CY158" s="206">
        <v>0</v>
      </c>
      <c r="CZ158" s="206">
        <v>0</v>
      </c>
      <c r="DA158" s="206">
        <v>0</v>
      </c>
      <c r="DB158" s="206">
        <v>0</v>
      </c>
      <c r="DC158" s="206">
        <v>0</v>
      </c>
      <c r="DD158" s="206">
        <v>0</v>
      </c>
      <c r="DE158" s="206">
        <v>0</v>
      </c>
      <c r="DF158" s="206">
        <v>0</v>
      </c>
      <c r="DG158" s="206">
        <v>0</v>
      </c>
      <c r="DH158" s="206">
        <v>0</v>
      </c>
      <c r="DI158" s="206">
        <v>0</v>
      </c>
      <c r="DJ158" s="206">
        <v>0</v>
      </c>
      <c r="DK158" s="206">
        <v>0</v>
      </c>
      <c r="DL158" s="207">
        <v>0</v>
      </c>
      <c r="DQ158" s="208"/>
      <c r="DR158" s="209"/>
      <c r="DS158" s="205" t="s">
        <v>293</v>
      </c>
      <c r="DT158" s="205"/>
      <c r="DU158" s="206">
        <f t="shared" ref="DU158:DU164" si="132">I158/$DQ$4</f>
        <v>0</v>
      </c>
      <c r="DV158" s="206">
        <f t="shared" ref="DV158:DV164" si="133">SUM(J158:O158)/$DQ$4</f>
        <v>0</v>
      </c>
      <c r="DW158" s="206">
        <f t="shared" ref="DW158:DW164" si="134">SUM(P158:AL158)/$DQ$4</f>
        <v>0</v>
      </c>
      <c r="DX158" s="206">
        <f t="shared" ref="DX158:DX164" si="135">SUM(AM158:CT158)/$DQ$4</f>
        <v>0</v>
      </c>
      <c r="DY158" s="206">
        <f t="shared" ref="DY158:DY164" si="136">SUM(CU158:CY158)/$DQ$4</f>
        <v>0</v>
      </c>
      <c r="DZ158" s="206">
        <f t="shared" ref="DZ158:DZ164" si="137">SUM(CZ158:DE158)/$DQ$4</f>
        <v>0</v>
      </c>
      <c r="EA158" s="206">
        <f t="shared" ref="EA158:EA164" si="138">SUM(DF158:DG158)/$DQ$4</f>
        <v>0</v>
      </c>
      <c r="EB158" s="206">
        <f t="shared" ref="EB158:EB164" si="139">SUM(DH158:DI158)/$DQ$4</f>
        <v>0</v>
      </c>
      <c r="EC158" s="206">
        <f t="shared" ref="EC158:EC164" si="140">SUM(DJ158:DK158)/$DQ$4</f>
        <v>0</v>
      </c>
      <c r="ED158" s="207">
        <f t="shared" si="129"/>
        <v>0</v>
      </c>
      <c r="EE158" s="303">
        <f t="shared" ref="EE158:EE164" si="141">ED158-(DL158/$DQ$4)</f>
        <v>0</v>
      </c>
      <c r="EF158" s="101"/>
      <c r="EG158" s="101"/>
    </row>
    <row r="159" spans="1:137" s="126" customFormat="1" ht="15.5" hidden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0</v>
      </c>
      <c r="J159" s="206">
        <v>0</v>
      </c>
      <c r="K159" s="206">
        <v>0</v>
      </c>
      <c r="L159" s="206">
        <v>0</v>
      </c>
      <c r="M159" s="206">
        <v>0</v>
      </c>
      <c r="N159" s="206">
        <v>0</v>
      </c>
      <c r="O159" s="206">
        <v>0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0</v>
      </c>
      <c r="DJ159" s="206">
        <v>0</v>
      </c>
      <c r="DK159" s="206">
        <v>0</v>
      </c>
      <c r="DL159" s="207">
        <v>0</v>
      </c>
      <c r="DQ159" s="208"/>
      <c r="DR159" s="209"/>
      <c r="DS159" s="205" t="s">
        <v>294</v>
      </c>
      <c r="DT159" s="205"/>
      <c r="DU159" s="206">
        <f t="shared" si="132"/>
        <v>0</v>
      </c>
      <c r="DV159" s="206">
        <f t="shared" si="133"/>
        <v>0</v>
      </c>
      <c r="DW159" s="206">
        <f t="shared" si="134"/>
        <v>0</v>
      </c>
      <c r="DX159" s="206">
        <f t="shared" si="135"/>
        <v>0</v>
      </c>
      <c r="DY159" s="206">
        <f t="shared" si="136"/>
        <v>0</v>
      </c>
      <c r="DZ159" s="206">
        <f t="shared" si="137"/>
        <v>0</v>
      </c>
      <c r="EA159" s="206">
        <f t="shared" si="138"/>
        <v>0</v>
      </c>
      <c r="EB159" s="206">
        <f t="shared" si="139"/>
        <v>0</v>
      </c>
      <c r="EC159" s="206">
        <f t="shared" si="140"/>
        <v>0</v>
      </c>
      <c r="ED159" s="207">
        <f t="shared" si="129"/>
        <v>0</v>
      </c>
      <c r="EE159" s="303">
        <f t="shared" si="141"/>
        <v>0</v>
      </c>
      <c r="EF159" s="101"/>
      <c r="EG159" s="101"/>
    </row>
    <row r="160" spans="1:137" s="126" customFormat="1" ht="15.5" hidden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101"/>
      <c r="EG160" s="101"/>
    </row>
    <row r="161" spans="1:137" s="126" customFormat="1" ht="15.5" hidden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0</v>
      </c>
      <c r="AM161" s="206">
        <v>0</v>
      </c>
      <c r="AN161" s="206">
        <v>0</v>
      </c>
      <c r="AO161" s="206">
        <v>0</v>
      </c>
      <c r="AP161" s="206">
        <v>0</v>
      </c>
      <c r="AQ161" s="206">
        <v>0</v>
      </c>
      <c r="AR161" s="206">
        <v>0</v>
      </c>
      <c r="AS161" s="206">
        <v>0</v>
      </c>
      <c r="AT161" s="206">
        <v>0</v>
      </c>
      <c r="AU161" s="206">
        <v>0</v>
      </c>
      <c r="AV161" s="206">
        <v>0</v>
      </c>
      <c r="AW161" s="206">
        <v>0</v>
      </c>
      <c r="AX161" s="206">
        <v>0</v>
      </c>
      <c r="AY161" s="206">
        <v>0</v>
      </c>
      <c r="AZ161" s="206">
        <v>0</v>
      </c>
      <c r="BA161" s="206">
        <v>0</v>
      </c>
      <c r="BB161" s="206">
        <v>0</v>
      </c>
      <c r="BC161" s="206">
        <v>0</v>
      </c>
      <c r="BD161" s="206">
        <v>0</v>
      </c>
      <c r="BE161" s="206">
        <v>0</v>
      </c>
      <c r="BF161" s="206">
        <v>0</v>
      </c>
      <c r="BG161" s="206">
        <v>0</v>
      </c>
      <c r="BH161" s="206">
        <v>0</v>
      </c>
      <c r="BI161" s="206">
        <v>0</v>
      </c>
      <c r="BJ161" s="206">
        <v>0</v>
      </c>
      <c r="BK161" s="206">
        <v>0</v>
      </c>
      <c r="BL161" s="206">
        <v>0</v>
      </c>
      <c r="BM161" s="206">
        <v>0</v>
      </c>
      <c r="BN161" s="206">
        <v>0</v>
      </c>
      <c r="BO161" s="206">
        <v>0</v>
      </c>
      <c r="BP161" s="206">
        <v>0</v>
      </c>
      <c r="BQ161" s="206">
        <v>0</v>
      </c>
      <c r="BR161" s="206">
        <v>0</v>
      </c>
      <c r="BS161" s="206">
        <v>0</v>
      </c>
      <c r="BT161" s="206">
        <v>0</v>
      </c>
      <c r="BU161" s="206">
        <v>0</v>
      </c>
      <c r="BV161" s="206">
        <v>0</v>
      </c>
      <c r="BW161" s="206">
        <v>0</v>
      </c>
      <c r="BX161" s="206">
        <v>0</v>
      </c>
      <c r="BY161" s="206">
        <v>0</v>
      </c>
      <c r="BZ161" s="206">
        <v>0</v>
      </c>
      <c r="CA161" s="206">
        <v>0</v>
      </c>
      <c r="CB161" s="206">
        <v>0</v>
      </c>
      <c r="CC161" s="206">
        <v>0</v>
      </c>
      <c r="CD161" s="206">
        <v>0</v>
      </c>
      <c r="CE161" s="206">
        <v>0</v>
      </c>
      <c r="CF161" s="206">
        <v>0</v>
      </c>
      <c r="CG161" s="206">
        <v>0</v>
      </c>
      <c r="CH161" s="206">
        <v>0</v>
      </c>
      <c r="CI161" s="206">
        <v>0</v>
      </c>
      <c r="CJ161" s="206">
        <v>0</v>
      </c>
      <c r="CK161" s="206">
        <v>0</v>
      </c>
      <c r="CL161" s="206">
        <v>0</v>
      </c>
      <c r="CM161" s="206">
        <v>0</v>
      </c>
      <c r="CN161" s="206">
        <v>0</v>
      </c>
      <c r="CO161" s="206">
        <v>0</v>
      </c>
      <c r="CP161" s="206">
        <v>0</v>
      </c>
      <c r="CQ161" s="206">
        <v>0</v>
      </c>
      <c r="CR161" s="206">
        <v>0</v>
      </c>
      <c r="CS161" s="206">
        <v>0</v>
      </c>
      <c r="CT161" s="206">
        <v>0</v>
      </c>
      <c r="CU161" s="206">
        <v>0</v>
      </c>
      <c r="CV161" s="206">
        <v>0</v>
      </c>
      <c r="CW161" s="206">
        <v>0</v>
      </c>
      <c r="CX161" s="206">
        <v>0</v>
      </c>
      <c r="CY161" s="206">
        <v>0</v>
      </c>
      <c r="CZ161" s="206">
        <v>0</v>
      </c>
      <c r="DA161" s="206">
        <v>0</v>
      </c>
      <c r="DB161" s="206">
        <v>0</v>
      </c>
      <c r="DC161" s="206">
        <v>0</v>
      </c>
      <c r="DD161" s="206">
        <v>0</v>
      </c>
      <c r="DE161" s="206">
        <v>0</v>
      </c>
      <c r="DF161" s="206">
        <v>0</v>
      </c>
      <c r="DG161" s="206">
        <v>0</v>
      </c>
      <c r="DH161" s="206">
        <v>0</v>
      </c>
      <c r="DI161" s="206">
        <v>0</v>
      </c>
      <c r="DJ161" s="206">
        <v>0</v>
      </c>
      <c r="DK161" s="206">
        <v>0</v>
      </c>
      <c r="DL161" s="207">
        <v>0</v>
      </c>
      <c r="DQ161" s="208"/>
      <c r="DR161" s="209"/>
      <c r="DS161" s="205" t="s">
        <v>295</v>
      </c>
      <c r="DT161" s="205"/>
      <c r="DU161" s="206">
        <f t="shared" si="132"/>
        <v>0</v>
      </c>
      <c r="DV161" s="206">
        <f t="shared" si="133"/>
        <v>0</v>
      </c>
      <c r="DW161" s="206">
        <f t="shared" si="134"/>
        <v>0</v>
      </c>
      <c r="DX161" s="206">
        <f t="shared" si="135"/>
        <v>0</v>
      </c>
      <c r="DY161" s="206">
        <f t="shared" si="136"/>
        <v>0</v>
      </c>
      <c r="DZ161" s="206">
        <f t="shared" si="137"/>
        <v>0</v>
      </c>
      <c r="EA161" s="206">
        <f t="shared" si="138"/>
        <v>0</v>
      </c>
      <c r="EB161" s="206">
        <f t="shared" si="139"/>
        <v>0</v>
      </c>
      <c r="EC161" s="206">
        <f t="shared" si="140"/>
        <v>0</v>
      </c>
      <c r="ED161" s="207">
        <f t="shared" si="129"/>
        <v>0</v>
      </c>
      <c r="EE161" s="303">
        <f t="shared" si="141"/>
        <v>0</v>
      </c>
      <c r="EF161" s="101"/>
      <c r="EG161" s="101"/>
    </row>
    <row r="162" spans="1:137" s="126" customFormat="1" ht="15.5" hidden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101"/>
      <c r="EG162" s="101"/>
    </row>
    <row r="163" spans="1:137" s="126" customFormat="1" ht="15.5" hidden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79.212595031923101</v>
      </c>
      <c r="J163" s="206">
        <v>0.22036754978421499</v>
      </c>
      <c r="K163" s="206">
        <v>21.228571266162326</v>
      </c>
      <c r="L163" s="206">
        <v>0.22036754978422299</v>
      </c>
      <c r="M163" s="206">
        <v>0.22036754978422299</v>
      </c>
      <c r="N163" s="206">
        <v>0.22036754978422299</v>
      </c>
      <c r="O163" s="206">
        <v>0.22036754978422299</v>
      </c>
      <c r="P163" s="206">
        <v>0</v>
      </c>
      <c r="Q163" s="206">
        <v>0</v>
      </c>
      <c r="R163" s="206">
        <v>0</v>
      </c>
      <c r="S163" s="206">
        <v>0</v>
      </c>
      <c r="T163" s="206">
        <v>0</v>
      </c>
      <c r="U163" s="206">
        <v>0</v>
      </c>
      <c r="V163" s="206">
        <v>0</v>
      </c>
      <c r="W163" s="206">
        <v>104.404112131692</v>
      </c>
      <c r="X163" s="206">
        <v>0</v>
      </c>
      <c r="Y163" s="206">
        <v>0</v>
      </c>
      <c r="Z163" s="206">
        <v>0</v>
      </c>
      <c r="AA163" s="206">
        <v>0</v>
      </c>
      <c r="AB163" s="206">
        <v>0</v>
      </c>
      <c r="AC163" s="206">
        <v>0</v>
      </c>
      <c r="AD163" s="206">
        <v>460.92255555555556</v>
      </c>
      <c r="AE163" s="206">
        <v>200.47222222222223</v>
      </c>
      <c r="AF163" s="206">
        <v>20.049583333333334</v>
      </c>
      <c r="AG163" s="206">
        <v>0</v>
      </c>
      <c r="AH163" s="206">
        <v>0.14441850305555601</v>
      </c>
      <c r="AI163" s="206">
        <v>113.18101333333333</v>
      </c>
      <c r="AJ163" s="206">
        <v>0</v>
      </c>
      <c r="AK163" s="206">
        <v>0</v>
      </c>
      <c r="AL163" s="206">
        <v>0</v>
      </c>
      <c r="AM163" s="206">
        <v>0</v>
      </c>
      <c r="AN163" s="206">
        <v>0</v>
      </c>
      <c r="AO163" s="206">
        <v>17.555293359646399</v>
      </c>
      <c r="AP163" s="206">
        <v>0</v>
      </c>
      <c r="AQ163" s="206">
        <v>0</v>
      </c>
      <c r="AR163" s="206">
        <v>0</v>
      </c>
      <c r="AS163" s="206">
        <v>0</v>
      </c>
      <c r="AT163" s="206">
        <v>25.475012671675</v>
      </c>
      <c r="AU163" s="206">
        <v>0</v>
      </c>
      <c r="AV163" s="206">
        <v>0</v>
      </c>
      <c r="AW163" s="206">
        <v>0</v>
      </c>
      <c r="AX163" s="206">
        <v>0</v>
      </c>
      <c r="AY163" s="206">
        <v>0</v>
      </c>
      <c r="AZ163" s="206">
        <v>0</v>
      </c>
      <c r="BA163" s="206">
        <v>14.375663917697899</v>
      </c>
      <c r="BB163" s="206">
        <v>0</v>
      </c>
      <c r="BC163" s="206">
        <v>0</v>
      </c>
      <c r="BD163" s="206">
        <v>0</v>
      </c>
      <c r="BE163" s="206">
        <v>13.068531</v>
      </c>
      <c r="BF163" s="206">
        <v>0</v>
      </c>
      <c r="BG163" s="206">
        <v>0</v>
      </c>
      <c r="BH163" s="206">
        <v>0</v>
      </c>
      <c r="BI163" s="206">
        <v>0</v>
      </c>
      <c r="BJ163" s="206">
        <v>0</v>
      </c>
      <c r="BK163" s="206">
        <v>89.718777777777774</v>
      </c>
      <c r="BL163" s="206">
        <v>0.139759841666667</v>
      </c>
      <c r="BM163" s="206">
        <v>0</v>
      </c>
      <c r="BN163" s="206">
        <v>0</v>
      </c>
      <c r="BO163" s="206">
        <v>0</v>
      </c>
      <c r="BP163" s="206">
        <v>0</v>
      </c>
      <c r="BQ163" s="206">
        <v>0</v>
      </c>
      <c r="BR163" s="206">
        <v>0</v>
      </c>
      <c r="BS163" s="206">
        <v>0</v>
      </c>
      <c r="BT163" s="206">
        <v>17.614431543283199</v>
      </c>
      <c r="BU163" s="206">
        <v>25.002972222222223</v>
      </c>
      <c r="BV163" s="206">
        <v>0</v>
      </c>
      <c r="BW163" s="206">
        <v>0</v>
      </c>
      <c r="BX163" s="206">
        <v>0</v>
      </c>
      <c r="BY163" s="206">
        <v>25.5414720908364</v>
      </c>
      <c r="BZ163" s="206">
        <v>0</v>
      </c>
      <c r="CA163" s="206">
        <v>0</v>
      </c>
      <c r="CB163" s="206">
        <v>0</v>
      </c>
      <c r="CC163" s="206">
        <v>0</v>
      </c>
      <c r="CD163" s="206">
        <v>0</v>
      </c>
      <c r="CE163" s="206">
        <v>0</v>
      </c>
      <c r="CF163" s="206">
        <v>14.415405750193599</v>
      </c>
      <c r="CG163" s="206">
        <v>300.46041666666667</v>
      </c>
      <c r="CH163" s="206">
        <v>112.83993111111111</v>
      </c>
      <c r="CI163" s="206">
        <v>0</v>
      </c>
      <c r="CJ163" s="206">
        <v>0</v>
      </c>
      <c r="CK163" s="206">
        <v>0</v>
      </c>
      <c r="CL163" s="206">
        <v>0</v>
      </c>
      <c r="CM163" s="206">
        <v>300.67291666666665</v>
      </c>
      <c r="CN163" s="206">
        <v>0</v>
      </c>
      <c r="CO163" s="206">
        <v>0</v>
      </c>
      <c r="CP163" s="206">
        <v>0</v>
      </c>
      <c r="CQ163" s="206">
        <v>0.14441850305555601</v>
      </c>
      <c r="CR163" s="206">
        <v>238.31733333333332</v>
      </c>
      <c r="CS163" s="206">
        <v>0</v>
      </c>
      <c r="CT163" s="206">
        <v>0</v>
      </c>
      <c r="CU163" s="206">
        <v>36.114750000000001</v>
      </c>
      <c r="CV163" s="206">
        <v>0</v>
      </c>
      <c r="CW163" s="206">
        <v>1492.9214986835243</v>
      </c>
      <c r="CX163" s="206">
        <v>701.63257512786026</v>
      </c>
      <c r="CY163" s="206">
        <v>299.52816501024785</v>
      </c>
      <c r="CZ163" s="206">
        <v>360.86653841871049</v>
      </c>
      <c r="DA163" s="206">
        <v>67.369249635522266</v>
      </c>
      <c r="DB163" s="206">
        <v>178.93512976581118</v>
      </c>
      <c r="DC163" s="206">
        <v>114.93895987358366</v>
      </c>
      <c r="DD163" s="206">
        <v>183.67466520591532</v>
      </c>
      <c r="DE163" s="206">
        <v>106.71524552536961</v>
      </c>
      <c r="DF163" s="206">
        <v>69.389368019538622</v>
      </c>
      <c r="DG163" s="206">
        <v>0.15290465664550801</v>
      </c>
      <c r="DH163" s="206">
        <v>0.15332357351303599</v>
      </c>
      <c r="DI163" s="206">
        <v>0.15290465664550601</v>
      </c>
      <c r="DJ163" s="206">
        <v>14.5355774692765</v>
      </c>
      <c r="DK163" s="206">
        <v>0</v>
      </c>
      <c r="DL163" s="207">
        <v>5823.1401012041961</v>
      </c>
      <c r="DQ163" s="208"/>
      <c r="DR163" s="209"/>
      <c r="DS163" s="205" t="s">
        <v>276</v>
      </c>
      <c r="DT163" s="205"/>
      <c r="DU163" s="206">
        <f t="shared" si="132"/>
        <v>7.92125950319231E-2</v>
      </c>
      <c r="DV163" s="206">
        <f t="shared" si="133"/>
        <v>2.2330409015083427E-2</v>
      </c>
      <c r="DW163" s="206">
        <f t="shared" si="134"/>
        <v>0.89917390507919204</v>
      </c>
      <c r="DX163" s="206">
        <f t="shared" si="135"/>
        <v>1.1953423364558324</v>
      </c>
      <c r="DY163" s="206">
        <f t="shared" si="136"/>
        <v>2.5301969888216327</v>
      </c>
      <c r="DZ163" s="206">
        <f t="shared" si="137"/>
        <v>1.0124997884249125</v>
      </c>
      <c r="EA163" s="206">
        <f t="shared" si="138"/>
        <v>6.9542272676184125E-2</v>
      </c>
      <c r="EB163" s="206">
        <f t="shared" si="139"/>
        <v>3.0622823015854199E-4</v>
      </c>
      <c r="EC163" s="206">
        <f t="shared" si="140"/>
        <v>1.4535577469276501E-2</v>
      </c>
      <c r="ED163" s="207">
        <f t="shared" si="129"/>
        <v>5.8231401012041957</v>
      </c>
      <c r="EE163" s="303">
        <f t="shared" si="141"/>
        <v>0</v>
      </c>
      <c r="EF163" s="101"/>
      <c r="EG163" s="101"/>
    </row>
    <row r="164" spans="1:137" s="126" customFormat="1" ht="15.5" hidden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101"/>
      <c r="EG164" s="101"/>
    </row>
    <row r="165" spans="1:137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Q165" s="308" t="s">
        <v>297</v>
      </c>
      <c r="DR165" s="211"/>
      <c r="DS165" s="211"/>
      <c r="DT165" s="212"/>
      <c r="DU165" s="213">
        <f t="shared" ref="DU165:EC165" si="142">SUM(DU166:DU168)</f>
        <v>0.48461862</v>
      </c>
      <c r="DV165" s="213">
        <f t="shared" si="142"/>
        <v>4.0106860133333342</v>
      </c>
      <c r="DW165" s="213">
        <f t="shared" si="142"/>
        <v>19.535842638700949</v>
      </c>
      <c r="DX165" s="213">
        <f t="shared" si="142"/>
        <v>19.442810417816279</v>
      </c>
      <c r="DY165" s="213">
        <f t="shared" si="142"/>
        <v>5.0108046980360959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6.5180146528126592E-2</v>
      </c>
      <c r="ED165" s="214">
        <f t="shared" si="129"/>
        <v>48.549942534414789</v>
      </c>
      <c r="EE165" s="305"/>
      <c r="EF165" s="101"/>
      <c r="EG165" s="101"/>
    </row>
    <row r="166" spans="1:137" s="126" customFormat="1" ht="15.5" hidden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0</v>
      </c>
      <c r="DK166" s="206">
        <v>0</v>
      </c>
      <c r="DL166" s="207">
        <v>0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0</v>
      </c>
      <c r="ED166" s="207">
        <f t="shared" si="129"/>
        <v>0</v>
      </c>
      <c r="EE166" s="303">
        <f>ED166-(DL166/$DQ$4)</f>
        <v>0</v>
      </c>
      <c r="EF166" s="101"/>
      <c r="EG166" s="101"/>
    </row>
    <row r="167" spans="1:137" s="126" customFormat="1" ht="15.5" hidden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101"/>
      <c r="EG167" s="101"/>
    </row>
    <row r="168" spans="1:137" s="126" customFormat="1" ht="15.5" hidden="1" outlineLevel="1" x14ac:dyDescent="0.35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484.61862000000002</v>
      </c>
      <c r="J168" s="206">
        <v>0</v>
      </c>
      <c r="K168" s="206">
        <v>0</v>
      </c>
      <c r="L168" s="206">
        <v>242.78053</v>
      </c>
      <c r="M168" s="206">
        <v>3405.9680633333337</v>
      </c>
      <c r="N168" s="206">
        <v>0</v>
      </c>
      <c r="O168" s="206">
        <v>361.93741999999997</v>
      </c>
      <c r="P168" s="206">
        <v>1009.57768</v>
      </c>
      <c r="Q168" s="206">
        <v>0</v>
      </c>
      <c r="R168" s="206">
        <v>0</v>
      </c>
      <c r="S168" s="206">
        <v>759.18999448592399</v>
      </c>
      <c r="T168" s="206">
        <v>689.09304999999995</v>
      </c>
      <c r="U168" s="206">
        <v>106.92</v>
      </c>
      <c r="V168" s="206">
        <v>840.95455000000004</v>
      </c>
      <c r="W168" s="206">
        <v>70.313555308144601</v>
      </c>
      <c r="X168" s="206">
        <v>0</v>
      </c>
      <c r="Y168" s="206">
        <v>0</v>
      </c>
      <c r="Z168" s="206">
        <v>0</v>
      </c>
      <c r="AA168" s="206">
        <v>1253.8407699817999</v>
      </c>
      <c r="AB168" s="206">
        <v>1875.2421479524339</v>
      </c>
      <c r="AC168" s="206">
        <v>383.67</v>
      </c>
      <c r="AD168" s="206">
        <v>3372.3778548615401</v>
      </c>
      <c r="AE168" s="206">
        <v>0</v>
      </c>
      <c r="AF168" s="206">
        <v>0</v>
      </c>
      <c r="AG168" s="206">
        <v>7937.5689861111114</v>
      </c>
      <c r="AH168" s="206">
        <v>562.77238999999997</v>
      </c>
      <c r="AI168" s="206">
        <v>544.85284000000001</v>
      </c>
      <c r="AJ168" s="206">
        <v>51.515419999999999</v>
      </c>
      <c r="AK168" s="206">
        <v>77.953400000000002</v>
      </c>
      <c r="AL168" s="206">
        <v>0</v>
      </c>
      <c r="AM168" s="206">
        <v>0</v>
      </c>
      <c r="AN168" s="206">
        <v>510.93314919859398</v>
      </c>
      <c r="AO168" s="206">
        <v>299.6035</v>
      </c>
      <c r="AP168" s="206">
        <v>0</v>
      </c>
      <c r="AQ168" s="206">
        <v>54.804870000000001</v>
      </c>
      <c r="AR168" s="206">
        <v>939.75563</v>
      </c>
      <c r="AS168" s="206">
        <v>0</v>
      </c>
      <c r="AT168" s="206">
        <v>0</v>
      </c>
      <c r="AU168" s="206">
        <v>226.04365000000001</v>
      </c>
      <c r="AV168" s="206">
        <v>1083.1048623501763</v>
      </c>
      <c r="AW168" s="206">
        <v>0</v>
      </c>
      <c r="AX168" s="206">
        <v>102.36</v>
      </c>
      <c r="AY168" s="206">
        <v>28.353660000000001</v>
      </c>
      <c r="AZ168" s="206">
        <v>0</v>
      </c>
      <c r="BA168" s="206">
        <v>0</v>
      </c>
      <c r="BB168" s="206">
        <v>0</v>
      </c>
      <c r="BC168" s="206">
        <v>3196.5942449573399</v>
      </c>
      <c r="BD168" s="206">
        <v>390.49776000000003</v>
      </c>
      <c r="BE168" s="206">
        <v>505.33610659400898</v>
      </c>
      <c r="BF168" s="206">
        <v>297.59393202258298</v>
      </c>
      <c r="BG168" s="206">
        <v>0</v>
      </c>
      <c r="BH168" s="206">
        <v>0</v>
      </c>
      <c r="BI168" s="206">
        <v>1747.2836265377757</v>
      </c>
      <c r="BJ168" s="206">
        <v>776.27719000000002</v>
      </c>
      <c r="BK168" s="206">
        <v>0</v>
      </c>
      <c r="BL168" s="206">
        <v>397.88819999999998</v>
      </c>
      <c r="BM168" s="206">
        <v>628.53408000000002</v>
      </c>
      <c r="BN168" s="206">
        <v>0</v>
      </c>
      <c r="BO168" s="206">
        <v>0</v>
      </c>
      <c r="BP168" s="206">
        <v>3514.4547421815814</v>
      </c>
      <c r="BQ168" s="206">
        <v>51.414000000000001</v>
      </c>
      <c r="BR168" s="206">
        <v>173.74712</v>
      </c>
      <c r="BS168" s="206">
        <v>0</v>
      </c>
      <c r="BT168" s="206">
        <v>92.24</v>
      </c>
      <c r="BU168" s="206">
        <v>0</v>
      </c>
      <c r="BV168" s="206">
        <v>0</v>
      </c>
      <c r="BW168" s="206">
        <v>1076.1223939036299</v>
      </c>
      <c r="BX168" s="206">
        <v>105.71727</v>
      </c>
      <c r="BY168" s="206">
        <v>106.43961</v>
      </c>
      <c r="BZ168" s="206">
        <v>223.68</v>
      </c>
      <c r="CA168" s="206">
        <v>45.411499999999997</v>
      </c>
      <c r="CB168" s="206">
        <v>0</v>
      </c>
      <c r="CC168" s="206">
        <v>0</v>
      </c>
      <c r="CD168" s="206">
        <v>0</v>
      </c>
      <c r="CE168" s="206">
        <v>32.548369999999998</v>
      </c>
      <c r="CF168" s="206">
        <v>318.67167007059498</v>
      </c>
      <c r="CG168" s="206">
        <v>0</v>
      </c>
      <c r="CH168" s="206">
        <v>257.22868</v>
      </c>
      <c r="CI168" s="206">
        <v>0</v>
      </c>
      <c r="CJ168" s="206">
        <v>0</v>
      </c>
      <c r="CK168" s="206">
        <v>308.04000000000002</v>
      </c>
      <c r="CL168" s="206">
        <v>50.995600000000003</v>
      </c>
      <c r="CM168" s="206">
        <v>260.5</v>
      </c>
      <c r="CN168" s="206">
        <v>0</v>
      </c>
      <c r="CO168" s="206">
        <v>0</v>
      </c>
      <c r="CP168" s="206">
        <v>0</v>
      </c>
      <c r="CQ168" s="206">
        <v>0</v>
      </c>
      <c r="CR168" s="206">
        <v>91</v>
      </c>
      <c r="CS168" s="206">
        <v>1549.635</v>
      </c>
      <c r="CT168" s="206">
        <v>0</v>
      </c>
      <c r="CU168" s="206">
        <v>0</v>
      </c>
      <c r="CV168" s="206">
        <v>118.75</v>
      </c>
      <c r="CW168" s="206">
        <v>3540.59291056953</v>
      </c>
      <c r="CX168" s="206">
        <v>817.01397498783297</v>
      </c>
      <c r="CY168" s="206">
        <v>534.447812478733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65.180146528126599</v>
      </c>
      <c r="DK168" s="206">
        <v>0</v>
      </c>
      <c r="DL168" s="207">
        <v>48549.942534414797</v>
      </c>
      <c r="DQ168" s="220"/>
      <c r="DR168" s="221" t="s">
        <v>280</v>
      </c>
      <c r="DS168" s="223"/>
      <c r="DT168" s="221"/>
      <c r="DU168" s="206">
        <f>I168/$DQ$4</f>
        <v>0.48461862</v>
      </c>
      <c r="DV168" s="206">
        <f>SUM(J168:O168)/$DQ$4</f>
        <v>4.0106860133333342</v>
      </c>
      <c r="DW168" s="206">
        <f>SUM(P168:AL168)/$DQ$4</f>
        <v>19.535842638700949</v>
      </c>
      <c r="DX168" s="206">
        <f>SUM(AM168:CT168)/$DQ$4</f>
        <v>19.442810417816279</v>
      </c>
      <c r="DY168" s="206">
        <f>SUM(CU168:CY168)/$DQ$4</f>
        <v>5.0108046980360959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6.5180146528126592E-2</v>
      </c>
      <c r="ED168" s="207">
        <f t="shared" si="129"/>
        <v>48.549942534414789</v>
      </c>
      <c r="EE168" s="303">
        <f>ED168-(DL168/$DQ$4)</f>
        <v>0</v>
      </c>
      <c r="EF168" s="101"/>
      <c r="EG168" s="101"/>
    </row>
    <row r="169" spans="1:137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658916.77385323145</v>
      </c>
      <c r="J169" s="236">
        <v>720.0188827493572</v>
      </c>
      <c r="K169" s="236">
        <v>3215.0498763223136</v>
      </c>
      <c r="L169" s="236">
        <v>3777.3926209079154</v>
      </c>
      <c r="M169" s="236">
        <v>27782.349870544411</v>
      </c>
      <c r="N169" s="236">
        <v>3282.9983091182116</v>
      </c>
      <c r="O169" s="236">
        <v>44168.032596425634</v>
      </c>
      <c r="P169" s="236">
        <v>72738.041148282835</v>
      </c>
      <c r="Q169" s="236">
        <v>9584.6700109368612</v>
      </c>
      <c r="R169" s="236">
        <v>119.35253153027777</v>
      </c>
      <c r="S169" s="236">
        <v>54704.203917763807</v>
      </c>
      <c r="T169" s="236">
        <v>49532.60932658035</v>
      </c>
      <c r="U169" s="236">
        <v>19761.939191864585</v>
      </c>
      <c r="V169" s="236">
        <v>4615.5394773284743</v>
      </c>
      <c r="W169" s="236">
        <v>37956.664817232268</v>
      </c>
      <c r="X169" s="236">
        <v>1506.7258243672222</v>
      </c>
      <c r="Y169" s="236">
        <v>3338.8146058397228</v>
      </c>
      <c r="Z169" s="236">
        <v>5228.0761700693056</v>
      </c>
      <c r="AA169" s="236">
        <v>28067.589794610089</v>
      </c>
      <c r="AB169" s="236">
        <v>2978.498495716869</v>
      </c>
      <c r="AC169" s="236">
        <v>7429.1290008411124</v>
      </c>
      <c r="AD169" s="236">
        <v>35207.465220209022</v>
      </c>
      <c r="AE169" s="236">
        <v>2505.4080767231744</v>
      </c>
      <c r="AF169" s="236">
        <v>692.6800366047222</v>
      </c>
      <c r="AG169" s="236">
        <v>37613.26408346049</v>
      </c>
      <c r="AH169" s="236">
        <v>3590.8291219064154</v>
      </c>
      <c r="AI169" s="236">
        <v>23865.28147106466</v>
      </c>
      <c r="AJ169" s="236">
        <v>13865.223290306945</v>
      </c>
      <c r="AK169" s="236">
        <v>33522.865156863889</v>
      </c>
      <c r="AL169" s="236">
        <v>31372.450757184066</v>
      </c>
      <c r="AM169" s="236">
        <v>376.41038874926784</v>
      </c>
      <c r="AN169" s="236">
        <v>41102.358586310962</v>
      </c>
      <c r="AO169" s="236">
        <v>5751.9548396419195</v>
      </c>
      <c r="AP169" s="236">
        <v>11053.735863041173</v>
      </c>
      <c r="AQ169" s="236">
        <v>17470.26024600806</v>
      </c>
      <c r="AR169" s="236">
        <v>14423.579631650973</v>
      </c>
      <c r="AS169" s="236">
        <v>16555.257290496713</v>
      </c>
      <c r="AT169" s="236">
        <v>1787.8096759938971</v>
      </c>
      <c r="AU169" s="236">
        <v>4131.7390366870713</v>
      </c>
      <c r="AV169" s="236">
        <v>7655.6168239737681</v>
      </c>
      <c r="AW169" s="236">
        <v>5131.9835042469367</v>
      </c>
      <c r="AX169" s="236">
        <v>3857.4593938521552</v>
      </c>
      <c r="AY169" s="236">
        <v>4861.4192367635096</v>
      </c>
      <c r="AZ169" s="236">
        <v>1111.2963707527776</v>
      </c>
      <c r="BA169" s="236">
        <v>810.53891940353128</v>
      </c>
      <c r="BB169" s="236">
        <v>6956.0654867209651</v>
      </c>
      <c r="BC169" s="236">
        <v>51312.928945368963</v>
      </c>
      <c r="BD169" s="236">
        <v>39998.234863384292</v>
      </c>
      <c r="BE169" s="236">
        <v>2349.8490917643126</v>
      </c>
      <c r="BF169" s="236">
        <v>5126.734833839666</v>
      </c>
      <c r="BG169" s="236">
        <v>28865.144064448748</v>
      </c>
      <c r="BH169" s="236">
        <v>676.77890505347216</v>
      </c>
      <c r="BI169" s="236">
        <v>17646.988813129235</v>
      </c>
      <c r="BJ169" s="236">
        <v>27341.963491500879</v>
      </c>
      <c r="BK169" s="236">
        <v>18601.406757858997</v>
      </c>
      <c r="BL169" s="236">
        <v>14746.523044688891</v>
      </c>
      <c r="BM169" s="236">
        <v>19479.923503087979</v>
      </c>
      <c r="BN169" s="236">
        <v>3787.7933820527778</v>
      </c>
      <c r="BO169" s="236">
        <v>2153.7231389525</v>
      </c>
      <c r="BP169" s="236">
        <v>7949.2637881657374</v>
      </c>
      <c r="BQ169" s="236">
        <v>2548.6948616238828</v>
      </c>
      <c r="BR169" s="236">
        <v>2324.5195774297049</v>
      </c>
      <c r="BS169" s="236">
        <v>2198.3623428859291</v>
      </c>
      <c r="BT169" s="236">
        <v>4946.5139673940794</v>
      </c>
      <c r="BU169" s="236">
        <v>611.37201197000002</v>
      </c>
      <c r="BV169" s="236">
        <v>21468.450597737501</v>
      </c>
      <c r="BW169" s="236">
        <v>4438.7086837896213</v>
      </c>
      <c r="BX169" s="236">
        <v>16760.069256466508</v>
      </c>
      <c r="BY169" s="236">
        <v>3635.2560637307074</v>
      </c>
      <c r="BZ169" s="236">
        <v>5024.2651659243611</v>
      </c>
      <c r="CA169" s="236">
        <v>28339.76760656889</v>
      </c>
      <c r="CB169" s="236">
        <v>1895.9896484714327</v>
      </c>
      <c r="CC169" s="236">
        <v>2279.4614062502087</v>
      </c>
      <c r="CD169" s="236">
        <v>3982.9053871912315</v>
      </c>
      <c r="CE169" s="236">
        <v>4506.5840605564563</v>
      </c>
      <c r="CF169" s="236">
        <v>7760.3481278885693</v>
      </c>
      <c r="CG169" s="236">
        <v>2662.0012551731838</v>
      </c>
      <c r="CH169" s="236">
        <v>26931.888739638205</v>
      </c>
      <c r="CI169" s="236">
        <v>2202.4925826449999</v>
      </c>
      <c r="CJ169" s="236">
        <v>1113.9868852633333</v>
      </c>
      <c r="CK169" s="236">
        <v>6753.3249575538202</v>
      </c>
      <c r="CL169" s="236">
        <v>1226.9687976286282</v>
      </c>
      <c r="CM169" s="236">
        <v>1991.6875576005398</v>
      </c>
      <c r="CN169" s="236">
        <v>6383.4433536473343</v>
      </c>
      <c r="CO169" s="236">
        <v>1480.0051040257613</v>
      </c>
      <c r="CP169" s="236">
        <v>2346.9654905177781</v>
      </c>
      <c r="CQ169" s="236">
        <v>913.81573117958339</v>
      </c>
      <c r="CR169" s="236">
        <v>8644.7226002383049</v>
      </c>
      <c r="CS169" s="236">
        <v>3740.3471795121623</v>
      </c>
      <c r="CT169" s="236">
        <v>53900.416407466699</v>
      </c>
      <c r="CU169" s="236">
        <v>1432.5079648830226</v>
      </c>
      <c r="CV169" s="236">
        <v>2916.6147969784834</v>
      </c>
      <c r="CW169" s="236">
        <v>156482.76398729815</v>
      </c>
      <c r="CX169" s="236">
        <v>39900.789848793022</v>
      </c>
      <c r="CY169" s="236">
        <v>27216.467444935748</v>
      </c>
      <c r="CZ169" s="236">
        <v>21951.365362892218</v>
      </c>
      <c r="DA169" s="236">
        <v>13691.005790458668</v>
      </c>
      <c r="DB169" s="236">
        <v>136395.66218923303</v>
      </c>
      <c r="DC169" s="236">
        <v>45274.660157929997</v>
      </c>
      <c r="DD169" s="236">
        <v>15776.58628311919</v>
      </c>
      <c r="DE169" s="236">
        <v>10262.116948093962</v>
      </c>
      <c r="DF169" s="236">
        <v>285546.67648653523</v>
      </c>
      <c r="DG169" s="236">
        <v>202298.70247639634</v>
      </c>
      <c r="DH169" s="236">
        <v>225645.2102726181</v>
      </c>
      <c r="DI169" s="236">
        <v>211979.87495947015</v>
      </c>
      <c r="DJ169" s="236">
        <v>200293.32873541015</v>
      </c>
      <c r="DK169" s="236">
        <v>0</v>
      </c>
      <c r="DL169" s="237">
        <v>3434812.3485671906</v>
      </c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658.91677385323146</v>
      </c>
      <c r="DV169" s="236">
        <f t="shared" si="143"/>
        <v>82.94584215606784</v>
      </c>
      <c r="DW169" s="236">
        <f t="shared" si="143"/>
        <v>479.79732152728712</v>
      </c>
      <c r="DX169" s="236">
        <f t="shared" si="143"/>
        <v>616.08807732555954</v>
      </c>
      <c r="DY169" s="236">
        <f t="shared" si="143"/>
        <v>227.94914404288843</v>
      </c>
      <c r="DZ169" s="236">
        <f t="shared" si="143"/>
        <v>243.35139673172708</v>
      </c>
      <c r="EA169" s="236">
        <f t="shared" si="143"/>
        <v>487.84537896293148</v>
      </c>
      <c r="EB169" s="236">
        <f t="shared" si="143"/>
        <v>437.62508523208822</v>
      </c>
      <c r="EC169" s="236">
        <f t="shared" si="143"/>
        <v>200.29332873541017</v>
      </c>
      <c r="ED169" s="237">
        <f t="shared" si="129"/>
        <v>3434.8123485671913</v>
      </c>
      <c r="EE169" s="303">
        <f>ED169-(DL169/$DQ$4)</f>
        <v>0</v>
      </c>
      <c r="EF169" s="101"/>
    </row>
    <row r="170" spans="1:137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101"/>
      <c r="EG170" s="101"/>
    </row>
    <row r="171" spans="1:137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Q171" s="308" t="s">
        <v>302</v>
      </c>
      <c r="DR171" s="211"/>
      <c r="DS171" s="211"/>
      <c r="DT171" s="212"/>
      <c r="DU171" s="215">
        <f t="shared" ref="DU171:EC171" si="144">DU172+DU190+DU181</f>
        <v>-54.56874648690745</v>
      </c>
      <c r="DV171" s="215">
        <f t="shared" si="144"/>
        <v>-95.129774931931934</v>
      </c>
      <c r="DW171" s="215">
        <f t="shared" si="144"/>
        <v>-150.65355842429781</v>
      </c>
      <c r="DX171" s="215">
        <f t="shared" si="144"/>
        <v>-165.43480225695563</v>
      </c>
      <c r="DY171" s="215">
        <f t="shared" si="144"/>
        <v>-112.93160354645464</v>
      </c>
      <c r="DZ171" s="215">
        <f t="shared" si="144"/>
        <v>-59.66375826719451</v>
      </c>
      <c r="EA171" s="215">
        <f t="shared" si="144"/>
        <v>-426.55097134307238</v>
      </c>
      <c r="EB171" s="215">
        <f t="shared" si="144"/>
        <v>-427.13527895948886</v>
      </c>
      <c r="EC171" s="215">
        <f t="shared" si="144"/>
        <v>-1066.9617217010721</v>
      </c>
      <c r="ED171" s="217">
        <f t="shared" si="129"/>
        <v>-2559.0302159173752</v>
      </c>
      <c r="EE171" s="305"/>
      <c r="EF171" s="101"/>
      <c r="EG171" s="101"/>
    </row>
    <row r="172" spans="1:137" s="126" customFormat="1" ht="15.5" hidden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Q172" s="210"/>
      <c r="DR172" s="211" t="s">
        <v>292</v>
      </c>
      <c r="DS172" s="211"/>
      <c r="DT172" s="212"/>
      <c r="DU172" s="215">
        <f t="shared" ref="DU172:EC172" si="145">SUM(DU173:DU180)</f>
        <v>-8.792113010976081</v>
      </c>
      <c r="DV172" s="215">
        <f t="shared" si="145"/>
        <v>-12.54842315743648</v>
      </c>
      <c r="DW172" s="215">
        <f t="shared" si="145"/>
        <v>-41.423956847986574</v>
      </c>
      <c r="DX172" s="215">
        <f t="shared" si="145"/>
        <v>-18.144505157059697</v>
      </c>
      <c r="DY172" s="215">
        <f t="shared" si="145"/>
        <v>-21.646850278644397</v>
      </c>
      <c r="DZ172" s="215">
        <f t="shared" si="145"/>
        <v>-49.774957329537415</v>
      </c>
      <c r="EA172" s="215">
        <f t="shared" si="145"/>
        <v>-203.19973462693855</v>
      </c>
      <c r="EB172" s="215">
        <f t="shared" si="145"/>
        <v>-203.4780873929648</v>
      </c>
      <c r="EC172" s="215">
        <f t="shared" si="145"/>
        <v>-508.27768367032945</v>
      </c>
      <c r="ED172" s="217">
        <f t="shared" si="129"/>
        <v>-1067.2863114718734</v>
      </c>
      <c r="EE172" s="305"/>
      <c r="EF172" s="101"/>
      <c r="EG172" s="101"/>
    </row>
    <row r="173" spans="1:137" s="126" customFormat="1" ht="15.5" hidden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-108.178528713551</v>
      </c>
      <c r="J173" s="206">
        <v>-25.731987348784202</v>
      </c>
      <c r="K173" s="206">
        <v>-25.732889258427701</v>
      </c>
      <c r="L173" s="206">
        <v>-25.7318561038932</v>
      </c>
      <c r="M173" s="206">
        <v>-25.733959487696399</v>
      </c>
      <c r="N173" s="206">
        <v>-25.732173463517501</v>
      </c>
      <c r="O173" s="206">
        <v>-25.7328892584278</v>
      </c>
      <c r="P173" s="206">
        <v>-22.159500219815399</v>
      </c>
      <c r="Q173" s="206">
        <v>-22.159352399303</v>
      </c>
      <c r="R173" s="206">
        <v>-22.161913319755101</v>
      </c>
      <c r="S173" s="206">
        <v>-22.1596345102169</v>
      </c>
      <c r="T173" s="206">
        <v>-22.159352399303199</v>
      </c>
      <c r="U173" s="206">
        <v>-22.160686972795101</v>
      </c>
      <c r="V173" s="206">
        <v>-22.1594827123855</v>
      </c>
      <c r="W173" s="206">
        <v>-22.160504453175299</v>
      </c>
      <c r="X173" s="206">
        <v>-22.160960271534002</v>
      </c>
      <c r="Y173" s="206">
        <v>-22.159352399300101</v>
      </c>
      <c r="Z173" s="206">
        <v>-22.159352399303099</v>
      </c>
      <c r="AA173" s="206">
        <v>-22.160686972797699</v>
      </c>
      <c r="AB173" s="206">
        <v>-22.160634766256699</v>
      </c>
      <c r="AC173" s="206">
        <v>-22.1596256980385</v>
      </c>
      <c r="AD173" s="206">
        <v>-22.160686972797102</v>
      </c>
      <c r="AE173" s="206">
        <v>-22.159352399302001</v>
      </c>
      <c r="AF173" s="206">
        <v>-22.159352399304201</v>
      </c>
      <c r="AG173" s="206">
        <v>-22.161839026667</v>
      </c>
      <c r="AH173" s="206">
        <v>-22.1597560111218</v>
      </c>
      <c r="AI173" s="206">
        <v>-22.1593523993036</v>
      </c>
      <c r="AJ173" s="206">
        <v>-22.160686972795101</v>
      </c>
      <c r="AK173" s="206">
        <v>-22.159352399301799</v>
      </c>
      <c r="AL173" s="206">
        <v>-22.160504453174401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-223.25189597630401</v>
      </c>
      <c r="CU173" s="206">
        <v>-2.8611221413876402</v>
      </c>
      <c r="CV173" s="206">
        <v>-2.86279961306774</v>
      </c>
      <c r="CW173" s="206">
        <v>-85.920029939398901</v>
      </c>
      <c r="CX173" s="206">
        <v>-88.7825760680727</v>
      </c>
      <c r="CY173" s="206">
        <v>-85.916204712986598</v>
      </c>
      <c r="CZ173" s="206">
        <v>-97.586730699593701</v>
      </c>
      <c r="DA173" s="206">
        <v>-104.315219025636</v>
      </c>
      <c r="DB173" s="206">
        <v>-100.9509194452</v>
      </c>
      <c r="DC173" s="206">
        <v>-104.315219025636</v>
      </c>
      <c r="DD173" s="206">
        <v>-100.950919445202</v>
      </c>
      <c r="DE173" s="206">
        <v>-104.31521902563701</v>
      </c>
      <c r="DF173" s="206">
        <v>-1250.0898477276701</v>
      </c>
      <c r="DG173" s="206">
        <v>-1250.08948818616</v>
      </c>
      <c r="DH173" s="206">
        <v>-1253.5143908935199</v>
      </c>
      <c r="DI173" s="206">
        <v>-1250.08948818616</v>
      </c>
      <c r="DJ173" s="232">
        <v>-6253.8736655881903</v>
      </c>
      <c r="DK173" s="206">
        <v>0</v>
      </c>
      <c r="DL173" s="207">
        <v>-13131.941941861867</v>
      </c>
      <c r="DQ173" s="208"/>
      <c r="DR173" s="209"/>
      <c r="DS173" s="209" t="s">
        <v>304</v>
      </c>
      <c r="DT173" s="205"/>
      <c r="DU173" s="206">
        <f t="shared" ref="DU173:DU180" si="146">I173/$DQ$4</f>
        <v>-0.10817852871355101</v>
      </c>
      <c r="DV173" s="206">
        <f t="shared" ref="DV173:DV180" si="147">SUM(J173:O173)/$DQ$4</f>
        <v>-0.15439575492074681</v>
      </c>
      <c r="DW173" s="206">
        <f t="shared" ref="DW173:DW180" si="148">SUM(P173:AL173)/$DQ$4</f>
        <v>-0.50968192252774658</v>
      </c>
      <c r="DX173" s="206">
        <f t="shared" ref="DX173:DX180" si="149">SUM(AM173:CT173)/$DQ$4</f>
        <v>-0.22325189597630402</v>
      </c>
      <c r="DY173" s="206">
        <f t="shared" ref="DY173:DY180" si="150">SUM(CU173:CY173)/$DQ$4</f>
        <v>-0.26634273247491358</v>
      </c>
      <c r="DZ173" s="206">
        <f t="shared" ref="DZ173:DZ180" si="151">SUM(CZ173:DE173)/$DQ$4</f>
        <v>-0.61243422666690472</v>
      </c>
      <c r="EA173" s="206">
        <f t="shared" ref="EA173:EA180" si="152">SUM(DF173:DG173)/$DQ$4</f>
        <v>-2.5001793359138302</v>
      </c>
      <c r="EB173" s="206">
        <f t="shared" ref="EB173:EB180" si="153">SUM(DH173:DI173)/$DQ$4</f>
        <v>-2.5036038790796802</v>
      </c>
      <c r="EC173" s="206">
        <f t="shared" ref="EC173:EC180" si="154">SUM(DJ173:DK173)/$DQ$4</f>
        <v>-6.2538736655881904</v>
      </c>
      <c r="ED173" s="207">
        <f t="shared" si="129"/>
        <v>-13.131941941861868</v>
      </c>
      <c r="EE173" s="303">
        <f t="shared" ref="EE173:EE180" si="155">ED173-(DL173/$DQ$4)</f>
        <v>0</v>
      </c>
      <c r="EF173" s="101"/>
      <c r="EG173" s="101"/>
    </row>
    <row r="174" spans="1:137" s="126" customFormat="1" ht="15.5" hidden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-7669.0517278568695</v>
      </c>
      <c r="J174" s="206">
        <v>-1824.2558232709</v>
      </c>
      <c r="K174" s="206">
        <v>-1824.2580593258899</v>
      </c>
      <c r="L174" s="206">
        <v>-1824.2557750405499</v>
      </c>
      <c r="M174" s="206">
        <v>-1824.25983806109</v>
      </c>
      <c r="N174" s="206">
        <v>-1824.2568812381501</v>
      </c>
      <c r="O174" s="206">
        <v>-1824.26446389076</v>
      </c>
      <c r="P174" s="206">
        <v>-1570.9827487791099</v>
      </c>
      <c r="Q174" s="206">
        <v>-1570.9883285328101</v>
      </c>
      <c r="R174" s="206">
        <v>-1570.98273290768</v>
      </c>
      <c r="S174" s="206">
        <v>-1570.9865009723001</v>
      </c>
      <c r="T174" s="206">
        <v>-1570.98387525769</v>
      </c>
      <c r="U174" s="206">
        <v>-1570.9883272837201</v>
      </c>
      <c r="V174" s="206">
        <v>-1570.9834687065099</v>
      </c>
      <c r="W174" s="206">
        <v>-1570.9856700835801</v>
      </c>
      <c r="X174" s="206">
        <v>-1570.98477180852</v>
      </c>
      <c r="Y174" s="206">
        <v>-1570.98717496623</v>
      </c>
      <c r="Z174" s="206">
        <v>-1570.9840837602001</v>
      </c>
      <c r="AA174" s="206">
        <v>-1570.9907056403799</v>
      </c>
      <c r="AB174" s="206">
        <v>-1570.9827468993999</v>
      </c>
      <c r="AC174" s="206">
        <v>-1570.9891917781199</v>
      </c>
      <c r="AD174" s="206">
        <v>-1570.98273290768</v>
      </c>
      <c r="AE174" s="206">
        <v>-1570.9867431083301</v>
      </c>
      <c r="AF174" s="206">
        <v>-1570.98273290769</v>
      </c>
      <c r="AG174" s="206">
        <v>-1570.9883272836701</v>
      </c>
      <c r="AH174" s="206">
        <v>-1570.98476622203</v>
      </c>
      <c r="AI174" s="206">
        <v>-1570.9856700835501</v>
      </c>
      <c r="AJ174" s="206">
        <v>-1570.9827329075599</v>
      </c>
      <c r="AK174" s="206">
        <v>-1570.9885258188899</v>
      </c>
      <c r="AL174" s="206">
        <v>-1570.9839447849399</v>
      </c>
      <c r="AM174" s="206">
        <v>-9.9157684936061005E-12</v>
      </c>
      <c r="AN174" s="206">
        <v>3.0654914522476502E-12</v>
      </c>
      <c r="AO174" s="206">
        <v>-3.9551152140530404E-12</v>
      </c>
      <c r="AP174" s="206">
        <v>3.0546655447654001E-12</v>
      </c>
      <c r="AQ174" s="206">
        <v>-6.0629311065723298E-12</v>
      </c>
      <c r="AR174" s="206">
        <v>-1.59499941419712E-12</v>
      </c>
      <c r="AS174" s="206">
        <v>5.0237648215651199E-12</v>
      </c>
      <c r="AT174" s="206">
        <v>-1.6384993982206801E-13</v>
      </c>
      <c r="AU174" s="206">
        <v>3.9594652124553997E-12</v>
      </c>
      <c r="AV174" s="206">
        <v>-1.5775994205877E-12</v>
      </c>
      <c r="AW174" s="206">
        <v>-5.08708146497718E-13</v>
      </c>
      <c r="AX174" s="206">
        <v>-5.6143979379738703E-12</v>
      </c>
      <c r="AY174" s="206">
        <v>-6.6028142416202697E-12</v>
      </c>
      <c r="AZ174" s="206">
        <v>1.1934462283440999E-11</v>
      </c>
      <c r="BA174" s="206">
        <v>-7.4085306123677203E-12</v>
      </c>
      <c r="BB174" s="206">
        <v>-2.1962658600338502E-12</v>
      </c>
      <c r="BC174" s="206">
        <v>6.4087559795596202E-12</v>
      </c>
      <c r="BD174" s="206">
        <v>-1.4492744677181999E-12</v>
      </c>
      <c r="BE174" s="206">
        <v>-1.49084111911849E-12</v>
      </c>
      <c r="BF174" s="206">
        <v>-1.10103292895183E-12</v>
      </c>
      <c r="BG174" s="206">
        <v>-1.23080788128878E-12</v>
      </c>
      <c r="BH174" s="206">
        <v>8.3867969197419598E-12</v>
      </c>
      <c r="BI174" s="206">
        <v>2.4108657812167399E-12</v>
      </c>
      <c r="BJ174" s="206">
        <v>-3.2634654680784699E-12</v>
      </c>
      <c r="BK174" s="206">
        <v>-1.2373328788923101E-12</v>
      </c>
      <c r="BL174" s="206">
        <v>-3.3777737594292699E-12</v>
      </c>
      <c r="BM174" s="206">
        <v>7.5834972147735901E-12</v>
      </c>
      <c r="BN174" s="206">
        <v>-7.7333304930769494E-12</v>
      </c>
      <c r="BO174" s="206">
        <v>-2.5133324102500101E-12</v>
      </c>
      <c r="BP174" s="206">
        <v>1.7303326978259699E-12</v>
      </c>
      <c r="BQ174" s="206">
        <v>8.4757302204123392E-12</v>
      </c>
      <c r="BR174" s="206">
        <v>-4.8333315581731005E-13</v>
      </c>
      <c r="BS174" s="206">
        <v>3.4413320694192502E-13</v>
      </c>
      <c r="BT174" s="206">
        <v>5.5873312812481004E-13</v>
      </c>
      <c r="BU174" s="206">
        <v>9.12726331445408E-12</v>
      </c>
      <c r="BV174" s="206">
        <v>0</v>
      </c>
      <c r="BW174" s="206">
        <v>3.4993320481173202E-13</v>
      </c>
      <c r="BX174" s="206">
        <v>-1.5930660815738501E-12</v>
      </c>
      <c r="BY174" s="206">
        <v>-4.6148649717436699E-12</v>
      </c>
      <c r="BZ174" s="206">
        <v>-4.1204151533425601E-12</v>
      </c>
      <c r="CA174" s="206">
        <v>4.9309648556481902E-12</v>
      </c>
      <c r="CB174" s="206">
        <v>1.8376326584174101E-12</v>
      </c>
      <c r="CC174" s="206">
        <v>-2.1653325380615501E-12</v>
      </c>
      <c r="CD174" s="206">
        <v>0</v>
      </c>
      <c r="CE174" s="206">
        <v>-6.5733309191154096E-13</v>
      </c>
      <c r="CF174" s="206">
        <v>7.4239972733538798E-12</v>
      </c>
      <c r="CG174" s="206">
        <v>7.7149638331558993E-12</v>
      </c>
      <c r="CH174" s="206">
        <v>-4.5471983299292497E-12</v>
      </c>
      <c r="CI174" s="206">
        <v>8.2901302885785006E-12</v>
      </c>
      <c r="CJ174" s="206">
        <v>-5.3110516301144499E-12</v>
      </c>
      <c r="CK174" s="206">
        <v>5.8115978655473301E-12</v>
      </c>
      <c r="CL174" s="206">
        <v>4.4853316859846302E-12</v>
      </c>
      <c r="CM174" s="206">
        <v>-9.6076964713364804E-12</v>
      </c>
      <c r="CN174" s="206">
        <v>6.1866643944615604E-13</v>
      </c>
      <c r="CO174" s="206">
        <v>-1.3088661859532701E-12</v>
      </c>
      <c r="CP174" s="206">
        <v>2.2581325039784702E-12</v>
      </c>
      <c r="CQ174" s="206">
        <v>-1.2837328618507699E-12</v>
      </c>
      <c r="CR174" s="206">
        <v>8.9769467029948908E-12</v>
      </c>
      <c r="CS174" s="206">
        <v>-1.10124721923771E-12</v>
      </c>
      <c r="CT174" s="206">
        <v>-15826.816715041999</v>
      </c>
      <c r="CU174" s="206">
        <v>-203.022272819048</v>
      </c>
      <c r="CV174" s="206">
        <v>-203.03316752470801</v>
      </c>
      <c r="CW174" s="206">
        <v>-6090.90087570175</v>
      </c>
      <c r="CX174" s="206">
        <v>-6293.9293245893396</v>
      </c>
      <c r="CY174" s="206">
        <v>-6090.9043559348502</v>
      </c>
      <c r="CZ174" s="206">
        <v>-6918.0851872397998</v>
      </c>
      <c r="DA174" s="206">
        <v>-7395.1913682793602</v>
      </c>
      <c r="DB174" s="206">
        <v>-7156.6458942109302</v>
      </c>
      <c r="DC174" s="206">
        <v>-7395.1916556267597</v>
      </c>
      <c r="DD174" s="206">
        <v>-7156.6381337160001</v>
      </c>
      <c r="DE174" s="206">
        <v>-7395.1992535863001</v>
      </c>
      <c r="DF174" s="206">
        <v>-88622.009378180606</v>
      </c>
      <c r="DG174" s="206">
        <v>-88622.003770066294</v>
      </c>
      <c r="DH174" s="206">
        <v>-88864.805336607402</v>
      </c>
      <c r="DI174" s="206">
        <v>-88622.005154852202</v>
      </c>
      <c r="DJ174" s="232">
        <v>-443352.82376814901</v>
      </c>
      <c r="DK174" s="206">
        <v>0</v>
      </c>
      <c r="DL174" s="207">
        <v>-930956.47468421108</v>
      </c>
      <c r="DQ174" s="208"/>
      <c r="DR174" s="209"/>
      <c r="DS174" s="209" t="s">
        <v>305</v>
      </c>
      <c r="DT174" s="205"/>
      <c r="DU174" s="206">
        <f t="shared" si="146"/>
        <v>-7.6690517278568695</v>
      </c>
      <c r="DV174" s="206">
        <f t="shared" si="147"/>
        <v>-10.945550840827339</v>
      </c>
      <c r="DW174" s="206">
        <f t="shared" si="148"/>
        <v>-36.132666503400593</v>
      </c>
      <c r="DX174" s="206">
        <f t="shared" si="149"/>
        <v>-15.826816715041982</v>
      </c>
      <c r="DY174" s="206">
        <f t="shared" si="150"/>
        <v>-18.881789996569697</v>
      </c>
      <c r="DZ174" s="206">
        <f t="shared" si="151"/>
        <v>-43.416951492659152</v>
      </c>
      <c r="EA174" s="206">
        <f t="shared" si="152"/>
        <v>-177.24401314824692</v>
      </c>
      <c r="EB174" s="206">
        <f t="shared" si="153"/>
        <v>-177.48681049145961</v>
      </c>
      <c r="EC174" s="206">
        <f t="shared" si="154"/>
        <v>-443.35282376814899</v>
      </c>
      <c r="ED174" s="207">
        <f t="shared" si="129"/>
        <v>-930.95647468421112</v>
      </c>
      <c r="EE174" s="303">
        <f t="shared" si="155"/>
        <v>0</v>
      </c>
      <c r="EF174" s="101"/>
      <c r="EG174" s="101"/>
    </row>
    <row r="175" spans="1:137" s="126" customFormat="1" ht="15.5" hidden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-1014.88275440566</v>
      </c>
      <c r="J175" s="206">
        <v>-241.412760281396</v>
      </c>
      <c r="K175" s="206">
        <v>-241.41276028139001</v>
      </c>
      <c r="L175" s="206">
        <v>-241.41276028141601</v>
      </c>
      <c r="M175" s="206">
        <v>-241.412760281392</v>
      </c>
      <c r="N175" s="206">
        <v>-241.412760281403</v>
      </c>
      <c r="O175" s="206">
        <v>-241.412760281396</v>
      </c>
      <c r="P175" s="206">
        <v>-207.89601835035899</v>
      </c>
      <c r="Q175" s="206">
        <v>-207.896018350361</v>
      </c>
      <c r="R175" s="206">
        <v>-207.89601835035199</v>
      </c>
      <c r="S175" s="206">
        <v>-207.89601835036001</v>
      </c>
      <c r="T175" s="206">
        <v>-207.89601835036399</v>
      </c>
      <c r="U175" s="206">
        <v>-207.89601835034901</v>
      </c>
      <c r="V175" s="206">
        <v>-207.89601835035899</v>
      </c>
      <c r="W175" s="206">
        <v>-207.89601835035401</v>
      </c>
      <c r="X175" s="206">
        <v>-207.89601835036399</v>
      </c>
      <c r="Y175" s="206">
        <v>-207.896018350357</v>
      </c>
      <c r="Z175" s="206">
        <v>-207.896018350362</v>
      </c>
      <c r="AA175" s="206">
        <v>-207.89601835034199</v>
      </c>
      <c r="AB175" s="206">
        <v>-207.89601835036501</v>
      </c>
      <c r="AC175" s="206">
        <v>-207.89601835036399</v>
      </c>
      <c r="AD175" s="206">
        <v>-207.89601835036501</v>
      </c>
      <c r="AE175" s="206">
        <v>-207.89601835035501</v>
      </c>
      <c r="AF175" s="206">
        <v>-207.89601835035799</v>
      </c>
      <c r="AG175" s="206">
        <v>-207.89601835035401</v>
      </c>
      <c r="AH175" s="206">
        <v>-207.896018350362</v>
      </c>
      <c r="AI175" s="206">
        <v>-207.896018350372</v>
      </c>
      <c r="AJ175" s="206">
        <v>-207.89601835033901</v>
      </c>
      <c r="AK175" s="206">
        <v>-207.89601835036001</v>
      </c>
      <c r="AL175" s="206">
        <v>-207.89601835035899</v>
      </c>
      <c r="AM175" s="206">
        <v>-4.3838317232630004E-12</v>
      </c>
      <c r="AN175" s="206">
        <v>4.6399982958461698E-12</v>
      </c>
      <c r="AO175" s="206">
        <v>-1.8095993353800099E-12</v>
      </c>
      <c r="AP175" s="206">
        <v>-7.7574971508678203E-13</v>
      </c>
      <c r="AQ175" s="206">
        <v>-2.6563990243719301E-12</v>
      </c>
      <c r="AR175" s="206">
        <v>6.4167309766306004E-12</v>
      </c>
      <c r="AS175" s="206">
        <v>0</v>
      </c>
      <c r="AT175" s="206">
        <v>3.5573320268153998E-13</v>
      </c>
      <c r="AU175" s="206">
        <v>2.6196657045298202E-12</v>
      </c>
      <c r="AV175" s="206">
        <v>-7.8879971029384899E-13</v>
      </c>
      <c r="AW175" s="206">
        <v>-3.8550652507988599E-12</v>
      </c>
      <c r="AX175" s="206">
        <v>-7.8879971029384899E-13</v>
      </c>
      <c r="AY175" s="206">
        <v>5.71879789963041E-12</v>
      </c>
      <c r="AZ175" s="206">
        <v>5.1039981254307904E-13</v>
      </c>
      <c r="BA175" s="206">
        <v>-6.3335976738300296E-12</v>
      </c>
      <c r="BB175" s="206">
        <v>-2.1807991990476999E-12</v>
      </c>
      <c r="BC175" s="206">
        <v>3.32533211202309E-13</v>
      </c>
      <c r="BD175" s="206">
        <v>-9.3089965810413807E-13</v>
      </c>
      <c r="BE175" s="206">
        <v>4.7501982553725198E-12</v>
      </c>
      <c r="BF175" s="206">
        <v>-1.6065994099367401E-12</v>
      </c>
      <c r="BG175" s="206">
        <v>8.8295300904706098E-12</v>
      </c>
      <c r="BH175" s="206">
        <v>-2.3760657939978898E-12</v>
      </c>
      <c r="BI175" s="206">
        <v>-8.1973303226615697E-13</v>
      </c>
      <c r="BJ175" s="206">
        <v>-2.1203825545705402E-12</v>
      </c>
      <c r="BK175" s="206">
        <v>-2.7395323271725102E-12</v>
      </c>
      <c r="BL175" s="206">
        <v>1.6626660560115501E-13</v>
      </c>
      <c r="BM175" s="206">
        <v>1.81346600062655E-12</v>
      </c>
      <c r="BN175" s="206">
        <v>1.58533275108078E-12</v>
      </c>
      <c r="BO175" s="206">
        <v>-2.7530656555354002E-12</v>
      </c>
      <c r="BP175" s="206">
        <v>-2.14406587920559E-12</v>
      </c>
      <c r="BQ175" s="206">
        <v>-2.76853231652155E-12</v>
      </c>
      <c r="BR175" s="206">
        <v>4.0227818558674702E-12</v>
      </c>
      <c r="BS175" s="206">
        <v>1.1793329001942401E-13</v>
      </c>
      <c r="BT175" s="206">
        <v>0</v>
      </c>
      <c r="BU175" s="206">
        <v>-1.19093289593385E-12</v>
      </c>
      <c r="BV175" s="206">
        <v>2.6718656853580901E-12</v>
      </c>
      <c r="BW175" s="206">
        <v>-2.3248324794812598E-13</v>
      </c>
      <c r="BX175" s="206">
        <v>3.0551488779212099E-12</v>
      </c>
      <c r="BY175" s="206">
        <v>1.3533328362884701E-13</v>
      </c>
      <c r="BZ175" s="206">
        <v>3.2789321290646299E-12</v>
      </c>
      <c r="CA175" s="206">
        <v>1.2373328788923101E-12</v>
      </c>
      <c r="CB175" s="206">
        <v>8.7115968004511906E-12</v>
      </c>
      <c r="CC175" s="206">
        <v>-2.24266584299232E-13</v>
      </c>
      <c r="CD175" s="206">
        <v>4.6438649610927097E-12</v>
      </c>
      <c r="CE175" s="206">
        <v>-6.73186419422349E-12</v>
      </c>
      <c r="CF175" s="206">
        <v>2.8226656299730902E-13</v>
      </c>
      <c r="CG175" s="206">
        <v>-7.3543972989161796E-12</v>
      </c>
      <c r="CH175" s="206">
        <v>-2.2329991798759701E-13</v>
      </c>
      <c r="CI175" s="206">
        <v>2.6322323665810702E-12</v>
      </c>
      <c r="CJ175" s="206">
        <v>6.3258643433369499E-12</v>
      </c>
      <c r="CK175" s="206">
        <v>-7.6869305101184902E-12</v>
      </c>
      <c r="CL175" s="206">
        <v>-1.1599995739615399E-13</v>
      </c>
      <c r="CM175" s="206">
        <v>1.23172621428483E-11</v>
      </c>
      <c r="CN175" s="206">
        <v>-1.60466607731347E-13</v>
      </c>
      <c r="CO175" s="206">
        <v>-4.3608733983616802E-13</v>
      </c>
      <c r="CP175" s="206">
        <v>-3.9536652145855901E-13</v>
      </c>
      <c r="CQ175" s="206">
        <v>-3.1687321695382799E-12</v>
      </c>
      <c r="CR175" s="206">
        <v>-8.5259968686173407E-12</v>
      </c>
      <c r="CS175" s="206">
        <v>8.8082634316146498E-12</v>
      </c>
      <c r="CT175" s="206">
        <v>-2094.4365460414301</v>
      </c>
      <c r="CU175" s="206">
        <v>-26.867429941183001</v>
      </c>
      <c r="CV175" s="206">
        <v>-26.867429941185598</v>
      </c>
      <c r="CW175" s="206">
        <v>-806.03892062510295</v>
      </c>
      <c r="CX175" s="206">
        <v>-832.90584986659997</v>
      </c>
      <c r="CY175" s="206">
        <v>-806.03791922571497</v>
      </c>
      <c r="CZ175" s="206">
        <v>-915.50316866004596</v>
      </c>
      <c r="DA175" s="206">
        <v>-978.64131822281001</v>
      </c>
      <c r="DB175" s="206">
        <v>-947.07224344143697</v>
      </c>
      <c r="DC175" s="206">
        <v>-978.64131822281797</v>
      </c>
      <c r="DD175" s="206">
        <v>-947.07224344142503</v>
      </c>
      <c r="DE175" s="206">
        <v>-978.641318222824</v>
      </c>
      <c r="DF175" s="206">
        <v>-11727.771071388899</v>
      </c>
      <c r="DG175" s="206">
        <v>-11727.771071388899</v>
      </c>
      <c r="DH175" s="206">
        <v>-11759.9019510366</v>
      </c>
      <c r="DI175" s="206">
        <v>-11727.771071388899</v>
      </c>
      <c r="DJ175" s="232">
        <v>-58670.986236592304</v>
      </c>
      <c r="DK175" s="206">
        <v>0</v>
      </c>
      <c r="DL175" s="207">
        <v>-123197.89484580045</v>
      </c>
      <c r="DQ175" s="220"/>
      <c r="DR175" s="221"/>
      <c r="DS175" s="221" t="s">
        <v>306</v>
      </c>
      <c r="DT175" s="223"/>
      <c r="DU175" s="206">
        <f t="shared" si="146"/>
        <v>-1.01488275440566</v>
      </c>
      <c r="DV175" s="206">
        <f t="shared" si="147"/>
        <v>-1.448476561688393</v>
      </c>
      <c r="DW175" s="206">
        <f t="shared" si="148"/>
        <v>-4.7816084220582358</v>
      </c>
      <c r="DX175" s="206">
        <f t="shared" si="149"/>
        <v>-2.0944365460414125</v>
      </c>
      <c r="DY175" s="206">
        <f t="shared" si="150"/>
        <v>-2.4987175495997866</v>
      </c>
      <c r="DZ175" s="206">
        <f t="shared" si="151"/>
        <v>-5.7455716102113605</v>
      </c>
      <c r="EA175" s="206">
        <f t="shared" si="152"/>
        <v>-23.455542142777798</v>
      </c>
      <c r="EB175" s="206">
        <f t="shared" si="153"/>
        <v>-23.487673022425501</v>
      </c>
      <c r="EC175" s="206">
        <f t="shared" si="154"/>
        <v>-58.670986236592306</v>
      </c>
      <c r="ED175" s="207">
        <f t="shared" si="129"/>
        <v>-123.19789484580045</v>
      </c>
      <c r="EE175" s="303">
        <f t="shared" si="155"/>
        <v>0</v>
      </c>
      <c r="EF175" s="101"/>
      <c r="EG175" s="101"/>
    </row>
    <row r="176" spans="1:137" s="126" customFormat="1" ht="15.5" hidden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101"/>
      <c r="EG176" s="101"/>
    </row>
    <row r="177" spans="1:137" s="126" customFormat="1" ht="15.5" hidden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101"/>
      <c r="EG177" s="101"/>
    </row>
    <row r="178" spans="1:137" s="126" customFormat="1" ht="15.5" hidden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101"/>
      <c r="EG178" s="101"/>
    </row>
    <row r="179" spans="1:137" s="126" customFormat="1" ht="15.5" hidden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101"/>
      <c r="EG179" s="101"/>
    </row>
    <row r="180" spans="1:137" s="126" customFormat="1" ht="15.5" hidden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101"/>
      <c r="EG180" s="101"/>
    </row>
    <row r="181" spans="1:137" s="126" customFormat="1" ht="15.5" hidden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Q181" s="238"/>
      <c r="DR181" s="239" t="s">
        <v>291</v>
      </c>
      <c r="DS181" s="239"/>
      <c r="DT181" s="240"/>
      <c r="DU181" s="241">
        <f t="shared" ref="DU181:EC181" si="156">SUM(DU182:DU189)</f>
        <v>-2.1106831239345283</v>
      </c>
      <c r="DV181" s="241">
        <f t="shared" si="156"/>
        <v>-1.789695248452619</v>
      </c>
      <c r="DW181" s="241">
        <f t="shared" si="156"/>
        <v>-1.6083411356785409</v>
      </c>
      <c r="DX181" s="241">
        <f t="shared" si="156"/>
        <v>-0.59299553841023567</v>
      </c>
      <c r="DY181" s="241">
        <f t="shared" si="156"/>
        <v>-0.8623284439628941</v>
      </c>
      <c r="DZ181" s="241">
        <f t="shared" si="156"/>
        <v>-3.3449968362475149</v>
      </c>
      <c r="EA181" s="241">
        <f t="shared" si="156"/>
        <v>-16.189953337479597</v>
      </c>
      <c r="EB181" s="241">
        <f t="shared" si="156"/>
        <v>-16.212129478138589</v>
      </c>
      <c r="EC181" s="241">
        <f t="shared" si="156"/>
        <v>-40.497056671793516</v>
      </c>
      <c r="ED181" s="242">
        <f t="shared" si="129"/>
        <v>-83.208179814098031</v>
      </c>
      <c r="EE181" s="305"/>
      <c r="EF181" s="101"/>
      <c r="EG181" s="101"/>
    </row>
    <row r="182" spans="1:137" s="126" customFormat="1" ht="15.5" hidden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-1956.7569184574099</v>
      </c>
      <c r="J182" s="206">
        <v>-276.52719680868699</v>
      </c>
      <c r="K182" s="206">
        <v>-276.53263773659501</v>
      </c>
      <c r="L182" s="206">
        <v>-276.52719680869302</v>
      </c>
      <c r="M182" s="206">
        <v>-276.53238097928897</v>
      </c>
      <c r="N182" s="206">
        <v>-276.52719680867801</v>
      </c>
      <c r="O182" s="206">
        <v>-276.53156860768598</v>
      </c>
      <c r="P182" s="206">
        <v>-64.819556732339294</v>
      </c>
      <c r="Q182" s="206">
        <v>-64.834955582718806</v>
      </c>
      <c r="R182" s="206">
        <v>-64.823588553033801</v>
      </c>
      <c r="S182" s="206">
        <v>-64.833944753203696</v>
      </c>
      <c r="T182" s="206">
        <v>-64.822119006525796</v>
      </c>
      <c r="U182" s="206">
        <v>-64.837976573880695</v>
      </c>
      <c r="V182" s="206">
        <v>-64.819556732332302</v>
      </c>
      <c r="W182" s="206">
        <v>-64.834731838285606</v>
      </c>
      <c r="X182" s="206">
        <v>-64.8246038333765</v>
      </c>
      <c r="Y182" s="206">
        <v>-64.836507027383902</v>
      </c>
      <c r="Z182" s="206">
        <v>-64.819556732336295</v>
      </c>
      <c r="AA182" s="206">
        <v>-64.837976573896498</v>
      </c>
      <c r="AB182" s="206">
        <v>-64.819556732336096</v>
      </c>
      <c r="AC182" s="206">
        <v>-64.833944753194302</v>
      </c>
      <c r="AD182" s="206">
        <v>-64.826150827208807</v>
      </c>
      <c r="AE182" s="206">
        <v>-64.833944753194601</v>
      </c>
      <c r="AF182" s="206">
        <v>-64.8205585634785</v>
      </c>
      <c r="AG182" s="206">
        <v>-64.837976573882898</v>
      </c>
      <c r="AH182" s="206">
        <v>-64.819556732331407</v>
      </c>
      <c r="AI182" s="206">
        <v>-64.837530523922894</v>
      </c>
      <c r="AJ182" s="206">
        <v>-64.823588553026795</v>
      </c>
      <c r="AK182" s="206">
        <v>-64.833944753189201</v>
      </c>
      <c r="AL182" s="206">
        <v>-64.819556732343898</v>
      </c>
      <c r="AM182" s="206">
        <v>-9.1509678106361907</v>
      </c>
      <c r="AN182" s="206">
        <v>-9.1649915641455095</v>
      </c>
      <c r="AO182" s="206">
        <v>-9.1553041516628095</v>
      </c>
      <c r="AP182" s="206">
        <v>-9.1717237188516698</v>
      </c>
      <c r="AQ182" s="206">
        <v>-9.1563604982825808</v>
      </c>
      <c r="AR182" s="206">
        <v>-9.1727569237178699</v>
      </c>
      <c r="AS182" s="206">
        <v>-9.1521186425646803</v>
      </c>
      <c r="AT182" s="206">
        <v>-9.1689001212093508</v>
      </c>
      <c r="AU182" s="206">
        <v>-9.15651280275811</v>
      </c>
      <c r="AV182" s="206">
        <v>-9.16797658614081</v>
      </c>
      <c r="AW182" s="206">
        <v>-9.1510490978670394</v>
      </c>
      <c r="AX182" s="206">
        <v>-9.1802453913911108</v>
      </c>
      <c r="AY182" s="206">
        <v>-9.1480499949720997</v>
      </c>
      <c r="AZ182" s="206">
        <v>-9.1665032652796494</v>
      </c>
      <c r="BA182" s="206">
        <v>-9.1626672060127206</v>
      </c>
      <c r="BB182" s="206">
        <v>-9.1701173029349796</v>
      </c>
      <c r="BC182" s="206">
        <v>-9.1522199819678303</v>
      </c>
      <c r="BD182" s="206">
        <v>-9.1728364192755194</v>
      </c>
      <c r="BE182" s="206">
        <v>-9.1486340229144592</v>
      </c>
      <c r="BF182" s="206">
        <v>-9.1769510866892592</v>
      </c>
      <c r="BG182" s="206">
        <v>-9.1591886556300395</v>
      </c>
      <c r="BH182" s="206">
        <v>-9.1620436557499794</v>
      </c>
      <c r="BI182" s="206">
        <v>-9.14804999498452</v>
      </c>
      <c r="BJ182" s="206">
        <v>-9.1788883668285006</v>
      </c>
      <c r="BK182" s="206">
        <v>-9.1559084012046803</v>
      </c>
      <c r="BL182" s="206">
        <v>-9.1648480092715499</v>
      </c>
      <c r="BM182" s="206">
        <v>-9.1539299221083592</v>
      </c>
      <c r="BN182" s="206">
        <v>-9.1731055776668295</v>
      </c>
      <c r="BO182" s="206">
        <v>-9.1525298854378097</v>
      </c>
      <c r="BP182" s="206">
        <v>-9.17796483175721</v>
      </c>
      <c r="BQ182" s="206">
        <v>-9.1491303678396605</v>
      </c>
      <c r="BR182" s="206">
        <v>-9.1696209580141108</v>
      </c>
      <c r="BS182" s="206">
        <v>-9.1558748626057405</v>
      </c>
      <c r="BT182" s="206">
        <v>-9.1628481736418799</v>
      </c>
      <c r="BU182" s="206">
        <v>-9.1580515729585308</v>
      </c>
      <c r="BV182" s="206">
        <v>-9.1791425199047101</v>
      </c>
      <c r="BW182" s="206">
        <v>-9.1507175396201106</v>
      </c>
      <c r="BX182" s="206">
        <v>-9.1641616908560497</v>
      </c>
      <c r="BY182" s="206">
        <v>-9.1549831991714896</v>
      </c>
      <c r="BZ182" s="206">
        <v>-9.1748330516166803</v>
      </c>
      <c r="CA182" s="206">
        <v>-9.15221998196761</v>
      </c>
      <c r="CB182" s="206">
        <v>-9.1762373578241103</v>
      </c>
      <c r="CC182" s="206">
        <v>-9.1500619349877894</v>
      </c>
      <c r="CD182" s="206">
        <v>-9.1689001212081997</v>
      </c>
      <c r="CE182" s="206">
        <v>-9.1629337486728009</v>
      </c>
      <c r="CF182" s="206">
        <v>-9.1632608374604203</v>
      </c>
      <c r="CG182" s="206">
        <v>-9.1502853742957697</v>
      </c>
      <c r="CH182" s="206">
        <v>-9.1816927203368905</v>
      </c>
      <c r="CI182" s="206">
        <v>-9.1539267741721098</v>
      </c>
      <c r="CJ182" s="206">
        <v>-9.1687811040446299</v>
      </c>
      <c r="CK182" s="206">
        <v>-9.1539299221071797</v>
      </c>
      <c r="CL182" s="206">
        <v>-9.1689001212226202</v>
      </c>
      <c r="CM182" s="206">
        <v>-9.1505486592135092</v>
      </c>
      <c r="CN182" s="206">
        <v>-9.1720319013685998</v>
      </c>
      <c r="CO182" s="206">
        <v>-9.1538461165153393</v>
      </c>
      <c r="CP182" s="206">
        <v>-9.1752236127453006</v>
      </c>
      <c r="CQ182" s="206">
        <v>-9.1567913308081099</v>
      </c>
      <c r="CR182" s="206">
        <v>-9.1630186456326204</v>
      </c>
      <c r="CS182" s="206">
        <v>-9.1507175396344405</v>
      </c>
      <c r="CT182" s="206">
        <v>-9.1848212972213101</v>
      </c>
      <c r="CU182" s="206">
        <v>-8.5823838716102099</v>
      </c>
      <c r="CV182" s="206">
        <v>-8.5949295498170208</v>
      </c>
      <c r="CW182" s="206">
        <v>-257.90396523892298</v>
      </c>
      <c r="CX182" s="206">
        <v>-266.47421015149803</v>
      </c>
      <c r="CY182" s="206">
        <v>-257.88334312222901</v>
      </c>
      <c r="CZ182" s="206">
        <v>-494.12297491625702</v>
      </c>
      <c r="DA182" s="206">
        <v>-528.20262161208404</v>
      </c>
      <c r="DB182" s="206">
        <v>-511.16282443461699</v>
      </c>
      <c r="DC182" s="206">
        <v>-528.20146553054701</v>
      </c>
      <c r="DD182" s="206">
        <v>-511.16169818922401</v>
      </c>
      <c r="DE182" s="206">
        <v>-528.20377493754802</v>
      </c>
      <c r="DF182" s="206">
        <v>-7504.6342919485696</v>
      </c>
      <c r="DG182" s="206">
        <v>-7504.6324169055897</v>
      </c>
      <c r="DH182" s="206">
        <v>-7525.1930536642303</v>
      </c>
      <c r="DI182" s="206">
        <v>-7504.6324169055997</v>
      </c>
      <c r="DJ182" s="232">
        <v>-37543.722721286598</v>
      </c>
      <c r="DK182" s="206">
        <v>0</v>
      </c>
      <c r="DL182" s="207">
        <v>-77140.046408836992</v>
      </c>
      <c r="DQ182" s="220"/>
      <c r="DR182" s="221"/>
      <c r="DS182" s="221" t="s">
        <v>304</v>
      </c>
      <c r="DT182" s="223"/>
      <c r="DU182" s="206">
        <f t="shared" ref="DU182:DU189" si="157">I182/$DQ$4</f>
        <v>-1.9567569184574098</v>
      </c>
      <c r="DV182" s="206">
        <f t="shared" ref="DV182:DV189" si="158">SUM(J182:O182)/$DQ$4</f>
        <v>-1.6591781777496279</v>
      </c>
      <c r="DW182" s="206">
        <f t="shared" ref="DW182:DW189" si="159">SUM(P182:AL182)/$DQ$4</f>
        <v>-1.4910513834374226</v>
      </c>
      <c r="DX182" s="206">
        <f t="shared" ref="DX182:DX189" si="160">SUM(AM182:CT182)/$DQ$4</f>
        <v>-0.54975083692758209</v>
      </c>
      <c r="DY182" s="206">
        <f t="shared" ref="DY182:DY189" si="161">SUM(CU182:CY182)/$DQ$4</f>
        <v>-0.79943883193407728</v>
      </c>
      <c r="DZ182" s="206">
        <f t="shared" ref="DZ182:DZ189" si="162">SUM(CZ182:DE182)/$DQ$4</f>
        <v>-3.1010553596202772</v>
      </c>
      <c r="EA182" s="206">
        <f t="shared" ref="EA182:EA189" si="163">SUM(DF182:DG182)/$DQ$4</f>
        <v>-15.00926670885416</v>
      </c>
      <c r="EB182" s="206">
        <f t="shared" ref="EB182:EB189" si="164">SUM(DH182:DI182)/$DQ$4</f>
        <v>-15.029825470569831</v>
      </c>
      <c r="EC182" s="206">
        <f t="shared" ref="EC182:EC189" si="165">SUM(DJ182:DK182)/$DQ$4</f>
        <v>-37.543722721286599</v>
      </c>
      <c r="ED182" s="207">
        <f t="shared" si="129"/>
        <v>-77.14004640883698</v>
      </c>
      <c r="EE182" s="303">
        <f t="shared" ref="EE182:EE189" si="166">ED182-(DL182/$DQ$4)</f>
        <v>0</v>
      </c>
      <c r="EF182" s="101"/>
      <c r="EG182" s="101"/>
    </row>
    <row r="183" spans="1:137" s="126" customFormat="1" ht="15.5" hidden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-105.553848060025</v>
      </c>
      <c r="J183" s="206">
        <v>-14.9163370750264</v>
      </c>
      <c r="K183" s="206">
        <v>-14.916337075025099</v>
      </c>
      <c r="L183" s="206">
        <v>-14.9174125087935</v>
      </c>
      <c r="M183" s="206">
        <v>-14.9172184392683</v>
      </c>
      <c r="N183" s="206">
        <v>-14.9163370750254</v>
      </c>
      <c r="O183" s="206">
        <v>-14.917412508793401</v>
      </c>
      <c r="P183" s="206">
        <v>-3.4954032479338899</v>
      </c>
      <c r="Q183" s="206">
        <v>-3.49681852094034</v>
      </c>
      <c r="R183" s="206">
        <v>-3.4978764544047301</v>
      </c>
      <c r="S183" s="206">
        <v>-3.4968185209412499</v>
      </c>
      <c r="T183" s="206">
        <v>-3.49540324793402</v>
      </c>
      <c r="U183" s="206">
        <v>-3.4992917274109701</v>
      </c>
      <c r="V183" s="206">
        <v>-3.4962055221133199</v>
      </c>
      <c r="W183" s="206">
        <v>-3.49681852094059</v>
      </c>
      <c r="X183" s="206">
        <v>-3.4978764544045098</v>
      </c>
      <c r="Y183" s="206">
        <v>-3.4968185209398501</v>
      </c>
      <c r="Z183" s="206">
        <v>-3.4954032479340298</v>
      </c>
      <c r="AA183" s="206">
        <v>-3.50030021153824</v>
      </c>
      <c r="AB183" s="206">
        <v>-3.4954032479337598</v>
      </c>
      <c r="AC183" s="206">
        <v>-3.49681852094032</v>
      </c>
      <c r="AD183" s="206">
        <v>-3.4978764544047101</v>
      </c>
      <c r="AE183" s="206">
        <v>-3.4968185209403901</v>
      </c>
      <c r="AF183" s="206">
        <v>-3.49540324793406</v>
      </c>
      <c r="AG183" s="206">
        <v>-3.4992917274108599</v>
      </c>
      <c r="AH183" s="206">
        <v>-3.4954032479340902</v>
      </c>
      <c r="AI183" s="206">
        <v>-3.4968185209410101</v>
      </c>
      <c r="AJ183" s="206">
        <v>-3.4978764544048802</v>
      </c>
      <c r="AK183" s="206">
        <v>-3.49759336106372</v>
      </c>
      <c r="AL183" s="206">
        <v>-3.4954032479337598</v>
      </c>
      <c r="AM183" s="206">
        <v>-0.49254488753831099</v>
      </c>
      <c r="AN183" s="206">
        <v>-0.49254488753924702</v>
      </c>
      <c r="AO183" s="206">
        <v>-0.49706340049506598</v>
      </c>
      <c r="AP183" s="206">
        <v>-0.494728605656656</v>
      </c>
      <c r="AQ183" s="206">
        <v>-0.49254488753875902</v>
      </c>
      <c r="AR183" s="206">
        <v>-0.49615936070015998</v>
      </c>
      <c r="AS183" s="206">
        <v>-0.49470048258729699</v>
      </c>
      <c r="AT183" s="206">
        <v>-0.49372103920515997</v>
      </c>
      <c r="AU183" s="206">
        <v>-0.49500943257750002</v>
      </c>
      <c r="AV183" s="206">
        <v>-0.49254488753789499</v>
      </c>
      <c r="AW183" s="206">
        <v>-0.49254488753909598</v>
      </c>
      <c r="AX183" s="206">
        <v>-0.49733551236726198</v>
      </c>
      <c r="AY183" s="206">
        <v>-0.49354501198192302</v>
      </c>
      <c r="AZ183" s="206">
        <v>-0.49369289504256098</v>
      </c>
      <c r="BA183" s="206">
        <v>-0.49500943257618901</v>
      </c>
      <c r="BB183" s="206">
        <v>-0.49372103920585098</v>
      </c>
      <c r="BC183" s="206">
        <v>-0.49254488753853298</v>
      </c>
      <c r="BD183" s="206">
        <v>-0.49615936070085798</v>
      </c>
      <c r="BE183" s="206">
        <v>-0.49254488753860998</v>
      </c>
      <c r="BF183" s="206">
        <v>-0.49475812342710301</v>
      </c>
      <c r="BG183" s="206">
        <v>-0.49615744008018797</v>
      </c>
      <c r="BH183" s="206">
        <v>-0.49254488753856202</v>
      </c>
      <c r="BI183" s="206">
        <v>-0.494599708428686</v>
      </c>
      <c r="BJ183" s="206">
        <v>-0.49733551236719398</v>
      </c>
      <c r="BK183" s="206">
        <v>-0.49254488753814801</v>
      </c>
      <c r="BL183" s="206">
        <v>-0.49254488753929898</v>
      </c>
      <c r="BM183" s="206">
        <v>-0.495009432576141</v>
      </c>
      <c r="BN183" s="206">
        <v>-0.49486904670925203</v>
      </c>
      <c r="BO183" s="206">
        <v>-0.49254488753850401</v>
      </c>
      <c r="BP183" s="206">
        <v>-0.49615936070029498</v>
      </c>
      <c r="BQ183" s="206">
        <v>-0.49254488753917303</v>
      </c>
      <c r="BR183" s="206">
        <v>-0.49372103920524002</v>
      </c>
      <c r="BS183" s="206">
        <v>-0.49600955702046201</v>
      </c>
      <c r="BT183" s="206">
        <v>-0.492544887538299</v>
      </c>
      <c r="BU183" s="206">
        <v>-0.493692895042391</v>
      </c>
      <c r="BV183" s="206">
        <v>-0.49733551236733098</v>
      </c>
      <c r="BW183" s="206">
        <v>-0.49358197176007801</v>
      </c>
      <c r="BX183" s="206">
        <v>-0.49254488753898601</v>
      </c>
      <c r="BY183" s="206">
        <v>-0.49500943257621</v>
      </c>
      <c r="BZ183" s="206">
        <v>-0.49372103920612997</v>
      </c>
      <c r="CA183" s="206">
        <v>-0.49254488753810199</v>
      </c>
      <c r="CB183" s="206">
        <v>-0.49836206465066302</v>
      </c>
      <c r="CC183" s="206">
        <v>-0.493545011981741</v>
      </c>
      <c r="CD183" s="206">
        <v>-0.49372103920535498</v>
      </c>
      <c r="CE183" s="206">
        <v>-0.49500943257673402</v>
      </c>
      <c r="CF183" s="206">
        <v>-0.492544887538373</v>
      </c>
      <c r="CG183" s="206">
        <v>-0.49254488753953701</v>
      </c>
      <c r="CH183" s="206">
        <v>-0.497335512367031</v>
      </c>
      <c r="CI183" s="206">
        <v>-0.49369289504134101</v>
      </c>
      <c r="CJ183" s="206">
        <v>-0.49254488753916298</v>
      </c>
      <c r="CK183" s="206">
        <v>-0.49500943257638302</v>
      </c>
      <c r="CL183" s="206">
        <v>-0.49372103920590799</v>
      </c>
      <c r="CM183" s="206">
        <v>-0.493545011982089</v>
      </c>
      <c r="CN183" s="206">
        <v>-0.49719644492224302</v>
      </c>
      <c r="CO183" s="206">
        <v>-0.49254488753911901</v>
      </c>
      <c r="CP183" s="206">
        <v>-0.49486904670842702</v>
      </c>
      <c r="CQ183" s="206">
        <v>-0.49500943257666602</v>
      </c>
      <c r="CR183" s="206">
        <v>-0.49254488753875703</v>
      </c>
      <c r="CS183" s="206">
        <v>-0.49254488753918302</v>
      </c>
      <c r="CT183" s="206">
        <v>-0.49733551236722201</v>
      </c>
      <c r="CU183" s="206">
        <v>-0.46314729074475602</v>
      </c>
      <c r="CV183" s="206">
        <v>-0.46209602591931698</v>
      </c>
      <c r="CW183" s="206">
        <v>-13.9152196667712</v>
      </c>
      <c r="CX183" s="206">
        <v>-14.376315009539701</v>
      </c>
      <c r="CY183" s="206">
        <v>-13.910382821442401</v>
      </c>
      <c r="CZ183" s="206">
        <v>-26.653604684545599</v>
      </c>
      <c r="DA183" s="206">
        <v>-28.494463983314599</v>
      </c>
      <c r="DB183" s="206">
        <v>-27.572694501253999</v>
      </c>
      <c r="DC183" s="206">
        <v>-28.4939598644435</v>
      </c>
      <c r="DD183" s="206">
        <v>-27.572694501253899</v>
      </c>
      <c r="DE183" s="206">
        <v>-28.493959864443401</v>
      </c>
      <c r="DF183" s="206">
        <v>-404.82391097128101</v>
      </c>
      <c r="DG183" s="206">
        <v>-404.82391097128101</v>
      </c>
      <c r="DH183" s="206">
        <v>-405.93301757668098</v>
      </c>
      <c r="DI183" s="206">
        <v>-404.82391097128101</v>
      </c>
      <c r="DJ183" s="232">
        <v>-2025.2286614618099</v>
      </c>
      <c r="DK183" s="206">
        <v>0</v>
      </c>
      <c r="DL183" s="207">
        <v>-4161.1811938162791</v>
      </c>
      <c r="DQ183" s="208"/>
      <c r="DR183" s="209"/>
      <c r="DS183" s="209" t="s">
        <v>305</v>
      </c>
      <c r="DT183" s="205"/>
      <c r="DU183" s="206">
        <f t="shared" si="157"/>
        <v>-0.105553848060025</v>
      </c>
      <c r="DV183" s="206">
        <f t="shared" si="158"/>
        <v>-8.9501054681932105E-2</v>
      </c>
      <c r="DW183" s="206">
        <f t="shared" si="159"/>
        <v>-8.0429740749277293E-2</v>
      </c>
      <c r="DX183" s="206">
        <f t="shared" si="160"/>
        <v>-2.965460015903864E-2</v>
      </c>
      <c r="DY183" s="206">
        <f t="shared" si="161"/>
        <v>-4.3127160814417378E-2</v>
      </c>
      <c r="DZ183" s="206">
        <f t="shared" si="162"/>
        <v>-0.167281377399255</v>
      </c>
      <c r="EA183" s="206">
        <f t="shared" si="163"/>
        <v>-0.80964782194256202</v>
      </c>
      <c r="EB183" s="206">
        <f t="shared" si="164"/>
        <v>-0.81075692854796189</v>
      </c>
      <c r="EC183" s="206">
        <f t="shared" si="165"/>
        <v>-2.02522866146181</v>
      </c>
      <c r="ED183" s="207">
        <f t="shared" si="129"/>
        <v>-4.1611811938162795</v>
      </c>
      <c r="EE183" s="303">
        <f t="shared" si="166"/>
        <v>0</v>
      </c>
      <c r="EF183" s="101"/>
      <c r="EG183" s="101"/>
    </row>
    <row r="184" spans="1:137" s="126" customFormat="1" ht="15.5" hidden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-48.372357417093497</v>
      </c>
      <c r="J184" s="206">
        <v>-6.8360026701764198</v>
      </c>
      <c r="K184" s="206">
        <v>-6.8360026701762804</v>
      </c>
      <c r="L184" s="206">
        <v>-6.8360026701768399</v>
      </c>
      <c r="M184" s="206">
        <v>-6.8360026701763204</v>
      </c>
      <c r="N184" s="206">
        <v>-6.8360026701765602</v>
      </c>
      <c r="O184" s="206">
        <v>-6.8360026701763896</v>
      </c>
      <c r="P184" s="206">
        <v>-1.6026091952974999</v>
      </c>
      <c r="Q184" s="206">
        <v>-1.6026091952972099</v>
      </c>
      <c r="R184" s="206">
        <v>-1.60260919529741</v>
      </c>
      <c r="S184" s="206">
        <v>-1.6026091952974</v>
      </c>
      <c r="T184" s="206">
        <v>-1.6026091952975099</v>
      </c>
      <c r="U184" s="206">
        <v>-1.6026091952972801</v>
      </c>
      <c r="V184" s="206">
        <v>-1.6026091952975301</v>
      </c>
      <c r="W184" s="206">
        <v>-1.6026091952975099</v>
      </c>
      <c r="X184" s="206">
        <v>-1.6026091952975201</v>
      </c>
      <c r="Y184" s="206">
        <v>-1.6026091952972701</v>
      </c>
      <c r="Z184" s="206">
        <v>-1.6026091952974599</v>
      </c>
      <c r="AA184" s="206">
        <v>-1.6026091952975601</v>
      </c>
      <c r="AB184" s="206">
        <v>-1.6026091952974599</v>
      </c>
      <c r="AC184" s="206">
        <v>-1.60260919529732</v>
      </c>
      <c r="AD184" s="206">
        <v>-1.6026091952971699</v>
      </c>
      <c r="AE184" s="206">
        <v>-1.60260919529769</v>
      </c>
      <c r="AF184" s="206">
        <v>-1.6026091952975801</v>
      </c>
      <c r="AG184" s="206">
        <v>-1.6026091952973001</v>
      </c>
      <c r="AH184" s="206">
        <v>-1.60260919529765</v>
      </c>
      <c r="AI184" s="206">
        <v>-1.60260919529739</v>
      </c>
      <c r="AJ184" s="206">
        <v>-1.6026091952974</v>
      </c>
      <c r="AK184" s="206">
        <v>-1.60260919529736</v>
      </c>
      <c r="AL184" s="206">
        <v>-1.60260919529742</v>
      </c>
      <c r="AM184" s="206">
        <v>-0.225611360864727</v>
      </c>
      <c r="AN184" s="206">
        <v>-0.22561136086452299</v>
      </c>
      <c r="AO184" s="206">
        <v>-0.22687223602569501</v>
      </c>
      <c r="AP184" s="206">
        <v>-0.22645819489250299</v>
      </c>
      <c r="AQ184" s="206">
        <v>-0.22690299903957001</v>
      </c>
      <c r="AR184" s="206">
        <v>-0.22687223602559201</v>
      </c>
      <c r="AS184" s="206">
        <v>-0.22561136086460401</v>
      </c>
      <c r="AT184" s="206">
        <v>-0.22645819489251801</v>
      </c>
      <c r="AU184" s="206">
        <v>-0.226872236025664</v>
      </c>
      <c r="AV184" s="206">
        <v>-0.226902999039612</v>
      </c>
      <c r="AW184" s="206">
        <v>-0.225611360864619</v>
      </c>
      <c r="AX184" s="206">
        <v>-0.227719070053478</v>
      </c>
      <c r="AY184" s="206">
        <v>-0.22561136086469699</v>
      </c>
      <c r="AZ184" s="206">
        <v>-0.22561136086446101</v>
      </c>
      <c r="BA184" s="206">
        <v>-0.22816387420086201</v>
      </c>
      <c r="BB184" s="206">
        <v>-0.22645819489216301</v>
      </c>
      <c r="BC184" s="206">
        <v>-0.22561136086463501</v>
      </c>
      <c r="BD184" s="206">
        <v>-0.22687223602566101</v>
      </c>
      <c r="BE184" s="206">
        <v>-0.22561136086474301</v>
      </c>
      <c r="BF184" s="206">
        <v>-0.22774983306743701</v>
      </c>
      <c r="BG184" s="206">
        <v>-0.226872236025594</v>
      </c>
      <c r="BH184" s="206">
        <v>-0.22561136086473099</v>
      </c>
      <c r="BI184" s="206">
        <v>-0.225611360864716</v>
      </c>
      <c r="BJ184" s="206">
        <v>-0.22771907005337899</v>
      </c>
      <c r="BK184" s="206">
        <v>-0.22690299903950401</v>
      </c>
      <c r="BL184" s="206">
        <v>-0.225611360864619</v>
      </c>
      <c r="BM184" s="206">
        <v>-0.226872236025741</v>
      </c>
      <c r="BN184" s="206">
        <v>-0.226458194892526</v>
      </c>
      <c r="BO184" s="206">
        <v>-0.22561136086442601</v>
      </c>
      <c r="BP184" s="206">
        <v>-0.22816387420071099</v>
      </c>
      <c r="BQ184" s="206">
        <v>-0.22561136086470801</v>
      </c>
      <c r="BR184" s="206">
        <v>-0.22645819489227101</v>
      </c>
      <c r="BS184" s="206">
        <v>-0.22687223602564799</v>
      </c>
      <c r="BT184" s="206">
        <v>-0.22561136086480099</v>
      </c>
      <c r="BU184" s="206">
        <v>-0.22690299903969699</v>
      </c>
      <c r="BV184" s="206">
        <v>-0.22771907005327799</v>
      </c>
      <c r="BW184" s="206">
        <v>-0.22561136086466599</v>
      </c>
      <c r="BX184" s="206">
        <v>-0.22561136086474701</v>
      </c>
      <c r="BY184" s="206">
        <v>-0.22687223602588399</v>
      </c>
      <c r="BZ184" s="206">
        <v>-0.22774983306701599</v>
      </c>
      <c r="CA184" s="206">
        <v>-0.22561136086474301</v>
      </c>
      <c r="CB184" s="206">
        <v>-0.22687223602569501</v>
      </c>
      <c r="CC184" s="206">
        <v>-0.225611360864716</v>
      </c>
      <c r="CD184" s="206">
        <v>-0.22645819489206201</v>
      </c>
      <c r="CE184" s="206">
        <v>-0.228163874200846</v>
      </c>
      <c r="CF184" s="206">
        <v>-0.22561136086463901</v>
      </c>
      <c r="CG184" s="206">
        <v>-0.22561136086452999</v>
      </c>
      <c r="CH184" s="206">
        <v>-0.227719070053405</v>
      </c>
      <c r="CI184" s="206">
        <v>-0.22561136086474301</v>
      </c>
      <c r="CJ184" s="206">
        <v>-0.22690299903969699</v>
      </c>
      <c r="CK184" s="206">
        <v>-0.22687223602550599</v>
      </c>
      <c r="CL184" s="206">
        <v>-0.226458194892348</v>
      </c>
      <c r="CM184" s="206">
        <v>-0.225611360864654</v>
      </c>
      <c r="CN184" s="206">
        <v>-0.226872236025741</v>
      </c>
      <c r="CO184" s="206">
        <v>-0.226902999039476</v>
      </c>
      <c r="CP184" s="206">
        <v>-0.226458194892488</v>
      </c>
      <c r="CQ184" s="206">
        <v>-0.226872236025634</v>
      </c>
      <c r="CR184" s="206">
        <v>-0.22561136086480099</v>
      </c>
      <c r="CS184" s="206">
        <v>-0.225611360864368</v>
      </c>
      <c r="CT184" s="206">
        <v>-0.22901070822842001</v>
      </c>
      <c r="CU184" s="206">
        <v>-0.211664187153879</v>
      </c>
      <c r="CV184" s="206">
        <v>-0.21166418715441701</v>
      </c>
      <c r="CW184" s="206">
        <v>-6.3766548392483902</v>
      </c>
      <c r="CX184" s="206">
        <v>-6.5874837381332396</v>
      </c>
      <c r="CY184" s="206">
        <v>-6.3749842627095701</v>
      </c>
      <c r="CZ184" s="206">
        <v>-12.215070756106799</v>
      </c>
      <c r="DA184" s="206">
        <v>-13.0574894289421</v>
      </c>
      <c r="DB184" s="206">
        <v>-12.636280092524199</v>
      </c>
      <c r="DC184" s="206">
        <v>-13.057489428943301</v>
      </c>
      <c r="DD184" s="206">
        <v>-12.636280092524499</v>
      </c>
      <c r="DE184" s="206">
        <v>-13.057489428942</v>
      </c>
      <c r="DF184" s="206">
        <v>-185.519403341437</v>
      </c>
      <c r="DG184" s="206">
        <v>-185.51940334143799</v>
      </c>
      <c r="DH184" s="206">
        <v>-186.02767567935899</v>
      </c>
      <c r="DI184" s="206">
        <v>-185.519403341437</v>
      </c>
      <c r="DJ184" s="232">
        <v>-928.10528904510898</v>
      </c>
      <c r="DK184" s="206">
        <v>0</v>
      </c>
      <c r="DL184" s="207">
        <v>-1906.9522114447707</v>
      </c>
      <c r="DQ184" s="208"/>
      <c r="DR184" s="209"/>
      <c r="DS184" s="209" t="s">
        <v>306</v>
      </c>
      <c r="DT184" s="205"/>
      <c r="DU184" s="206">
        <f t="shared" si="157"/>
        <v>-4.8372357417093496E-2</v>
      </c>
      <c r="DV184" s="206">
        <f t="shared" si="158"/>
        <v>-4.101601602105881E-2</v>
      </c>
      <c r="DW184" s="206">
        <f t="shared" si="159"/>
        <v>-3.6860011491840899E-2</v>
      </c>
      <c r="DX184" s="206">
        <f t="shared" si="160"/>
        <v>-1.3590101323614944E-2</v>
      </c>
      <c r="DY184" s="206">
        <f t="shared" si="161"/>
        <v>-1.9762451214399498E-2</v>
      </c>
      <c r="DZ184" s="206">
        <f t="shared" si="162"/>
        <v>-7.6660099227982892E-2</v>
      </c>
      <c r="EA184" s="206">
        <f t="shared" si="163"/>
        <v>-0.37103880668287503</v>
      </c>
      <c r="EB184" s="206">
        <f t="shared" si="164"/>
        <v>-0.37154707902079598</v>
      </c>
      <c r="EC184" s="206">
        <f t="shared" si="165"/>
        <v>-0.92810528904510903</v>
      </c>
      <c r="ED184" s="207">
        <f t="shared" si="129"/>
        <v>-1.9069522114447706</v>
      </c>
      <c r="EE184" s="303">
        <f t="shared" si="166"/>
        <v>0</v>
      </c>
      <c r="EF184" s="101"/>
      <c r="EG184" s="101"/>
    </row>
    <row r="185" spans="1:137" s="126" customFormat="1" ht="15.5" hidden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101"/>
      <c r="EG185" s="101"/>
    </row>
    <row r="186" spans="1:137" s="126" customFormat="1" ht="15.5" hidden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101"/>
      <c r="EG186" s="101"/>
    </row>
    <row r="187" spans="1:137" s="126" customFormat="1" ht="15.5" hidden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101"/>
      <c r="EG187" s="101"/>
    </row>
    <row r="188" spans="1:137" s="126" customFormat="1" ht="15.5" hidden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101"/>
      <c r="EG188" s="101"/>
    </row>
    <row r="189" spans="1:137" s="126" customFormat="1" ht="15.5" hidden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101"/>
      <c r="EG189" s="101"/>
    </row>
    <row r="190" spans="1:137" s="126" customFormat="1" ht="15.5" hidden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Q190" s="210"/>
      <c r="DR190" s="211" t="s">
        <v>271</v>
      </c>
      <c r="DS190" s="211"/>
      <c r="DT190" s="212"/>
      <c r="DU190" s="213">
        <f t="shared" ref="DU190:EC190" si="167">+DU191+DU200+DU209+DU218+DU227</f>
        <v>-43.665950351996841</v>
      </c>
      <c r="DV190" s="213">
        <f t="shared" si="167"/>
        <v>-80.791656526042843</v>
      </c>
      <c r="DW190" s="213">
        <f t="shared" si="167"/>
        <v>-107.62126044063271</v>
      </c>
      <c r="DX190" s="213">
        <f t="shared" si="167"/>
        <v>-146.69730156148569</v>
      </c>
      <c r="DY190" s="213">
        <f t="shared" si="167"/>
        <v>-90.422424823847351</v>
      </c>
      <c r="DZ190" s="213">
        <f t="shared" si="167"/>
        <v>-6.5438041014095774</v>
      </c>
      <c r="EA190" s="213">
        <f t="shared" si="167"/>
        <v>-207.16128337865422</v>
      </c>
      <c r="EB190" s="213">
        <f t="shared" si="167"/>
        <v>-207.44506208838544</v>
      </c>
      <c r="EC190" s="213">
        <f t="shared" si="167"/>
        <v>-518.1869813589492</v>
      </c>
      <c r="ED190" s="214">
        <f t="shared" si="129"/>
        <v>-1408.5357246314038</v>
      </c>
      <c r="EE190" s="305"/>
      <c r="EF190" s="101"/>
      <c r="EG190" s="101"/>
    </row>
    <row r="191" spans="1:137" s="126" customFormat="1" ht="15.5" hidden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Q191" s="210"/>
      <c r="DR191" s="212" t="s">
        <v>272</v>
      </c>
      <c r="DS191" s="211"/>
      <c r="DT191" s="212"/>
      <c r="DU191" s="213">
        <f t="shared" ref="DU191:EC191" si="168">SUM(DU192:DU199)</f>
        <v>-40.98507968353848</v>
      </c>
      <c r="DV191" s="213">
        <f t="shared" si="168"/>
        <v>-75.831453427499142</v>
      </c>
      <c r="DW191" s="213">
        <f t="shared" si="168"/>
        <v>-101.01385661790047</v>
      </c>
      <c r="DX191" s="213">
        <f t="shared" si="168"/>
        <v>-137.69082159927865</v>
      </c>
      <c r="DY191" s="213">
        <f t="shared" si="168"/>
        <v>-84.870938512705479</v>
      </c>
      <c r="DZ191" s="213">
        <f t="shared" si="168"/>
        <v>-6.1420485206891833</v>
      </c>
      <c r="EA191" s="213">
        <f t="shared" si="168"/>
        <v>-194.44261684311965</v>
      </c>
      <c r="EB191" s="213">
        <f t="shared" si="168"/>
        <v>-194.70897418038822</v>
      </c>
      <c r="EC191" s="213">
        <f t="shared" si="168"/>
        <v>-486.37289583226936</v>
      </c>
      <c r="ED191" s="214">
        <f t="shared" si="129"/>
        <v>-1322.0586852173888</v>
      </c>
      <c r="EE191" s="305"/>
      <c r="EF191" s="101"/>
      <c r="EG191" s="101"/>
    </row>
    <row r="192" spans="1:137" s="126" customFormat="1" ht="15.5" hidden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-31962.468166243802</v>
      </c>
      <c r="J192" s="206">
        <v>-9856.2698596529499</v>
      </c>
      <c r="K192" s="206">
        <v>-9856.2729721225405</v>
      </c>
      <c r="L192" s="206">
        <v>-9856.2698596528207</v>
      </c>
      <c r="M192" s="206">
        <v>-9856.2729721225005</v>
      </c>
      <c r="N192" s="206">
        <v>-9856.2698596529408</v>
      </c>
      <c r="O192" s="206">
        <v>-9856.2729721225096</v>
      </c>
      <c r="P192" s="206">
        <v>-3425.05468988854</v>
      </c>
      <c r="Q192" s="206">
        <v>-3425.0558158542499</v>
      </c>
      <c r="R192" s="206">
        <v>-3425.05468988854</v>
      </c>
      <c r="S192" s="206">
        <v>-3425.0570395539598</v>
      </c>
      <c r="T192" s="206">
        <v>-3425.0558642230098</v>
      </c>
      <c r="U192" s="206">
        <v>-3425.0558158543699</v>
      </c>
      <c r="V192" s="206">
        <v>-3425.0546898884099</v>
      </c>
      <c r="W192" s="206">
        <v>-3425.0570395540799</v>
      </c>
      <c r="X192" s="206">
        <v>-3425.05468988844</v>
      </c>
      <c r="Y192" s="206">
        <v>-3425.0569901888298</v>
      </c>
      <c r="Z192" s="206">
        <v>-3425.05468988853</v>
      </c>
      <c r="AA192" s="206">
        <v>-3425.0570395539598</v>
      </c>
      <c r="AB192" s="206">
        <v>-3425.05468988855</v>
      </c>
      <c r="AC192" s="206">
        <v>-3425.0558158543799</v>
      </c>
      <c r="AD192" s="206">
        <v>-3425.0558642228998</v>
      </c>
      <c r="AE192" s="206">
        <v>-3425.0570395540899</v>
      </c>
      <c r="AF192" s="206">
        <v>-3425.0546898883999</v>
      </c>
      <c r="AG192" s="206">
        <v>-3425.0558158543899</v>
      </c>
      <c r="AH192" s="206">
        <v>-3425.05468988854</v>
      </c>
      <c r="AI192" s="206">
        <v>-3425.0582138884201</v>
      </c>
      <c r="AJ192" s="206">
        <v>-3425.05468988856</v>
      </c>
      <c r="AK192" s="206">
        <v>-3425.0558158542499</v>
      </c>
      <c r="AL192" s="206">
        <v>-3425.05468988853</v>
      </c>
      <c r="AM192" s="206">
        <v>-1789.64881264925</v>
      </c>
      <c r="AN192" s="206">
        <v>-1789.6535696813801</v>
      </c>
      <c r="AO192" s="206">
        <v>-1789.6488077901099</v>
      </c>
      <c r="AP192" s="206">
        <v>-1789.65241836205</v>
      </c>
      <c r="AQ192" s="206">
        <v>-1789.6477350232601</v>
      </c>
      <c r="AR192" s="206">
        <v>-1789.6535950351399</v>
      </c>
      <c r="AS192" s="206">
        <v>-1789.6477350232899</v>
      </c>
      <c r="AT192" s="206">
        <v>-1789.6535373193601</v>
      </c>
      <c r="AU192" s="206">
        <v>-1789.64773502341</v>
      </c>
      <c r="AV192" s="206">
        <v>-1789.6535950350201</v>
      </c>
      <c r="AW192" s="206">
        <v>-1789.64773502343</v>
      </c>
      <c r="AX192" s="206">
        <v>-1789.6535228600001</v>
      </c>
      <c r="AY192" s="206">
        <v>-1789.6477350232999</v>
      </c>
      <c r="AZ192" s="206">
        <v>-1789.6535950351399</v>
      </c>
      <c r="BA192" s="206">
        <v>-1789.6488539806001</v>
      </c>
      <c r="BB192" s="206">
        <v>-1789.6524183620199</v>
      </c>
      <c r="BC192" s="206">
        <v>-1789.64773502343</v>
      </c>
      <c r="BD192" s="206">
        <v>-1789.6535950350101</v>
      </c>
      <c r="BE192" s="206">
        <v>-1789.64773502342</v>
      </c>
      <c r="BF192" s="206">
        <v>-1789.6524183620299</v>
      </c>
      <c r="BG192" s="206">
        <v>-1789.6488395213</v>
      </c>
      <c r="BH192" s="206">
        <v>-1789.6547139924401</v>
      </c>
      <c r="BI192" s="206">
        <v>-1789.64773502341</v>
      </c>
      <c r="BJ192" s="206">
        <v>-1789.6524183619299</v>
      </c>
      <c r="BK192" s="206">
        <v>-1789.64773502341</v>
      </c>
      <c r="BL192" s="206">
        <v>-1789.6535950351299</v>
      </c>
      <c r="BM192" s="206">
        <v>-1789.6477350233199</v>
      </c>
      <c r="BN192" s="206">
        <v>-1789.6524183620199</v>
      </c>
      <c r="BO192" s="206">
        <v>-1789.6488539806001</v>
      </c>
      <c r="BP192" s="206">
        <v>-1789.65469953312</v>
      </c>
      <c r="BQ192" s="206">
        <v>-1789.64773502341</v>
      </c>
      <c r="BR192" s="206">
        <v>-1789.6524183618999</v>
      </c>
      <c r="BS192" s="206">
        <v>-1789.64773502343</v>
      </c>
      <c r="BT192" s="206">
        <v>-1789.6535950351299</v>
      </c>
      <c r="BU192" s="206">
        <v>-1789.6477350233099</v>
      </c>
      <c r="BV192" s="206">
        <v>-1789.6535373193201</v>
      </c>
      <c r="BW192" s="206">
        <v>-1789.6477350232999</v>
      </c>
      <c r="BX192" s="206">
        <v>-1789.6535950351299</v>
      </c>
      <c r="BY192" s="206">
        <v>-1789.6488395214101</v>
      </c>
      <c r="BZ192" s="206">
        <v>-1789.6524183618801</v>
      </c>
      <c r="CA192" s="206">
        <v>-1789.64773502344</v>
      </c>
      <c r="CB192" s="206">
        <v>-1789.6535950351099</v>
      </c>
      <c r="CC192" s="206">
        <v>-1789.6488539806101</v>
      </c>
      <c r="CD192" s="206">
        <v>-1789.6524183620099</v>
      </c>
      <c r="CE192" s="206">
        <v>-1789.64773502341</v>
      </c>
      <c r="CF192" s="206">
        <v>-1789.6535950350101</v>
      </c>
      <c r="CG192" s="206">
        <v>-1789.64773502342</v>
      </c>
      <c r="CH192" s="206">
        <v>-1789.65352285991</v>
      </c>
      <c r="CI192" s="206">
        <v>-1789.6477350233999</v>
      </c>
      <c r="CJ192" s="206">
        <v>-1789.6547139924601</v>
      </c>
      <c r="CK192" s="206">
        <v>-1789.6477350232899</v>
      </c>
      <c r="CL192" s="206">
        <v>-1789.6524183620299</v>
      </c>
      <c r="CM192" s="206">
        <v>-1789.6477350232899</v>
      </c>
      <c r="CN192" s="206">
        <v>-1789.6535950351399</v>
      </c>
      <c r="CO192" s="206">
        <v>-1789.64773502342</v>
      </c>
      <c r="CP192" s="206">
        <v>-1789.6524183620199</v>
      </c>
      <c r="CQ192" s="206">
        <v>-1789.6499584786</v>
      </c>
      <c r="CR192" s="206">
        <v>-1789.6535950351299</v>
      </c>
      <c r="CS192" s="206">
        <v>-1789.6477350232899</v>
      </c>
      <c r="CT192" s="206">
        <v>-1789.6524183620099</v>
      </c>
      <c r="CU192" s="206">
        <v>-711.68151393617802</v>
      </c>
      <c r="CV192" s="206">
        <v>-711.69521419788305</v>
      </c>
      <c r="CW192" s="206">
        <v>-21350.689496081501</v>
      </c>
      <c r="CX192" s="206">
        <v>-22062.375263529899</v>
      </c>
      <c r="CY192" s="206">
        <v>-21350.685738899901</v>
      </c>
      <c r="CZ192" s="206">
        <v>-763.22057930271103</v>
      </c>
      <c r="DA192" s="206">
        <v>-815.87018016667002</v>
      </c>
      <c r="DB192" s="206">
        <v>-789.54035346283695</v>
      </c>
      <c r="DC192" s="206">
        <v>-815.872124124327</v>
      </c>
      <c r="DD192" s="206">
        <v>-789.53853031307801</v>
      </c>
      <c r="DE192" s="206">
        <v>-815.87227214481902</v>
      </c>
      <c r="DF192" s="206">
        <v>-75818.640825415801</v>
      </c>
      <c r="DG192" s="206">
        <v>-75818.638416883405</v>
      </c>
      <c r="DH192" s="206">
        <v>-76026.360713916001</v>
      </c>
      <c r="DI192" s="206">
        <v>-75818.638416883507</v>
      </c>
      <c r="DJ192" s="232">
        <v>-379300.91438144998</v>
      </c>
      <c r="DK192" s="206">
        <v>0</v>
      </c>
      <c r="DL192" s="207">
        <v>-1031015.651706517</v>
      </c>
      <c r="DQ192" s="208"/>
      <c r="DR192" s="209"/>
      <c r="DS192" s="209" t="s">
        <v>304</v>
      </c>
      <c r="DT192" s="205"/>
      <c r="DU192" s="206">
        <f t="shared" ref="DU192:DU199" si="169">I192/$DQ$4</f>
        <v>-31.962468166243802</v>
      </c>
      <c r="DV192" s="206">
        <f t="shared" ref="DV192:DV199" si="170">SUM(J192:O192)/$DQ$4</f>
        <v>-59.137628495326261</v>
      </c>
      <c r="DW192" s="206">
        <f t="shared" ref="DW192:DW199" si="171">SUM(P192:AL192)/$DQ$4</f>
        <v>-78.776281068895941</v>
      </c>
      <c r="DX192" s="206">
        <f t="shared" ref="DX192:DX199" si="172">SUM(AM192:CT192)/$DQ$4</f>
        <v>-107.37903995534255</v>
      </c>
      <c r="DY192" s="206">
        <f t="shared" ref="DY192:DY199" si="173">SUM(CU192:CY192)/$DQ$4</f>
        <v>-66.187127226645359</v>
      </c>
      <c r="DZ192" s="206">
        <f t="shared" ref="DZ192:DZ199" si="174">SUM(CZ192:DE192)/$DQ$4</f>
        <v>-4.7899140395144419</v>
      </c>
      <c r="EA192" s="206">
        <f t="shared" ref="EA192:EA199" si="175">SUM(DF192:DG192)/$DQ$4</f>
        <v>-151.6372792422992</v>
      </c>
      <c r="EB192" s="206">
        <f t="shared" ref="EB192:EB199" si="176">SUM(DH192:DI192)/$DQ$4</f>
        <v>-151.84499913079949</v>
      </c>
      <c r="EC192" s="206">
        <f t="shared" ref="EC192:EC199" si="177">SUM(DJ192:DK192)/$DQ$4</f>
        <v>-379.30091438144996</v>
      </c>
      <c r="ED192" s="207">
        <f t="shared" si="129"/>
        <v>-1031.015651706517</v>
      </c>
      <c r="EE192" s="303">
        <f t="shared" ref="EE192:EE199" si="178">ED192-(DL192/$DQ$4)</f>
        <v>0</v>
      </c>
      <c r="EF192" s="101"/>
      <c r="EG192" s="101"/>
    </row>
    <row r="193" spans="1:137" s="126" customFormat="1" ht="15.5" hidden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-1250.5872477049099</v>
      </c>
      <c r="J193" s="206">
        <v>-385.643789413153</v>
      </c>
      <c r="K193" s="206">
        <v>-385.64378941315198</v>
      </c>
      <c r="L193" s="206">
        <v>-385.643789413148</v>
      </c>
      <c r="M193" s="206">
        <v>-385.64378941315402</v>
      </c>
      <c r="N193" s="206">
        <v>-385.64378941315402</v>
      </c>
      <c r="O193" s="206">
        <v>-385.643789413153</v>
      </c>
      <c r="P193" s="206">
        <v>-134.011274597273</v>
      </c>
      <c r="Q193" s="206">
        <v>-134.01127459726601</v>
      </c>
      <c r="R193" s="206">
        <v>-134.01127459727201</v>
      </c>
      <c r="S193" s="206">
        <v>-134.01127459726499</v>
      </c>
      <c r="T193" s="206">
        <v>-134.01127459727201</v>
      </c>
      <c r="U193" s="206">
        <v>-134.011274597274</v>
      </c>
      <c r="V193" s="206">
        <v>-134.011274597268</v>
      </c>
      <c r="W193" s="206">
        <v>-134.011274597273</v>
      </c>
      <c r="X193" s="206">
        <v>-134.01127459726601</v>
      </c>
      <c r="Y193" s="206">
        <v>-134.01127459727201</v>
      </c>
      <c r="Z193" s="206">
        <v>-134.011274597273</v>
      </c>
      <c r="AA193" s="206">
        <v>-134.011274597267</v>
      </c>
      <c r="AB193" s="206">
        <v>-134.01127459727499</v>
      </c>
      <c r="AC193" s="206">
        <v>-134.011274597273</v>
      </c>
      <c r="AD193" s="206">
        <v>-134.011274597268</v>
      </c>
      <c r="AE193" s="206">
        <v>-134.01127459727201</v>
      </c>
      <c r="AF193" s="206">
        <v>-134.011274597268</v>
      </c>
      <c r="AG193" s="206">
        <v>-134.011274597273</v>
      </c>
      <c r="AH193" s="206">
        <v>-134.01127459727201</v>
      </c>
      <c r="AI193" s="206">
        <v>-134.01127459726999</v>
      </c>
      <c r="AJ193" s="206">
        <v>-134.01127459727201</v>
      </c>
      <c r="AK193" s="206">
        <v>-134.01127459726899</v>
      </c>
      <c r="AL193" s="206">
        <v>-134.01127459726999</v>
      </c>
      <c r="AM193" s="206">
        <v>-70.023199503569401</v>
      </c>
      <c r="AN193" s="206">
        <v>-70.023199503564001</v>
      </c>
      <c r="AO193" s="206">
        <v>-70.023199503568193</v>
      </c>
      <c r="AP193" s="206">
        <v>-70.023199503569302</v>
      </c>
      <c r="AQ193" s="206">
        <v>-70.023199503565394</v>
      </c>
      <c r="AR193" s="206">
        <v>-70.023199503568804</v>
      </c>
      <c r="AS193" s="206">
        <v>-70.023199503563305</v>
      </c>
      <c r="AT193" s="206">
        <v>-70.023199503568904</v>
      </c>
      <c r="AU193" s="206">
        <v>-70.023199503569302</v>
      </c>
      <c r="AV193" s="206">
        <v>-70.0231995035643</v>
      </c>
      <c r="AW193" s="206">
        <v>-70.023199503569202</v>
      </c>
      <c r="AX193" s="206">
        <v>-70.023199503568605</v>
      </c>
      <c r="AY193" s="206">
        <v>-70.0231995035643</v>
      </c>
      <c r="AZ193" s="206">
        <v>-70.023199503568605</v>
      </c>
      <c r="BA193" s="206">
        <v>-70.023199503564399</v>
      </c>
      <c r="BB193" s="206">
        <v>-70.023199503567596</v>
      </c>
      <c r="BC193" s="206">
        <v>-70.023199503570396</v>
      </c>
      <c r="BD193" s="206">
        <v>-70.0231995035642</v>
      </c>
      <c r="BE193" s="206">
        <v>-70.023199503568904</v>
      </c>
      <c r="BF193" s="206">
        <v>-70.023199503568705</v>
      </c>
      <c r="BG193" s="206">
        <v>-70.023199503564399</v>
      </c>
      <c r="BH193" s="206">
        <v>-70.023199503569003</v>
      </c>
      <c r="BI193" s="206">
        <v>-70.023199503568094</v>
      </c>
      <c r="BJ193" s="206">
        <v>-70.023199503564101</v>
      </c>
      <c r="BK193" s="206">
        <v>-70.023199503568904</v>
      </c>
      <c r="BL193" s="206">
        <v>-70.023199503570396</v>
      </c>
      <c r="BM193" s="206">
        <v>-70.023199503563106</v>
      </c>
      <c r="BN193" s="206">
        <v>-70.023199503568904</v>
      </c>
      <c r="BO193" s="206">
        <v>-70.023199503564499</v>
      </c>
      <c r="BP193" s="206">
        <v>-70.023199503569501</v>
      </c>
      <c r="BQ193" s="206">
        <v>-70.023199503569202</v>
      </c>
      <c r="BR193" s="206">
        <v>-70.023199503562196</v>
      </c>
      <c r="BS193" s="206">
        <v>-70.023199503568506</v>
      </c>
      <c r="BT193" s="206">
        <v>-70.023199503569302</v>
      </c>
      <c r="BU193" s="206">
        <v>-70.023199503565195</v>
      </c>
      <c r="BV193" s="206">
        <v>-70.023199503567696</v>
      </c>
      <c r="BW193" s="206">
        <v>-70.023199503565394</v>
      </c>
      <c r="BX193" s="206">
        <v>-70.023199503567696</v>
      </c>
      <c r="BY193" s="206">
        <v>-70.023199503568506</v>
      </c>
      <c r="BZ193" s="206">
        <v>-70.023199503564598</v>
      </c>
      <c r="CA193" s="206">
        <v>-70.023199503568804</v>
      </c>
      <c r="CB193" s="206">
        <v>-70.023199503568705</v>
      </c>
      <c r="CC193" s="206">
        <v>-70.0231995035643</v>
      </c>
      <c r="CD193" s="206">
        <v>-70.023199503567298</v>
      </c>
      <c r="CE193" s="206">
        <v>-70.023199503568705</v>
      </c>
      <c r="CF193" s="206">
        <v>-70.023199503566303</v>
      </c>
      <c r="CG193" s="206">
        <v>-70.0231995035696</v>
      </c>
      <c r="CH193" s="206">
        <v>-70.023199503563603</v>
      </c>
      <c r="CI193" s="206">
        <v>-70.023199503569302</v>
      </c>
      <c r="CJ193" s="206">
        <v>-70.023199503567795</v>
      </c>
      <c r="CK193" s="206">
        <v>-70.023199503562694</v>
      </c>
      <c r="CL193" s="206">
        <v>-70.023199503568307</v>
      </c>
      <c r="CM193" s="206">
        <v>-70.023199503565806</v>
      </c>
      <c r="CN193" s="206">
        <v>-70.0231995035697</v>
      </c>
      <c r="CO193" s="206">
        <v>-70.023199503568406</v>
      </c>
      <c r="CP193" s="206">
        <v>-70.023199503568506</v>
      </c>
      <c r="CQ193" s="206">
        <v>-70.023199503564101</v>
      </c>
      <c r="CR193" s="206">
        <v>-70.023199503567596</v>
      </c>
      <c r="CS193" s="206">
        <v>-70.023199503564896</v>
      </c>
      <c r="CT193" s="206">
        <v>-70.023199503569401</v>
      </c>
      <c r="CU193" s="206">
        <v>-27.845294766119199</v>
      </c>
      <c r="CV193" s="206">
        <v>-27.846890155158398</v>
      </c>
      <c r="CW193" s="206">
        <v>-835.38277381915498</v>
      </c>
      <c r="CX193" s="206">
        <v>-863.22886627979199</v>
      </c>
      <c r="CY193" s="206">
        <v>-835.38277381915498</v>
      </c>
      <c r="CZ193" s="206">
        <v>-29.861787043269501</v>
      </c>
      <c r="DA193" s="206">
        <v>-31.922990553265901</v>
      </c>
      <c r="DB193" s="206">
        <v>-30.8915038378675</v>
      </c>
      <c r="DC193" s="206">
        <v>-31.9230200519447</v>
      </c>
      <c r="DD193" s="206">
        <v>-30.891503837863201</v>
      </c>
      <c r="DE193" s="206">
        <v>-31.923020051944299</v>
      </c>
      <c r="DF193" s="206">
        <v>-2966.5363090652199</v>
      </c>
      <c r="DG193" s="206">
        <v>-2966.5363090652199</v>
      </c>
      <c r="DH193" s="206">
        <v>-2974.66380580239</v>
      </c>
      <c r="DI193" s="206">
        <v>-2966.5363090652299</v>
      </c>
      <c r="DJ193" s="232">
        <v>-14840.8090420633</v>
      </c>
      <c r="DK193" s="206">
        <v>0</v>
      </c>
      <c r="DL193" s="207">
        <v>-40340.283469411981</v>
      </c>
      <c r="DQ193" s="208"/>
      <c r="DR193" s="209"/>
      <c r="DS193" s="209" t="s">
        <v>305</v>
      </c>
      <c r="DT193" s="205"/>
      <c r="DU193" s="206">
        <f t="shared" si="169"/>
        <v>-1.25058724770491</v>
      </c>
      <c r="DV193" s="206">
        <f t="shared" si="170"/>
        <v>-2.3138627364789142</v>
      </c>
      <c r="DW193" s="206">
        <f t="shared" si="171"/>
        <v>-3.0822593157372231</v>
      </c>
      <c r="DX193" s="206">
        <f t="shared" si="172"/>
        <v>-4.2013919702140301</v>
      </c>
      <c r="DY193" s="206">
        <f t="shared" si="173"/>
        <v>-2.5896865988393794</v>
      </c>
      <c r="DZ193" s="206">
        <f t="shared" si="174"/>
        <v>-0.18741382537615511</v>
      </c>
      <c r="EA193" s="206">
        <f t="shared" si="175"/>
        <v>-5.9330726181304403</v>
      </c>
      <c r="EB193" s="206">
        <f t="shared" si="176"/>
        <v>-5.9412001148676197</v>
      </c>
      <c r="EC193" s="206">
        <f t="shared" si="177"/>
        <v>-14.840809042063301</v>
      </c>
      <c r="ED193" s="207">
        <f t="shared" si="129"/>
        <v>-40.340283469411972</v>
      </c>
      <c r="EE193" s="303">
        <f t="shared" si="178"/>
        <v>0</v>
      </c>
      <c r="EF193" s="101"/>
      <c r="EG193" s="101"/>
    </row>
    <row r="194" spans="1:137" s="126" customFormat="1" ht="15.5" hidden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-7772.0242695897696</v>
      </c>
      <c r="J194" s="206">
        <v>-2396.6603659490002</v>
      </c>
      <c r="K194" s="206">
        <v>-2396.6603659490002</v>
      </c>
      <c r="L194" s="206">
        <v>-2396.6603659489601</v>
      </c>
      <c r="M194" s="206">
        <v>-2396.6603659490002</v>
      </c>
      <c r="N194" s="206">
        <v>-2396.6603659490102</v>
      </c>
      <c r="O194" s="206">
        <v>-2396.6603659489901</v>
      </c>
      <c r="P194" s="206">
        <v>-832.83983622901098</v>
      </c>
      <c r="Q194" s="206">
        <v>-832.83983622902201</v>
      </c>
      <c r="R194" s="206">
        <v>-832.83983622900701</v>
      </c>
      <c r="S194" s="206">
        <v>-832.83983622900303</v>
      </c>
      <c r="T194" s="206">
        <v>-832.83983622904202</v>
      </c>
      <c r="U194" s="206">
        <v>-832.839836228997</v>
      </c>
      <c r="V194" s="206">
        <v>-832.83983622900905</v>
      </c>
      <c r="W194" s="206">
        <v>-832.83983622902394</v>
      </c>
      <c r="X194" s="206">
        <v>-832.83983622900496</v>
      </c>
      <c r="Y194" s="206">
        <v>-832.83983622901701</v>
      </c>
      <c r="Z194" s="206">
        <v>-832.83983622902304</v>
      </c>
      <c r="AA194" s="206">
        <v>-832.83983622899802</v>
      </c>
      <c r="AB194" s="206">
        <v>-832.83983622900496</v>
      </c>
      <c r="AC194" s="206">
        <v>-832.83983622904805</v>
      </c>
      <c r="AD194" s="206">
        <v>-832.83983622897301</v>
      </c>
      <c r="AE194" s="206">
        <v>-832.83983622906806</v>
      </c>
      <c r="AF194" s="206">
        <v>-832.839836228992</v>
      </c>
      <c r="AG194" s="206">
        <v>-832.83983622898802</v>
      </c>
      <c r="AH194" s="206">
        <v>-832.83983622904202</v>
      </c>
      <c r="AI194" s="206">
        <v>-832.83983622900905</v>
      </c>
      <c r="AJ194" s="206">
        <v>-832.83983622901803</v>
      </c>
      <c r="AK194" s="206">
        <v>-832.83983622901303</v>
      </c>
      <c r="AL194" s="206">
        <v>-832.83983622900701</v>
      </c>
      <c r="AM194" s="206">
        <v>-435.17316122869602</v>
      </c>
      <c r="AN194" s="206">
        <v>-435.17316122872103</v>
      </c>
      <c r="AO194" s="206">
        <v>-435.17316122868101</v>
      </c>
      <c r="AP194" s="206">
        <v>-435.17316122873098</v>
      </c>
      <c r="AQ194" s="206">
        <v>-435.1731612287</v>
      </c>
      <c r="AR194" s="206">
        <v>-435.17316122870199</v>
      </c>
      <c r="AS194" s="206">
        <v>-435.17316122869499</v>
      </c>
      <c r="AT194" s="206">
        <v>-435.173161228683</v>
      </c>
      <c r="AU194" s="206">
        <v>-435.17316122872302</v>
      </c>
      <c r="AV194" s="206">
        <v>-435.17316122868402</v>
      </c>
      <c r="AW194" s="206">
        <v>-435.17316122867601</v>
      </c>
      <c r="AX194" s="206">
        <v>-435.173161228727</v>
      </c>
      <c r="AY194" s="206">
        <v>-435.173161228715</v>
      </c>
      <c r="AZ194" s="206">
        <v>-435.17316122869801</v>
      </c>
      <c r="BA194" s="206">
        <v>-435.17316122871102</v>
      </c>
      <c r="BB194" s="206">
        <v>-435.17316122868198</v>
      </c>
      <c r="BC194" s="206">
        <v>-435.173161228693</v>
      </c>
      <c r="BD194" s="206">
        <v>-435.17316122870602</v>
      </c>
      <c r="BE194" s="206">
        <v>-435.17316122868999</v>
      </c>
      <c r="BF194" s="206">
        <v>-435.17316122872597</v>
      </c>
      <c r="BG194" s="206">
        <v>-435.17316122867197</v>
      </c>
      <c r="BH194" s="206">
        <v>-435.173161228742</v>
      </c>
      <c r="BI194" s="206">
        <v>-435.173161228678</v>
      </c>
      <c r="BJ194" s="206">
        <v>-435.17316122870102</v>
      </c>
      <c r="BK194" s="206">
        <v>-435.17316122871398</v>
      </c>
      <c r="BL194" s="206">
        <v>-435.17316122867697</v>
      </c>
      <c r="BM194" s="206">
        <v>-435.17316122871898</v>
      </c>
      <c r="BN194" s="206">
        <v>-435.17316122868903</v>
      </c>
      <c r="BO194" s="206">
        <v>-435.17316122872597</v>
      </c>
      <c r="BP194" s="206">
        <v>-435.17316122867402</v>
      </c>
      <c r="BQ194" s="206">
        <v>-435.17316122868999</v>
      </c>
      <c r="BR194" s="206">
        <v>-435.17316122871802</v>
      </c>
      <c r="BS194" s="206">
        <v>-435.17316122868402</v>
      </c>
      <c r="BT194" s="206">
        <v>-435.17316122872597</v>
      </c>
      <c r="BU194" s="206">
        <v>-435.17316122869499</v>
      </c>
      <c r="BV194" s="206">
        <v>-435.17316122870602</v>
      </c>
      <c r="BW194" s="206">
        <v>-435.17316122869499</v>
      </c>
      <c r="BX194" s="206">
        <v>-435.17316122871802</v>
      </c>
      <c r="BY194" s="206">
        <v>-435.17316122868499</v>
      </c>
      <c r="BZ194" s="206">
        <v>-435.17316122869198</v>
      </c>
      <c r="CA194" s="206">
        <v>-435.17316122871301</v>
      </c>
      <c r="CB194" s="206">
        <v>-435.17316122869101</v>
      </c>
      <c r="CC194" s="206">
        <v>-435.17316122871398</v>
      </c>
      <c r="CD194" s="206">
        <v>-435.17316122868999</v>
      </c>
      <c r="CE194" s="206">
        <v>-435.17316122868903</v>
      </c>
      <c r="CF194" s="206">
        <v>-435.17316122871102</v>
      </c>
      <c r="CG194" s="206">
        <v>-435.17316122868903</v>
      </c>
      <c r="CH194" s="206">
        <v>-435.17316122871699</v>
      </c>
      <c r="CI194" s="206">
        <v>-435.17316122869499</v>
      </c>
      <c r="CJ194" s="206">
        <v>-435.17316122871398</v>
      </c>
      <c r="CK194" s="206">
        <v>-435.17316122869602</v>
      </c>
      <c r="CL194" s="206">
        <v>-435.173161228683</v>
      </c>
      <c r="CM194" s="206">
        <v>-435.17316122871</v>
      </c>
      <c r="CN194" s="206">
        <v>-435.17316122869198</v>
      </c>
      <c r="CO194" s="206">
        <v>-435.17316122872199</v>
      </c>
      <c r="CP194" s="206">
        <v>-435.173161228673</v>
      </c>
      <c r="CQ194" s="206">
        <v>-435.17316122873501</v>
      </c>
      <c r="CR194" s="206">
        <v>-435.17316122869101</v>
      </c>
      <c r="CS194" s="206">
        <v>-435.17316122871102</v>
      </c>
      <c r="CT194" s="206">
        <v>-435.17316122868999</v>
      </c>
      <c r="CU194" s="206">
        <v>-173.055104163664</v>
      </c>
      <c r="CV194" s="206">
        <v>-173.055104163641</v>
      </c>
      <c r="CW194" s="206">
        <v>-5191.6531249099398</v>
      </c>
      <c r="CX194" s="206">
        <v>-5364.7082290735898</v>
      </c>
      <c r="CY194" s="206">
        <v>-5191.6531249099098</v>
      </c>
      <c r="CZ194" s="206">
        <v>-185.58735724263499</v>
      </c>
      <c r="DA194" s="206">
        <v>-198.38648532832599</v>
      </c>
      <c r="DB194" s="206">
        <v>-191.986921285471</v>
      </c>
      <c r="DC194" s="206">
        <v>-198.386485328335</v>
      </c>
      <c r="DD194" s="206">
        <v>-191.986921285476</v>
      </c>
      <c r="DE194" s="206">
        <v>-198.38648532834301</v>
      </c>
      <c r="DF194" s="206">
        <v>-18436.132491345001</v>
      </c>
      <c r="DG194" s="206">
        <v>-18436.132491345001</v>
      </c>
      <c r="DH194" s="206">
        <v>-18486.642443376099</v>
      </c>
      <c r="DI194" s="206">
        <v>-18436.132491345001</v>
      </c>
      <c r="DJ194" s="232">
        <v>-92231.172408756102</v>
      </c>
      <c r="DK194" s="206">
        <v>0</v>
      </c>
      <c r="DL194" s="207">
        <v>-250702.75004145963</v>
      </c>
      <c r="DQ194" s="208"/>
      <c r="DR194" s="209"/>
      <c r="DS194" s="209" t="s">
        <v>306</v>
      </c>
      <c r="DT194" s="205"/>
      <c r="DU194" s="206">
        <f t="shared" si="169"/>
        <v>-7.7720242695897692</v>
      </c>
      <c r="DV194" s="206">
        <f t="shared" si="170"/>
        <v>-14.379962195693961</v>
      </c>
      <c r="DW194" s="206">
        <f t="shared" si="171"/>
        <v>-19.155316233267321</v>
      </c>
      <c r="DX194" s="206">
        <f t="shared" si="172"/>
        <v>-26.110389673722068</v>
      </c>
      <c r="DY194" s="206">
        <f t="shared" si="173"/>
        <v>-16.094124687220745</v>
      </c>
      <c r="DZ194" s="206">
        <f t="shared" si="174"/>
        <v>-1.1647206557985861</v>
      </c>
      <c r="EA194" s="206">
        <f t="shared" si="175"/>
        <v>-36.872264982689998</v>
      </c>
      <c r="EB194" s="206">
        <f t="shared" si="176"/>
        <v>-36.922774934721097</v>
      </c>
      <c r="EC194" s="206">
        <f t="shared" si="177"/>
        <v>-92.231172408756095</v>
      </c>
      <c r="ED194" s="207">
        <f t="shared" si="129"/>
        <v>-250.70275004145964</v>
      </c>
      <c r="EE194" s="303">
        <f t="shared" si="178"/>
        <v>0</v>
      </c>
      <c r="EF194" s="101"/>
      <c r="EG194" s="101"/>
    </row>
    <row r="195" spans="1:137" s="126" customFormat="1" ht="15.5" hidden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101"/>
      <c r="EG195" s="101"/>
    </row>
    <row r="196" spans="1:137" s="126" customFormat="1" ht="15.5" hidden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101"/>
      <c r="EG196" s="101"/>
    </row>
    <row r="197" spans="1:137" s="126" customFormat="1" ht="15.5" hidden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101"/>
      <c r="EG197" s="101"/>
    </row>
    <row r="198" spans="1:137" s="126" customFormat="1" ht="15.5" hidden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101"/>
      <c r="EG198" s="101"/>
    </row>
    <row r="199" spans="1:137" s="126" customFormat="1" ht="15.5" hidden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101"/>
      <c r="EG199" s="101"/>
    </row>
    <row r="200" spans="1:137" s="126" customFormat="1" ht="15.5" hidden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101"/>
      <c r="EG200" s="101"/>
    </row>
    <row r="201" spans="1:137" s="126" customFormat="1" ht="15.5" hidden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101"/>
      <c r="EG201" s="101"/>
    </row>
    <row r="202" spans="1:137" s="126" customFormat="1" ht="15.5" hidden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101"/>
      <c r="EG202" s="101"/>
    </row>
    <row r="203" spans="1:137" s="126" customFormat="1" ht="15.5" hidden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101"/>
      <c r="EG203" s="101"/>
    </row>
    <row r="204" spans="1:137" s="126" customFormat="1" ht="15.5" hidden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101"/>
      <c r="EG204" s="101"/>
    </row>
    <row r="205" spans="1:137" s="126" customFormat="1" ht="15.5" hidden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101"/>
      <c r="EG205" s="101"/>
    </row>
    <row r="206" spans="1:137" s="126" customFormat="1" ht="15.5" hidden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101"/>
      <c r="EG206" s="101"/>
    </row>
    <row r="207" spans="1:137" s="126" customFormat="1" ht="15.5" hidden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101"/>
      <c r="EG207" s="101"/>
    </row>
    <row r="208" spans="1:137" s="126" customFormat="1" ht="15.5" hidden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101"/>
      <c r="EG208" s="101"/>
    </row>
    <row r="209" spans="1:137" s="126" customFormat="1" ht="15.5" hidden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101"/>
      <c r="EG209" s="101"/>
    </row>
    <row r="210" spans="1:137" s="126" customFormat="1" ht="15.5" hidden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101"/>
      <c r="EG210" s="101"/>
    </row>
    <row r="211" spans="1:137" s="126" customFormat="1" ht="15.5" hidden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101"/>
      <c r="EG211" s="101"/>
    </row>
    <row r="212" spans="1:137" s="126" customFormat="1" ht="15.5" hidden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101"/>
      <c r="EG212" s="101"/>
    </row>
    <row r="213" spans="1:137" s="126" customFormat="1" ht="15.5" hidden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101"/>
      <c r="EG213" s="101"/>
    </row>
    <row r="214" spans="1:137" s="126" customFormat="1" ht="15.5" hidden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101"/>
      <c r="EG214" s="101"/>
    </row>
    <row r="215" spans="1:137" s="126" customFormat="1" ht="15.5" hidden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101"/>
      <c r="EG215" s="101"/>
    </row>
    <row r="216" spans="1:137" s="126" customFormat="1" ht="15.5" hidden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101"/>
      <c r="EG216" s="101"/>
    </row>
    <row r="217" spans="1:137" s="126" customFormat="1" ht="15.5" hidden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101"/>
      <c r="EG217" s="101"/>
    </row>
    <row r="218" spans="1:137" s="126" customFormat="1" ht="15.5" hidden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Q218" s="210"/>
      <c r="DR218" s="211" t="s">
        <v>313</v>
      </c>
      <c r="DS218" s="211"/>
      <c r="DT218" s="212"/>
      <c r="DU218" s="213">
        <f t="shared" ref="DU218:EC218" si="202">SUM(DU219:DU226)</f>
        <v>-2.6808706684583639</v>
      </c>
      <c r="DV218" s="213">
        <f t="shared" si="202"/>
        <v>-4.9602030985437002</v>
      </c>
      <c r="DW218" s="213">
        <f t="shared" si="202"/>
        <v>-6.6074038227322438</v>
      </c>
      <c r="DX218" s="213">
        <f t="shared" si="202"/>
        <v>-9.0064799622070293</v>
      </c>
      <c r="DY218" s="213">
        <f t="shared" si="202"/>
        <v>-5.5514863111418755</v>
      </c>
      <c r="DZ218" s="213">
        <f t="shared" si="202"/>
        <v>-0.4017555807203938</v>
      </c>
      <c r="EA218" s="213">
        <f t="shared" si="202"/>
        <v>-12.718666535534558</v>
      </c>
      <c r="EB218" s="213">
        <f t="shared" si="202"/>
        <v>-12.736087907997231</v>
      </c>
      <c r="EC218" s="213">
        <f t="shared" si="202"/>
        <v>-31.81408552667985</v>
      </c>
      <c r="ED218" s="214">
        <f t="shared" si="201"/>
        <v>-86.477039414015252</v>
      </c>
      <c r="EE218" s="305"/>
      <c r="EF218" s="101"/>
      <c r="EG218" s="101"/>
    </row>
    <row r="219" spans="1:137" s="126" customFormat="1" ht="15.5" hidden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-1732.3889291562</v>
      </c>
      <c r="J219" s="206">
        <v>-534.21633383382596</v>
      </c>
      <c r="K219" s="206">
        <v>-534.21776799036195</v>
      </c>
      <c r="L219" s="206">
        <v>-534.21633383382505</v>
      </c>
      <c r="M219" s="206">
        <v>-534.21776799036297</v>
      </c>
      <c r="N219" s="206">
        <v>-534.216333833828</v>
      </c>
      <c r="O219" s="206">
        <v>-534.21776799036104</v>
      </c>
      <c r="P219" s="206">
        <v>-185.63977789361101</v>
      </c>
      <c r="Q219" s="206">
        <v>-185.63977789362201</v>
      </c>
      <c r="R219" s="206">
        <v>-185.641212339444</v>
      </c>
      <c r="S219" s="206">
        <v>-185.63977789361701</v>
      </c>
      <c r="T219" s="206">
        <v>-185.641023817644</v>
      </c>
      <c r="U219" s="206">
        <v>-185.64121233945201</v>
      </c>
      <c r="V219" s="206">
        <v>-185.63977789361601</v>
      </c>
      <c r="W219" s="206">
        <v>-185.639777893613</v>
      </c>
      <c r="X219" s="206">
        <v>-185.641212339443</v>
      </c>
      <c r="Y219" s="206">
        <v>-185.64102381765201</v>
      </c>
      <c r="Z219" s="206">
        <v>-185.639777893614</v>
      </c>
      <c r="AA219" s="206">
        <v>-185.64121233944601</v>
      </c>
      <c r="AB219" s="206">
        <v>-185.63977789361101</v>
      </c>
      <c r="AC219" s="206">
        <v>-185.639777893624</v>
      </c>
      <c r="AD219" s="206">
        <v>-185.64245826347599</v>
      </c>
      <c r="AE219" s="206">
        <v>-185.63977789361201</v>
      </c>
      <c r="AF219" s="206">
        <v>-185.639777893614</v>
      </c>
      <c r="AG219" s="206">
        <v>-185.64121233945201</v>
      </c>
      <c r="AH219" s="206">
        <v>-185.639777893614</v>
      </c>
      <c r="AI219" s="206">
        <v>-185.641023817643</v>
      </c>
      <c r="AJ219" s="206">
        <v>-185.64121233944601</v>
      </c>
      <c r="AK219" s="206">
        <v>-185.63977789362301</v>
      </c>
      <c r="AL219" s="206">
        <v>-185.63977789361201</v>
      </c>
      <c r="AM219" s="206">
        <v>-96.995909606226306</v>
      </c>
      <c r="AN219" s="206">
        <v>-97.006518028099705</v>
      </c>
      <c r="AO219" s="206">
        <v>-96.995909606224501</v>
      </c>
      <c r="AP219" s="206">
        <v>-97.004054087982396</v>
      </c>
      <c r="AQ219" s="206">
        <v>-96.995909606223293</v>
      </c>
      <c r="AR219" s="206">
        <v>-97.004054087983505</v>
      </c>
      <c r="AS219" s="206">
        <v>-96.995909606223293</v>
      </c>
      <c r="AT219" s="206">
        <v>-97.0055531332996</v>
      </c>
      <c r="AU219" s="206">
        <v>-96.995909606221801</v>
      </c>
      <c r="AV219" s="206">
        <v>-97.005095714813706</v>
      </c>
      <c r="AW219" s="206">
        <v>-96.995909606223606</v>
      </c>
      <c r="AX219" s="206">
        <v>-97.004054087985807</v>
      </c>
      <c r="AY219" s="206">
        <v>-96.995909606221701</v>
      </c>
      <c r="AZ219" s="206">
        <v>-97.005553133299401</v>
      </c>
      <c r="BA219" s="206">
        <v>-96.995909606223293</v>
      </c>
      <c r="BB219" s="206">
        <v>-97.004054087981601</v>
      </c>
      <c r="BC219" s="206">
        <v>-96.995909606225993</v>
      </c>
      <c r="BD219" s="206">
        <v>-97.005095714812001</v>
      </c>
      <c r="BE219" s="206">
        <v>-96.995909606222597</v>
      </c>
      <c r="BF219" s="206">
        <v>-97.005553133297099</v>
      </c>
      <c r="BG219" s="206">
        <v>-96.995909606226903</v>
      </c>
      <c r="BH219" s="206">
        <v>-97.004054087984599</v>
      </c>
      <c r="BI219" s="206">
        <v>-96.995909606222995</v>
      </c>
      <c r="BJ219" s="206">
        <v>-97.004054087982496</v>
      </c>
      <c r="BK219" s="206">
        <v>-96.995909606222995</v>
      </c>
      <c r="BL219" s="206">
        <v>-97.006594760126205</v>
      </c>
      <c r="BM219" s="206">
        <v>-96.9959096062247</v>
      </c>
      <c r="BN219" s="206">
        <v>-97.004054087993794</v>
      </c>
      <c r="BO219" s="206">
        <v>-96.995909606215406</v>
      </c>
      <c r="BP219" s="206">
        <v>-97.004054087984798</v>
      </c>
      <c r="BQ219" s="206">
        <v>-96.995909606222298</v>
      </c>
      <c r="BR219" s="206">
        <v>-97.005553133304701</v>
      </c>
      <c r="BS219" s="206">
        <v>-96.995909606217097</v>
      </c>
      <c r="BT219" s="206">
        <v>-97.005095714821294</v>
      </c>
      <c r="BU219" s="206">
        <v>-96.995909606215093</v>
      </c>
      <c r="BV219" s="206">
        <v>-97.004054087990795</v>
      </c>
      <c r="BW219" s="206">
        <v>-96.995909606218206</v>
      </c>
      <c r="BX219" s="206">
        <v>-97.005553133305895</v>
      </c>
      <c r="BY219" s="206">
        <v>-96.995909606214994</v>
      </c>
      <c r="BZ219" s="206">
        <v>-97.004054087991406</v>
      </c>
      <c r="CA219" s="206">
        <v>-96.9959096062166</v>
      </c>
      <c r="CB219" s="206">
        <v>-97.005095714817998</v>
      </c>
      <c r="CC219" s="206">
        <v>-96.995909606217495</v>
      </c>
      <c r="CD219" s="206">
        <v>-97.005553133306407</v>
      </c>
      <c r="CE219" s="206">
        <v>-96.995909606215804</v>
      </c>
      <c r="CF219" s="206">
        <v>-97.004054087990994</v>
      </c>
      <c r="CG219" s="206">
        <v>-96.995909606215903</v>
      </c>
      <c r="CH219" s="206">
        <v>-97.004054087993197</v>
      </c>
      <c r="CI219" s="206">
        <v>-96.995909606213004</v>
      </c>
      <c r="CJ219" s="206">
        <v>-97.006594760134504</v>
      </c>
      <c r="CK219" s="206">
        <v>-96.995909606218603</v>
      </c>
      <c r="CL219" s="206">
        <v>-97.004054087988706</v>
      </c>
      <c r="CM219" s="206">
        <v>-96.995909606217396</v>
      </c>
      <c r="CN219" s="206">
        <v>-97.004054087991193</v>
      </c>
      <c r="CO219" s="206">
        <v>-96.995909606218007</v>
      </c>
      <c r="CP219" s="206">
        <v>-97.005553133303593</v>
      </c>
      <c r="CQ219" s="206">
        <v>-96.995909606225197</v>
      </c>
      <c r="CR219" s="206">
        <v>-97.005095714811901</v>
      </c>
      <c r="CS219" s="206">
        <v>-96.995909606216699</v>
      </c>
      <c r="CT219" s="206">
        <v>-97.004054087991804</v>
      </c>
      <c r="CU219" s="206">
        <v>-38.567165599046902</v>
      </c>
      <c r="CV219" s="206">
        <v>-38.575823118061301</v>
      </c>
      <c r="CW219" s="206">
        <v>-1157.22908076932</v>
      </c>
      <c r="CX219" s="206">
        <v>-1195.7967219125501</v>
      </c>
      <c r="CY219" s="206">
        <v>-1157.2226341089199</v>
      </c>
      <c r="CZ219" s="206">
        <v>-41.360111130251099</v>
      </c>
      <c r="DA219" s="206">
        <v>-44.2239630805894</v>
      </c>
      <c r="DB219" s="206">
        <v>-42.792743134224096</v>
      </c>
      <c r="DC219" s="206">
        <v>-44.2231220092985</v>
      </c>
      <c r="DD219" s="206">
        <v>-42.787353438397602</v>
      </c>
      <c r="DE219" s="206">
        <v>-44.228631476134197</v>
      </c>
      <c r="DF219" s="206">
        <v>-4109.4261446025903</v>
      </c>
      <c r="DG219" s="206">
        <v>-4109.4251274319204</v>
      </c>
      <c r="DH219" s="206">
        <v>-4120.6838264111902</v>
      </c>
      <c r="DI219" s="206">
        <v>-4109.4251274319104</v>
      </c>
      <c r="DJ219" s="206">
        <v>-20558.384336138901</v>
      </c>
      <c r="DK219" s="206">
        <v>0</v>
      </c>
      <c r="DL219" s="207">
        <v>-55881.795220354157</v>
      </c>
      <c r="DQ219" s="208"/>
      <c r="DR219" s="209"/>
      <c r="DS219" s="209" t="s">
        <v>304</v>
      </c>
      <c r="DT219" s="205"/>
      <c r="DU219" s="206">
        <f t="shared" ref="DU219:DU226" si="203">I219/$DQ$4</f>
        <v>-1.7323889291562</v>
      </c>
      <c r="DV219" s="206">
        <f t="shared" ref="DV219:DV226" si="204">SUM(J219:O219)/$DQ$4</f>
        <v>-3.2053023054725651</v>
      </c>
      <c r="DW219" s="206">
        <f t="shared" ref="DW219:DW226" si="205">SUM(P219:AL219)/$DQ$4</f>
        <v>-4.2697299163701006</v>
      </c>
      <c r="DX219" s="206">
        <f t="shared" ref="DX219:DX226" si="206">SUM(AM219:CT219)/$DQ$4</f>
        <v>-5.8200221575619828</v>
      </c>
      <c r="DY219" s="206">
        <f t="shared" ref="DY219:DY226" si="207">SUM(CU219:CY219)/$DQ$4</f>
        <v>-3.587391425507898</v>
      </c>
      <c r="DZ219" s="206">
        <f t="shared" ref="DZ219:DZ226" si="208">SUM(CZ219:DE219)/$DQ$4</f>
        <v>-0.25961592426889485</v>
      </c>
      <c r="EA219" s="206">
        <f t="shared" ref="EA219:EA226" si="209">SUM(DF219:DG219)/$DQ$4</f>
        <v>-8.2188512720345095</v>
      </c>
      <c r="EB219" s="206">
        <f t="shared" ref="EB219:EB226" si="210">SUM(DH219:DI219)/$DQ$4</f>
        <v>-8.2301089538431</v>
      </c>
      <c r="EC219" s="206">
        <f t="shared" ref="EC219:EC226" si="211">SUM(DJ219:DK219)/$DQ$4</f>
        <v>-20.5583843361389</v>
      </c>
      <c r="ED219" s="207">
        <f t="shared" si="201"/>
        <v>-55.881795220354149</v>
      </c>
      <c r="EE219" s="303">
        <f t="shared" ref="EE219:EE226" si="212">ED219-(DL219/$DQ$4)</f>
        <v>0</v>
      </c>
      <c r="EF219" s="101"/>
      <c r="EG219" s="101"/>
    </row>
    <row r="220" spans="1:137" s="126" customFormat="1" ht="15.5" hidden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-8.8110909734237103E-2</v>
      </c>
      <c r="J220" s="206">
        <v>-2.6691735292316901E-2</v>
      </c>
      <c r="K220" s="206">
        <v>-2.66917352923167E-2</v>
      </c>
      <c r="L220" s="206">
        <v>-2.8128855358823701E-2</v>
      </c>
      <c r="M220" s="206">
        <v>-2.66917352923168E-2</v>
      </c>
      <c r="N220" s="206">
        <v>-2.66917352923168E-2</v>
      </c>
      <c r="O220" s="206">
        <v>-2.8128855358824E-2</v>
      </c>
      <c r="P220" s="206">
        <v>-8.4087331372016908E-3</v>
      </c>
      <c r="Q220" s="206">
        <v>-1.01420308887383E-2</v>
      </c>
      <c r="R220" s="206">
        <v>-8.4087331372019302E-3</v>
      </c>
      <c r="S220" s="206">
        <v>-1.0142030888738199E-2</v>
      </c>
      <c r="T220" s="206">
        <v>-8.4087331372016908E-3</v>
      </c>
      <c r="U220" s="206">
        <v>-1.0142030888738499E-2</v>
      </c>
      <c r="V220" s="206">
        <v>-9.57399849350795E-3</v>
      </c>
      <c r="W220" s="206">
        <v>-1.0142030888738199E-2</v>
      </c>
      <c r="X220" s="206">
        <v>-8.4087331372016908E-3</v>
      </c>
      <c r="Y220" s="206">
        <v>-1.0142030888738499E-2</v>
      </c>
      <c r="Z220" s="206">
        <v>-8.4087331372016908E-3</v>
      </c>
      <c r="AA220" s="206">
        <v>-1.0142030888738E-2</v>
      </c>
      <c r="AB220" s="206">
        <v>-8.4087331372015694E-3</v>
      </c>
      <c r="AC220" s="206">
        <v>-1.1307296245045E-2</v>
      </c>
      <c r="AD220" s="206">
        <v>-8.4087331372016908E-3</v>
      </c>
      <c r="AE220" s="206">
        <v>-1.0142030888738199E-2</v>
      </c>
      <c r="AF220" s="206">
        <v>-8.4087331372014393E-3</v>
      </c>
      <c r="AG220" s="206">
        <v>-1.01420308887387E-2</v>
      </c>
      <c r="AH220" s="206">
        <v>-8.4087331372015694E-3</v>
      </c>
      <c r="AI220" s="206">
        <v>-1.0142030888738199E-2</v>
      </c>
      <c r="AJ220" s="206">
        <v>-9.5739984935080593E-3</v>
      </c>
      <c r="AK220" s="206">
        <v>-1.01420308887386E-2</v>
      </c>
      <c r="AL220" s="206">
        <v>-8.4087331372019302E-3</v>
      </c>
      <c r="AM220" s="206">
        <v>-5.7131957586168099E-3</v>
      </c>
      <c r="AN220" s="206">
        <v>-4.3937079160540401E-3</v>
      </c>
      <c r="AO220" s="206">
        <v>-4.3937079160544E-3</v>
      </c>
      <c r="AP220" s="206">
        <v>-5.7522248164378802E-3</v>
      </c>
      <c r="AQ220" s="206">
        <v>-4.3937079160542803E-3</v>
      </c>
      <c r="AR220" s="206">
        <v>-4.3937079160540401E-3</v>
      </c>
      <c r="AS220" s="206">
        <v>-5.7522248164385403E-3</v>
      </c>
      <c r="AT220" s="206">
        <v>-5.4224937000852203E-3</v>
      </c>
      <c r="AU220" s="206">
        <v>-4.3937079160544E-3</v>
      </c>
      <c r="AV220" s="206">
        <v>-5.7522248164379999E-3</v>
      </c>
      <c r="AW220" s="206">
        <v>-4.3937079160544E-3</v>
      </c>
      <c r="AX220" s="206">
        <v>-4.3937079160537998E-3</v>
      </c>
      <c r="AY220" s="206">
        <v>-5.7522248164384804E-3</v>
      </c>
      <c r="AZ220" s="206">
        <v>-4.3937079160539204E-3</v>
      </c>
      <c r="BA220" s="206">
        <v>-4.3937079160544E-3</v>
      </c>
      <c r="BB220" s="206">
        <v>-5.7522248164378802E-3</v>
      </c>
      <c r="BC220" s="206">
        <v>-4.3937079160546403E-3</v>
      </c>
      <c r="BD220" s="206">
        <v>-4.3937079160537998E-3</v>
      </c>
      <c r="BE220" s="206">
        <v>-5.7522248164383902E-3</v>
      </c>
      <c r="BF220" s="206">
        <v>-5.4374871536838898E-3</v>
      </c>
      <c r="BG220" s="206">
        <v>-4.3937079160546403E-3</v>
      </c>
      <c r="BH220" s="206">
        <v>-5.7522248164376E-3</v>
      </c>
      <c r="BI220" s="206">
        <v>-4.3937079160545197E-3</v>
      </c>
      <c r="BJ220" s="206">
        <v>-4.3937079160540401E-3</v>
      </c>
      <c r="BK220" s="206">
        <v>-5.7522248164382696E-3</v>
      </c>
      <c r="BL220" s="206">
        <v>-4.3937079160540401E-3</v>
      </c>
      <c r="BM220" s="206">
        <v>-4.3937079160542803E-3</v>
      </c>
      <c r="BN220" s="206">
        <v>-5.7522248164382696E-3</v>
      </c>
      <c r="BO220" s="206">
        <v>-4.3937079160542803E-3</v>
      </c>
      <c r="BP220" s="206">
        <v>-4.3937079160537998E-3</v>
      </c>
      <c r="BQ220" s="206">
        <v>-5.7522248164380901E-3</v>
      </c>
      <c r="BR220" s="206">
        <v>-5.4374871536847502E-3</v>
      </c>
      <c r="BS220" s="206">
        <v>-4.3937079160540401E-3</v>
      </c>
      <c r="BT220" s="206">
        <v>-5.7522248164380597E-3</v>
      </c>
      <c r="BU220" s="206">
        <v>-4.3937079160545197E-3</v>
      </c>
      <c r="BV220" s="206">
        <v>-4.3937079160540401E-3</v>
      </c>
      <c r="BW220" s="206">
        <v>-5.7522248164378802E-3</v>
      </c>
      <c r="BX220" s="206">
        <v>-4.3937079160541598E-3</v>
      </c>
      <c r="BY220" s="206">
        <v>-4.3937079160545197E-3</v>
      </c>
      <c r="BZ220" s="206">
        <v>-5.7522248164378802E-3</v>
      </c>
      <c r="CA220" s="206">
        <v>-4.3937079160540401E-3</v>
      </c>
      <c r="CB220" s="206">
        <v>-4.3937079160544E-3</v>
      </c>
      <c r="CC220" s="206">
        <v>-5.7522248164381196E-3</v>
      </c>
      <c r="CD220" s="206">
        <v>-5.4374871536842602E-3</v>
      </c>
      <c r="CE220" s="206">
        <v>-4.3937079160542196E-3</v>
      </c>
      <c r="CF220" s="206">
        <v>-5.7522248164383304E-3</v>
      </c>
      <c r="CG220" s="206">
        <v>-4.3937079160539204E-3</v>
      </c>
      <c r="CH220" s="206">
        <v>-4.3937079160545197E-3</v>
      </c>
      <c r="CI220" s="206">
        <v>-5.7522248164376998E-3</v>
      </c>
      <c r="CJ220" s="206">
        <v>-4.3937079160544599E-3</v>
      </c>
      <c r="CK220" s="206">
        <v>-4.3937079160541598E-3</v>
      </c>
      <c r="CL220" s="206">
        <v>-5.7522248164381196E-3</v>
      </c>
      <c r="CM220" s="206">
        <v>-4.3937079160538597E-3</v>
      </c>
      <c r="CN220" s="206">
        <v>-4.3937079160547001E-3</v>
      </c>
      <c r="CO220" s="206">
        <v>-5.7522248164377596E-3</v>
      </c>
      <c r="CP220" s="206">
        <v>-5.4374871536843703E-3</v>
      </c>
      <c r="CQ220" s="206">
        <v>-4.3937079160542196E-3</v>
      </c>
      <c r="CR220" s="206">
        <v>-5.7522248164382098E-3</v>
      </c>
      <c r="CS220" s="206">
        <v>-4.3937079160539204E-3</v>
      </c>
      <c r="CT220" s="206">
        <v>-4.3937079160542803E-3</v>
      </c>
      <c r="CU220" s="206">
        <v>-2.3375051108111299E-3</v>
      </c>
      <c r="CV220" s="206">
        <v>-1.2517469205561599E-3</v>
      </c>
      <c r="CW220" s="206">
        <v>-6.0445598005624802E-2</v>
      </c>
      <c r="CX220" s="206">
        <v>-6.08193317630197E-2</v>
      </c>
      <c r="CY220" s="206">
        <v>-5.8857417835180399E-2</v>
      </c>
      <c r="CZ220" s="206">
        <v>-1.3423955568677001E-3</v>
      </c>
      <c r="DA220" s="206">
        <v>-2.5343805450826502E-3</v>
      </c>
      <c r="DB220" s="206">
        <v>-1.3886850588289499E-3</v>
      </c>
      <c r="DC220" s="206">
        <v>-2.55270397815451E-3</v>
      </c>
      <c r="DD220" s="206">
        <v>-2.3942474563316998E-3</v>
      </c>
      <c r="DE220" s="206">
        <v>-2.5527039781542099E-3</v>
      </c>
      <c r="DF220" s="206">
        <v>-0.20944842039655201</v>
      </c>
      <c r="DG220" s="206">
        <v>-0.209009178232928</v>
      </c>
      <c r="DH220" s="206">
        <v>-0.209581806118498</v>
      </c>
      <c r="DI220" s="206">
        <v>-0.209009178232928</v>
      </c>
      <c r="DJ220" s="206">
        <v>-1.0456185190502101</v>
      </c>
      <c r="DK220" s="206">
        <v>0</v>
      </c>
      <c r="DL220" s="207">
        <v>-2.8422000000000018</v>
      </c>
      <c r="DQ220" s="208"/>
      <c r="DR220" s="209"/>
      <c r="DS220" s="209" t="s">
        <v>305</v>
      </c>
      <c r="DT220" s="205"/>
      <c r="DU220" s="206">
        <f t="shared" si="203"/>
        <v>-8.8110909734237102E-5</v>
      </c>
      <c r="DV220" s="206">
        <f t="shared" si="204"/>
        <v>-1.6302465188691492E-4</v>
      </c>
      <c r="DW220" s="206">
        <f t="shared" si="205"/>
        <v>-2.1596293349146128E-4</v>
      </c>
      <c r="DX220" s="206">
        <f t="shared" si="206"/>
        <v>-2.959576866476604E-4</v>
      </c>
      <c r="DY220" s="206">
        <f t="shared" si="207"/>
        <v>-1.8371159963519217E-4</v>
      </c>
      <c r="DZ220" s="206">
        <f t="shared" si="208"/>
        <v>-1.2765116573419721E-5</v>
      </c>
      <c r="EA220" s="206">
        <f t="shared" si="209"/>
        <v>-4.1845759862948003E-4</v>
      </c>
      <c r="EB220" s="206">
        <f t="shared" si="210"/>
        <v>-4.1859098435142599E-4</v>
      </c>
      <c r="EC220" s="206">
        <f t="shared" si="211"/>
        <v>-1.04561851905021E-3</v>
      </c>
      <c r="ED220" s="207">
        <f t="shared" si="201"/>
        <v>-2.8422000000000018E-3</v>
      </c>
      <c r="EE220" s="303">
        <f t="shared" si="212"/>
        <v>0</v>
      </c>
      <c r="EF220" s="101"/>
      <c r="EG220" s="101"/>
    </row>
    <row r="221" spans="1:137" s="126" customFormat="1" ht="15.5" hidden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-948.39362839242995</v>
      </c>
      <c r="J221" s="206">
        <v>-292.45629473654202</v>
      </c>
      <c r="K221" s="206">
        <v>-292.45629473653798</v>
      </c>
      <c r="L221" s="206">
        <v>-292.45629473654299</v>
      </c>
      <c r="M221" s="206">
        <v>-292.45629473654299</v>
      </c>
      <c r="N221" s="206">
        <v>-292.45629473653997</v>
      </c>
      <c r="O221" s="206">
        <v>-292.45629473654202</v>
      </c>
      <c r="P221" s="206">
        <v>-101.628606236027</v>
      </c>
      <c r="Q221" s="206">
        <v>-101.628606236031</v>
      </c>
      <c r="R221" s="206">
        <v>-101.628606236027</v>
      </c>
      <c r="S221" s="206">
        <v>-101.628606236029</v>
      </c>
      <c r="T221" s="206">
        <v>-101.628606236026</v>
      </c>
      <c r="U221" s="206">
        <v>-101.628606236031</v>
      </c>
      <c r="V221" s="206">
        <v>-101.62860623602801</v>
      </c>
      <c r="W221" s="206">
        <v>-101.628606236027</v>
      </c>
      <c r="X221" s="206">
        <v>-101.628606236032</v>
      </c>
      <c r="Y221" s="206">
        <v>-101.62860623602801</v>
      </c>
      <c r="Z221" s="206">
        <v>-101.628606236027</v>
      </c>
      <c r="AA221" s="206">
        <v>-101.628606236029</v>
      </c>
      <c r="AB221" s="206">
        <v>-101.628606236029</v>
      </c>
      <c r="AC221" s="206">
        <v>-101.628606236026</v>
      </c>
      <c r="AD221" s="206">
        <v>-101.628606236024</v>
      </c>
      <c r="AE221" s="206">
        <v>-101.628606236032</v>
      </c>
      <c r="AF221" s="206">
        <v>-101.628606236031</v>
      </c>
      <c r="AG221" s="206">
        <v>-101.62860623602801</v>
      </c>
      <c r="AH221" s="206">
        <v>-101.62860623602801</v>
      </c>
      <c r="AI221" s="206">
        <v>-101.62860623602801</v>
      </c>
      <c r="AJ221" s="206">
        <v>-101.628606236021</v>
      </c>
      <c r="AK221" s="206">
        <v>-101.62860623603601</v>
      </c>
      <c r="AL221" s="206">
        <v>-101.628606236027</v>
      </c>
      <c r="AM221" s="206">
        <v>-53.102697449310398</v>
      </c>
      <c r="AN221" s="206">
        <v>-53.102697449297203</v>
      </c>
      <c r="AO221" s="206">
        <v>-53.102697449315698</v>
      </c>
      <c r="AP221" s="206">
        <v>-53.102697449303399</v>
      </c>
      <c r="AQ221" s="206">
        <v>-53.10269744931</v>
      </c>
      <c r="AR221" s="206">
        <v>-53.102697449303903</v>
      </c>
      <c r="AS221" s="206">
        <v>-53.102697449309602</v>
      </c>
      <c r="AT221" s="206">
        <v>-53.102697449305602</v>
      </c>
      <c r="AU221" s="206">
        <v>-53.102697449305097</v>
      </c>
      <c r="AV221" s="206">
        <v>-53.10269744931</v>
      </c>
      <c r="AW221" s="206">
        <v>-53.102697449304102</v>
      </c>
      <c r="AX221" s="206">
        <v>-53.1026974493087</v>
      </c>
      <c r="AY221" s="206">
        <v>-53.102697449302802</v>
      </c>
      <c r="AZ221" s="206">
        <v>-53.102697449309503</v>
      </c>
      <c r="BA221" s="206">
        <v>-53.102697449303903</v>
      </c>
      <c r="BB221" s="206">
        <v>-53.102697449306703</v>
      </c>
      <c r="BC221" s="206">
        <v>-53.102697449309503</v>
      </c>
      <c r="BD221" s="206">
        <v>-53.102697449304202</v>
      </c>
      <c r="BE221" s="206">
        <v>-53.102697449309701</v>
      </c>
      <c r="BF221" s="206">
        <v>-53.102697449302703</v>
      </c>
      <c r="BG221" s="206">
        <v>-53.102697449309098</v>
      </c>
      <c r="BH221" s="206">
        <v>-53.102697449303903</v>
      </c>
      <c r="BI221" s="206">
        <v>-53.1026974493073</v>
      </c>
      <c r="BJ221" s="206">
        <v>-53.1026974493099</v>
      </c>
      <c r="BK221" s="206">
        <v>-53.102697449303797</v>
      </c>
      <c r="BL221" s="206">
        <v>-53.102697449307399</v>
      </c>
      <c r="BM221" s="206">
        <v>-53.102697449307598</v>
      </c>
      <c r="BN221" s="206">
        <v>-53.102697449306397</v>
      </c>
      <c r="BO221" s="206">
        <v>-53.102697449306298</v>
      </c>
      <c r="BP221" s="206">
        <v>-53.102697449304799</v>
      </c>
      <c r="BQ221" s="206">
        <v>-53.102697449311798</v>
      </c>
      <c r="BR221" s="206">
        <v>-53.102697449300102</v>
      </c>
      <c r="BS221" s="206">
        <v>-53.102697449310803</v>
      </c>
      <c r="BT221" s="206">
        <v>-53.102697449302099</v>
      </c>
      <c r="BU221" s="206">
        <v>-53.102697449311499</v>
      </c>
      <c r="BV221" s="206">
        <v>-53.102697449300997</v>
      </c>
      <c r="BW221" s="206">
        <v>-53.1026974493114</v>
      </c>
      <c r="BX221" s="206">
        <v>-53.102697449303903</v>
      </c>
      <c r="BY221" s="206">
        <v>-53.1026974493087</v>
      </c>
      <c r="BZ221" s="206">
        <v>-53.102697449305701</v>
      </c>
      <c r="CA221" s="206">
        <v>-53.102697449306497</v>
      </c>
      <c r="CB221" s="206">
        <v>-53.102697449305502</v>
      </c>
      <c r="CC221" s="206">
        <v>-53.1026974493073</v>
      </c>
      <c r="CD221" s="206">
        <v>-53.102697449305303</v>
      </c>
      <c r="CE221" s="206">
        <v>-53.102697449310497</v>
      </c>
      <c r="CF221" s="206">
        <v>-53.102697449302198</v>
      </c>
      <c r="CG221" s="206">
        <v>-53.102697449309403</v>
      </c>
      <c r="CH221" s="206">
        <v>-53.102697449303797</v>
      </c>
      <c r="CI221" s="206">
        <v>-53.102697449310099</v>
      </c>
      <c r="CJ221" s="206">
        <v>-53.102697449301303</v>
      </c>
      <c r="CK221" s="206">
        <v>-53.102697449308998</v>
      </c>
      <c r="CL221" s="206">
        <v>-53.102697449308501</v>
      </c>
      <c r="CM221" s="206">
        <v>-53.102697449305403</v>
      </c>
      <c r="CN221" s="206">
        <v>-53.102697449308799</v>
      </c>
      <c r="CO221" s="206">
        <v>-53.102697449302703</v>
      </c>
      <c r="CP221" s="206">
        <v>-53.102697449309701</v>
      </c>
      <c r="CQ221" s="206">
        <v>-53.102697449303101</v>
      </c>
      <c r="CR221" s="206">
        <v>-53.102697449309098</v>
      </c>
      <c r="CS221" s="206">
        <v>-53.1026974493072</v>
      </c>
      <c r="CT221" s="206">
        <v>-53.102697449306397</v>
      </c>
      <c r="CU221" s="206">
        <v>-21.117324451976199</v>
      </c>
      <c r="CV221" s="206">
        <v>-21.1173244519882</v>
      </c>
      <c r="CW221" s="206">
        <v>-633.51973355946996</v>
      </c>
      <c r="CX221" s="206">
        <v>-654.63705801144397</v>
      </c>
      <c r="CY221" s="206">
        <v>-633.51973355946404</v>
      </c>
      <c r="CZ221" s="206">
        <v>-22.646592575344101</v>
      </c>
      <c r="DA221" s="206">
        <v>-24.208426546061101</v>
      </c>
      <c r="DB221" s="206">
        <v>-23.427509560702401</v>
      </c>
      <c r="DC221" s="206">
        <v>-24.208426546054</v>
      </c>
      <c r="DD221" s="206">
        <v>-23.4275095607045</v>
      </c>
      <c r="DE221" s="206">
        <v>-24.2084265460594</v>
      </c>
      <c r="DF221" s="206">
        <v>-2249.6984029507098</v>
      </c>
      <c r="DG221" s="206">
        <v>-2249.6984029507098</v>
      </c>
      <c r="DH221" s="206">
        <v>-2255.8619602190702</v>
      </c>
      <c r="DI221" s="206">
        <v>-2249.6984029507098</v>
      </c>
      <c r="DJ221" s="206">
        <v>-11254.6555720219</v>
      </c>
      <c r="DK221" s="206">
        <v>0</v>
      </c>
      <c r="DL221" s="207">
        <v>-30592.401993661097</v>
      </c>
      <c r="DQ221" s="208"/>
      <c r="DR221" s="209"/>
      <c r="DS221" s="209" t="s">
        <v>306</v>
      </c>
      <c r="DT221" s="205"/>
      <c r="DU221" s="206">
        <f t="shared" si="203"/>
        <v>-0.94839362839242991</v>
      </c>
      <c r="DV221" s="206">
        <f t="shared" si="204"/>
        <v>-1.7547377684192482</v>
      </c>
      <c r="DW221" s="206">
        <f t="shared" si="205"/>
        <v>-2.3374579434286522</v>
      </c>
      <c r="DX221" s="206">
        <f t="shared" si="206"/>
        <v>-3.1861618469583983</v>
      </c>
      <c r="DY221" s="206">
        <f t="shared" si="207"/>
        <v>-1.9639111740343425</v>
      </c>
      <c r="DZ221" s="206">
        <f t="shared" si="208"/>
        <v>-0.14212689133492551</v>
      </c>
      <c r="EA221" s="206">
        <f t="shared" si="209"/>
        <v>-4.4993968059014193</v>
      </c>
      <c r="EB221" s="206">
        <f t="shared" si="210"/>
        <v>-4.5055603631697796</v>
      </c>
      <c r="EC221" s="206">
        <f t="shared" si="211"/>
        <v>-11.2546555720219</v>
      </c>
      <c r="ED221" s="207">
        <f t="shared" si="201"/>
        <v>-30.592401993661095</v>
      </c>
      <c r="EE221" s="303">
        <f t="shared" si="212"/>
        <v>0</v>
      </c>
      <c r="EF221" s="101"/>
      <c r="EG221" s="101"/>
    </row>
    <row r="222" spans="1:137" s="126" customFormat="1" ht="15.5" hidden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101"/>
      <c r="EG222" s="101"/>
    </row>
    <row r="223" spans="1:137" s="126" customFormat="1" ht="15.5" hidden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101"/>
      <c r="EG223" s="101"/>
    </row>
    <row r="224" spans="1:137" s="126" customFormat="1" ht="15.5" hidden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101"/>
      <c r="EG224" s="101"/>
    </row>
    <row r="225" spans="1:137" s="126" customFormat="1" ht="15.5" hidden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101"/>
      <c r="EG225" s="101"/>
    </row>
    <row r="226" spans="1:137" s="126" customFormat="1" ht="15.5" hidden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101"/>
      <c r="EG226" s="101"/>
    </row>
    <row r="227" spans="1:137" s="126" customFormat="1" ht="15.5" hidden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101"/>
      <c r="EG227" s="101"/>
    </row>
    <row r="228" spans="1:137" s="126" customFormat="1" ht="15.5" hidden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101"/>
      <c r="EG228" s="101"/>
    </row>
    <row r="229" spans="1:137" s="126" customFormat="1" ht="15.5" hidden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101"/>
      <c r="EG229" s="101"/>
    </row>
    <row r="230" spans="1:137" s="126" customFormat="1" ht="15.5" hidden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101"/>
      <c r="EG230" s="101"/>
    </row>
    <row r="231" spans="1:137" s="126" customFormat="1" ht="15.5" hidden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101"/>
      <c r="EG231" s="101"/>
    </row>
    <row r="232" spans="1:137" s="126" customFormat="1" ht="15.5" hidden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101"/>
      <c r="EG232" s="101"/>
    </row>
    <row r="233" spans="1:137" s="126" customFormat="1" ht="15.5" hidden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101"/>
      <c r="EG233" s="101"/>
    </row>
    <row r="234" spans="1:137" s="126" customFormat="1" ht="15.5" hidden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101"/>
      <c r="EG234" s="101"/>
    </row>
    <row r="235" spans="1:137" s="126" customFormat="1" ht="15.5" hidden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101"/>
      <c r="EG235" s="101"/>
    </row>
    <row r="236" spans="1:137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Q236" s="308" t="s">
        <v>315</v>
      </c>
      <c r="DR236" s="211"/>
      <c r="DS236" s="211"/>
      <c r="DT236" s="212"/>
      <c r="DU236" s="213">
        <f t="shared" ref="DU236:EC236" si="224">SUM(DU237:DU243)</f>
        <v>-6.0317181471786654</v>
      </c>
      <c r="DV236" s="213">
        <f t="shared" si="224"/>
        <v>-10.475785705987446</v>
      </c>
      <c r="DW236" s="213">
        <f t="shared" si="224"/>
        <v>-17.861448022086773</v>
      </c>
      <c r="DX236" s="213">
        <f t="shared" si="224"/>
        <v>-18.166918019865367</v>
      </c>
      <c r="DY236" s="213">
        <f t="shared" si="224"/>
        <v>-12.887779111147326</v>
      </c>
      <c r="DZ236" s="213">
        <f t="shared" si="224"/>
        <v>-8.7619281187257627</v>
      </c>
      <c r="EA236" s="213">
        <f t="shared" si="224"/>
        <v>-54.634484531611093</v>
      </c>
      <c r="EB236" s="213">
        <f t="shared" si="224"/>
        <v>-54.709326291243386</v>
      </c>
      <c r="EC236" s="213">
        <f t="shared" si="224"/>
        <v>-136.66105308866003</v>
      </c>
      <c r="ED236" s="214">
        <f t="shared" si="201"/>
        <v>-320.19044103650583</v>
      </c>
      <c r="EE236" s="305"/>
      <c r="EF236" s="101"/>
      <c r="EG236" s="101"/>
    </row>
    <row r="237" spans="1:137" s="126" customFormat="1" ht="15.5" hidden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-1402.0786057190501</v>
      </c>
      <c r="J237" s="206">
        <v>-333.51602918540198</v>
      </c>
      <c r="K237" s="206">
        <v>-333.51602918539402</v>
      </c>
      <c r="L237" s="206">
        <v>-333.51602918542</v>
      </c>
      <c r="M237" s="206">
        <v>-333.51602918540902</v>
      </c>
      <c r="N237" s="206">
        <v>-333.51602918538703</v>
      </c>
      <c r="O237" s="206">
        <v>-333.51602918540902</v>
      </c>
      <c r="P237" s="206">
        <v>-287.21205309463801</v>
      </c>
      <c r="Q237" s="206">
        <v>-287.21205309465898</v>
      </c>
      <c r="R237" s="206">
        <v>-287.21205309464</v>
      </c>
      <c r="S237" s="206">
        <v>-287.21205309464</v>
      </c>
      <c r="T237" s="206">
        <v>-287.21205309465802</v>
      </c>
      <c r="U237" s="206">
        <v>-287.21205309465802</v>
      </c>
      <c r="V237" s="206">
        <v>-287.21205309466097</v>
      </c>
      <c r="W237" s="206">
        <v>-287.21205309466001</v>
      </c>
      <c r="X237" s="206">
        <v>-287.21205309464301</v>
      </c>
      <c r="Y237" s="206">
        <v>-287.21205309464801</v>
      </c>
      <c r="Z237" s="206">
        <v>-287.21205309465</v>
      </c>
      <c r="AA237" s="206">
        <v>-287.21205309463602</v>
      </c>
      <c r="AB237" s="206">
        <v>-287.21205309468502</v>
      </c>
      <c r="AC237" s="206">
        <v>-287.21205309465103</v>
      </c>
      <c r="AD237" s="206">
        <v>-287.21205309466501</v>
      </c>
      <c r="AE237" s="206">
        <v>-287.21205309463699</v>
      </c>
      <c r="AF237" s="206">
        <v>-287.21205309465</v>
      </c>
      <c r="AG237" s="206">
        <v>-287.21205309465898</v>
      </c>
      <c r="AH237" s="206">
        <v>-287.21205309466399</v>
      </c>
      <c r="AI237" s="206">
        <v>-287.21205309462101</v>
      </c>
      <c r="AJ237" s="206">
        <v>-287.21205309465898</v>
      </c>
      <c r="AK237" s="206">
        <v>-287.21205309465398</v>
      </c>
      <c r="AL237" s="206">
        <v>-287.21205309465302</v>
      </c>
      <c r="AM237" s="206">
        <v>0</v>
      </c>
      <c r="AN237" s="206">
        <v>2.1282125516947799E-11</v>
      </c>
      <c r="AO237" s="206">
        <v>0</v>
      </c>
      <c r="AP237" s="206">
        <v>0</v>
      </c>
      <c r="AQ237" s="206">
        <v>2.1614658728150098E-12</v>
      </c>
      <c r="AR237" s="206">
        <v>0</v>
      </c>
      <c r="AS237" s="206">
        <v>0</v>
      </c>
      <c r="AT237" s="206">
        <v>0</v>
      </c>
      <c r="AU237" s="206">
        <v>-2.1653325380615501E-12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-6.18666439446156E-12</v>
      </c>
      <c r="BC237" s="206">
        <v>0</v>
      </c>
      <c r="BD237" s="206">
        <v>0</v>
      </c>
      <c r="BE237" s="206">
        <v>-1.4886661199173099E-12</v>
      </c>
      <c r="BF237" s="206">
        <v>0</v>
      </c>
      <c r="BG237" s="206">
        <v>0</v>
      </c>
      <c r="BH237" s="206">
        <v>0</v>
      </c>
      <c r="BI237" s="206">
        <v>9.8986630311384999E-12</v>
      </c>
      <c r="BJ237" s="206">
        <v>0</v>
      </c>
      <c r="BK237" s="206">
        <v>0</v>
      </c>
      <c r="BL237" s="206">
        <v>-6.3413310043231003E-13</v>
      </c>
      <c r="BM237" s="206">
        <v>-2.1653325380615501E-13</v>
      </c>
      <c r="BN237" s="206">
        <v>0</v>
      </c>
      <c r="BO237" s="206">
        <v>0</v>
      </c>
      <c r="BP237" s="206">
        <v>-3.9594652124553997E-12</v>
      </c>
      <c r="BQ237" s="206">
        <v>0</v>
      </c>
      <c r="BR237" s="206">
        <v>8.9087967280246496E-12</v>
      </c>
      <c r="BS237" s="206">
        <v>-5.3282647097300198E-12</v>
      </c>
      <c r="BT237" s="206">
        <v>1.79413267439385E-12</v>
      </c>
      <c r="BU237" s="206">
        <v>0</v>
      </c>
      <c r="BV237" s="206">
        <v>0</v>
      </c>
      <c r="BW237" s="206">
        <v>-5.9159978272038705E-13</v>
      </c>
      <c r="BX237" s="206">
        <v>0</v>
      </c>
      <c r="BY237" s="206">
        <v>0</v>
      </c>
      <c r="BZ237" s="206">
        <v>0</v>
      </c>
      <c r="CA237" s="206">
        <v>-3.2170654851200099E-12</v>
      </c>
      <c r="CB237" s="206">
        <v>0</v>
      </c>
      <c r="CC237" s="206">
        <v>0</v>
      </c>
      <c r="CD237" s="206">
        <v>-9.8986630311384991E-13</v>
      </c>
      <c r="CE237" s="206">
        <v>0</v>
      </c>
      <c r="CF237" s="206">
        <v>0</v>
      </c>
      <c r="CG237" s="206">
        <v>-7.4239972733538804E-13</v>
      </c>
      <c r="CH237" s="206">
        <v>-2.4746657577846298E-13</v>
      </c>
      <c r="CI237" s="206">
        <v>0</v>
      </c>
      <c r="CJ237" s="206">
        <v>0</v>
      </c>
      <c r="CK237" s="206">
        <v>-2.22719918200616E-12</v>
      </c>
      <c r="CL237" s="206">
        <v>0</v>
      </c>
      <c r="CM237" s="206">
        <v>0</v>
      </c>
      <c r="CN237" s="206">
        <v>2.9386655873692398E-13</v>
      </c>
      <c r="CO237" s="206">
        <v>0</v>
      </c>
      <c r="CP237" s="206">
        <v>0</v>
      </c>
      <c r="CQ237" s="206">
        <v>0</v>
      </c>
      <c r="CR237" s="206">
        <v>-2.5365324017292401E-12</v>
      </c>
      <c r="CS237" s="206">
        <v>0</v>
      </c>
      <c r="CT237" s="206">
        <v>-2893.5014015096999</v>
      </c>
      <c r="CU237" s="206">
        <v>-37.118524842352798</v>
      </c>
      <c r="CV237" s="206">
        <v>-37.118524842383501</v>
      </c>
      <c r="CW237" s="206">
        <v>-1113.5557452708399</v>
      </c>
      <c r="CX237" s="206">
        <v>-1150.67427011319</v>
      </c>
      <c r="CY237" s="206">
        <v>-1113.5557452708199</v>
      </c>
      <c r="CZ237" s="206">
        <v>-1264.7839375277999</v>
      </c>
      <c r="DA237" s="206">
        <v>-1352.0104159780101</v>
      </c>
      <c r="DB237" s="206">
        <v>-1308.3971767528701</v>
      </c>
      <c r="DC237" s="206">
        <v>-1352.0104159779901</v>
      </c>
      <c r="DD237" s="206">
        <v>-1308.3971767529299</v>
      </c>
      <c r="DE237" s="206">
        <v>-1352.0104159779801</v>
      </c>
      <c r="DF237" s="206">
        <v>-16202.1246696569</v>
      </c>
      <c r="DG237" s="206">
        <v>-16202.1246696567</v>
      </c>
      <c r="DH237" s="206">
        <v>-16246.5140523133</v>
      </c>
      <c r="DI237" s="206">
        <v>-16202.1246696567</v>
      </c>
      <c r="DJ237" s="232">
        <v>-81055.012730940303</v>
      </c>
      <c r="DK237" s="206">
        <v>0</v>
      </c>
      <c r="DL237" s="207">
        <v>-170200.08654504921</v>
      </c>
      <c r="DQ237" s="208"/>
      <c r="DR237" s="209" t="s">
        <v>292</v>
      </c>
      <c r="DS237" s="209"/>
      <c r="DT237" s="205"/>
      <c r="DU237" s="206">
        <f t="shared" ref="DU237:DU243" si="225">I237/$DQ$4</f>
        <v>-1.40207860571905</v>
      </c>
      <c r="DV237" s="206">
        <f t="shared" ref="DV237:DV243" si="226">SUM(J237:O237)/$DQ$4</f>
        <v>-2.001096175112421</v>
      </c>
      <c r="DW237" s="206">
        <f t="shared" ref="DW237:DW243" si="227">SUM(P237:AL237)/$DQ$4</f>
        <v>-6.6058772211769883</v>
      </c>
      <c r="DX237" s="206">
        <f t="shared" ref="DX237:DX243" si="228">SUM(AM237:CT237)/$DQ$4</f>
        <v>-2.8935014015096865</v>
      </c>
      <c r="DY237" s="206">
        <f t="shared" ref="DY237:DY243" si="229">SUM(CU237:CY237)/$DQ$4</f>
        <v>-3.452022810339586</v>
      </c>
      <c r="DZ237" s="206">
        <f t="shared" ref="DZ237:DZ243" si="230">SUM(CZ237:DE237)/$DQ$4</f>
        <v>-7.9376095389675809</v>
      </c>
      <c r="EA237" s="206">
        <f t="shared" ref="EA237:EA243" si="231">SUM(DF237:DG237)/$DQ$4</f>
        <v>-32.404249339313601</v>
      </c>
      <c r="EB237" s="206">
        <f t="shared" ref="EB237:EB243" si="232">SUM(DH237:DI237)/$DQ$4</f>
        <v>-32.448638721969999</v>
      </c>
      <c r="EC237" s="206">
        <f t="shared" ref="EC237:EC243" si="233">SUM(DJ237:DK237)/$DQ$4</f>
        <v>-81.055012730940305</v>
      </c>
      <c r="ED237" s="207">
        <f t="shared" si="201"/>
        <v>-170.2000865450492</v>
      </c>
      <c r="EE237" s="303">
        <f t="shared" ref="EE237:EE243" si="234">ED237-(DL237/$DQ$4)</f>
        <v>0</v>
      </c>
      <c r="EF237" s="101"/>
      <c r="EG237" s="101"/>
    </row>
    <row r="238" spans="1:137" s="126" customFormat="1" ht="15.5" hidden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-90.957529056530305</v>
      </c>
      <c r="J238" s="206">
        <v>-12.8541577194943</v>
      </c>
      <c r="K238" s="206">
        <v>-12.854157719495101</v>
      </c>
      <c r="L238" s="206">
        <v>-12.8541577194948</v>
      </c>
      <c r="M238" s="206">
        <v>-12.8541577194943</v>
      </c>
      <c r="N238" s="206">
        <v>-12.854157719495401</v>
      </c>
      <c r="O238" s="206">
        <v>-12.854157719494699</v>
      </c>
      <c r="P238" s="206">
        <v>-3.0134849784271398</v>
      </c>
      <c r="Q238" s="206">
        <v>-3.0134849784279001</v>
      </c>
      <c r="R238" s="206">
        <v>-3.0134849784268898</v>
      </c>
      <c r="S238" s="206">
        <v>-3.0134849784271398</v>
      </c>
      <c r="T238" s="206">
        <v>-3.0134849784275999</v>
      </c>
      <c r="U238" s="206">
        <v>-3.0134849784276798</v>
      </c>
      <c r="V238" s="206">
        <v>-3.0134849784272602</v>
      </c>
      <c r="W238" s="206">
        <v>-3.0134849784273698</v>
      </c>
      <c r="X238" s="206">
        <v>-3.0134849784276301</v>
      </c>
      <c r="Y238" s="206">
        <v>-3.01348497842746</v>
      </c>
      <c r="Z238" s="206">
        <v>-3.0134849784276998</v>
      </c>
      <c r="AA238" s="206">
        <v>-3.01348497842663</v>
      </c>
      <c r="AB238" s="206">
        <v>-3.0134849784274</v>
      </c>
      <c r="AC238" s="206">
        <v>-3.0134849784277402</v>
      </c>
      <c r="AD238" s="206">
        <v>-3.0134849784271198</v>
      </c>
      <c r="AE238" s="206">
        <v>-3.0134849784276199</v>
      </c>
      <c r="AF238" s="206">
        <v>-3.0134849784272602</v>
      </c>
      <c r="AG238" s="206">
        <v>-3.0134849784275302</v>
      </c>
      <c r="AH238" s="206">
        <v>-3.0134849784268298</v>
      </c>
      <c r="AI238" s="206">
        <v>-3.01348497842796</v>
      </c>
      <c r="AJ238" s="206">
        <v>-3.0134849784271398</v>
      </c>
      <c r="AK238" s="206">
        <v>-3.0134849784248798</v>
      </c>
      <c r="AL238" s="206">
        <v>-3.0134849784297999</v>
      </c>
      <c r="AM238" s="206">
        <v>-0.42590510435737</v>
      </c>
      <c r="AN238" s="206">
        <v>-0.42590510435706003</v>
      </c>
      <c r="AO238" s="206">
        <v>-0.42590510435774098</v>
      </c>
      <c r="AP238" s="206">
        <v>-0.42590510435707601</v>
      </c>
      <c r="AQ238" s="206">
        <v>-0.42590510435678203</v>
      </c>
      <c r="AR238" s="206">
        <v>-0.425905104357648</v>
      </c>
      <c r="AS238" s="206">
        <v>-0.425905104357029</v>
      </c>
      <c r="AT238" s="206">
        <v>-0.42590510435726098</v>
      </c>
      <c r="AU238" s="206">
        <v>-0.42590510435732298</v>
      </c>
      <c r="AV238" s="206">
        <v>-0.42590510435729201</v>
      </c>
      <c r="AW238" s="206">
        <v>-0.42590510435763201</v>
      </c>
      <c r="AX238" s="206">
        <v>-0.42590510435718398</v>
      </c>
      <c r="AY238" s="206">
        <v>-0.42590510435704498</v>
      </c>
      <c r="AZ238" s="206">
        <v>-0.42590510435732298</v>
      </c>
      <c r="BA238" s="206">
        <v>-0.42590510435704498</v>
      </c>
      <c r="BB238" s="206">
        <v>-0.42590510435712198</v>
      </c>
      <c r="BC238" s="206">
        <v>-0.425905104357509</v>
      </c>
      <c r="BD238" s="206">
        <v>-0.42590510435729201</v>
      </c>
      <c r="BE238" s="206">
        <v>-0.42590510435763201</v>
      </c>
      <c r="BF238" s="206">
        <v>-0.425905104357091</v>
      </c>
      <c r="BG238" s="206">
        <v>-0.42590510435689</v>
      </c>
      <c r="BH238" s="206">
        <v>-0.42590510435752399</v>
      </c>
      <c r="BI238" s="206">
        <v>-0.42590510435760198</v>
      </c>
      <c r="BJ238" s="206">
        <v>-0.425905104356813</v>
      </c>
      <c r="BK238" s="206">
        <v>-0.42590510435761703</v>
      </c>
      <c r="BL238" s="206">
        <v>-0.42590510435684398</v>
      </c>
      <c r="BM238" s="206">
        <v>-0.42590510435760198</v>
      </c>
      <c r="BN238" s="206">
        <v>-0.42590510435713802</v>
      </c>
      <c r="BO238" s="206">
        <v>-0.425905104357029</v>
      </c>
      <c r="BP238" s="206">
        <v>-0.42590510435746198</v>
      </c>
      <c r="BQ238" s="206">
        <v>-0.42590510435761703</v>
      </c>
      <c r="BR238" s="206">
        <v>-0.42590510435234302</v>
      </c>
      <c r="BS238" s="206">
        <v>-0.42590510436183898</v>
      </c>
      <c r="BT238" s="206">
        <v>-0.425905104357509</v>
      </c>
      <c r="BU238" s="206">
        <v>-0.42590510435727702</v>
      </c>
      <c r="BV238" s="206">
        <v>-0.42590510435732298</v>
      </c>
      <c r="BW238" s="206">
        <v>-0.42590510435704498</v>
      </c>
      <c r="BX238" s="206">
        <v>-0.42590510435738499</v>
      </c>
      <c r="BY238" s="206">
        <v>-0.42590510435755502</v>
      </c>
      <c r="BZ238" s="206">
        <v>-0.42590510435679702</v>
      </c>
      <c r="CA238" s="206">
        <v>-0.42590510435761703</v>
      </c>
      <c r="CB238" s="206">
        <v>-0.42590510435752399</v>
      </c>
      <c r="CC238" s="206">
        <v>-0.42590510435724599</v>
      </c>
      <c r="CD238" s="206">
        <v>-0.42590510435740098</v>
      </c>
      <c r="CE238" s="206">
        <v>-0.42590510435774098</v>
      </c>
      <c r="CF238" s="206">
        <v>-0.42590510435693701</v>
      </c>
      <c r="CG238" s="206">
        <v>-0.42590510435122902</v>
      </c>
      <c r="CH238" s="206">
        <v>-0.425905104362999</v>
      </c>
      <c r="CI238" s="206">
        <v>-0.42590510435713802</v>
      </c>
      <c r="CJ238" s="206">
        <v>-0.42590510435749301</v>
      </c>
      <c r="CK238" s="206">
        <v>-0.42590510435715301</v>
      </c>
      <c r="CL238" s="206">
        <v>-0.42590510435739998</v>
      </c>
      <c r="CM238" s="206">
        <v>-0.42590510435763201</v>
      </c>
      <c r="CN238" s="206">
        <v>-0.42590510435009998</v>
      </c>
      <c r="CO238" s="206">
        <v>-0.42590510436443801</v>
      </c>
      <c r="CP238" s="206">
        <v>-0.425905104357169</v>
      </c>
      <c r="CQ238" s="206">
        <v>-0.425905104357447</v>
      </c>
      <c r="CR238" s="206">
        <v>-0.42590510435761703</v>
      </c>
      <c r="CS238" s="206">
        <v>-0.42590510435679702</v>
      </c>
      <c r="CT238" s="206">
        <v>-0.42590510435738499</v>
      </c>
      <c r="CU238" s="206">
        <v>-0.39957587850604998</v>
      </c>
      <c r="CV238" s="206">
        <v>-0.39957587850632797</v>
      </c>
      <c r="CW238" s="206">
        <v>-11.987276355173201</v>
      </c>
      <c r="CX238" s="206">
        <v>-12.386852233687801</v>
      </c>
      <c r="CY238" s="206">
        <v>-11.9872763551821</v>
      </c>
      <c r="CZ238" s="206">
        <v>-22.9687514223478</v>
      </c>
      <c r="DA238" s="206">
        <v>-24.552803244578499</v>
      </c>
      <c r="DB238" s="206">
        <v>-23.760777333463299</v>
      </c>
      <c r="DC238" s="206">
        <v>-24.552803244578001</v>
      </c>
      <c r="DD238" s="206">
        <v>-23.760777333463601</v>
      </c>
      <c r="DE238" s="206">
        <v>-24.552803244578399</v>
      </c>
      <c r="DF238" s="206">
        <v>-348.84358383608497</v>
      </c>
      <c r="DG238" s="206">
        <v>-348.84358383608901</v>
      </c>
      <c r="DH238" s="206">
        <v>-349.79931968221098</v>
      </c>
      <c r="DI238" s="206">
        <v>-348.843583836086</v>
      </c>
      <c r="DJ238" s="232">
        <v>-1745.17365502655</v>
      </c>
      <c r="DK238" s="206">
        <v>0</v>
      </c>
      <c r="DL238" s="207">
        <v>-3585.7599348798522</v>
      </c>
      <c r="DQ238" s="208"/>
      <c r="DR238" s="209" t="s">
        <v>316</v>
      </c>
      <c r="DS238" s="209"/>
      <c r="DT238" s="205"/>
      <c r="DU238" s="206">
        <f t="shared" si="225"/>
        <v>-9.0957529056530304E-2</v>
      </c>
      <c r="DV238" s="206">
        <f t="shared" si="226"/>
        <v>-7.7124946316968604E-2</v>
      </c>
      <c r="DW238" s="206">
        <f t="shared" si="227"/>
        <v>-6.9310154503829685E-2</v>
      </c>
      <c r="DX238" s="206">
        <f t="shared" si="228"/>
        <v>-2.5554306261437138E-2</v>
      </c>
      <c r="DY238" s="206">
        <f t="shared" si="229"/>
        <v>-3.7160556701055482E-2</v>
      </c>
      <c r="DZ238" s="206">
        <f t="shared" si="230"/>
        <v>-0.14414871582300962</v>
      </c>
      <c r="EA238" s="206">
        <f t="shared" si="231"/>
        <v>-0.69768716767217398</v>
      </c>
      <c r="EB238" s="206">
        <f t="shared" si="232"/>
        <v>-0.69864290351829694</v>
      </c>
      <c r="EC238" s="206">
        <f t="shared" si="233"/>
        <v>-1.74517365502655</v>
      </c>
      <c r="ED238" s="207">
        <f t="shared" si="201"/>
        <v>-3.5857599348798521</v>
      </c>
      <c r="EE238" s="303">
        <f t="shared" si="234"/>
        <v>0</v>
      </c>
      <c r="EF238" s="101"/>
      <c r="EG238" s="101"/>
    </row>
    <row r="239" spans="1:137" s="126" customFormat="1" ht="15.5" hidden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-4472.7707237780796</v>
      </c>
      <c r="J239" s="206">
        <v>-1379.26902282073</v>
      </c>
      <c r="K239" s="206">
        <v>-1379.2690228207</v>
      </c>
      <c r="L239" s="206">
        <v>-1379.26902282071</v>
      </c>
      <c r="M239" s="206">
        <v>-1379.26902282072</v>
      </c>
      <c r="N239" s="206">
        <v>-1379.2690228207</v>
      </c>
      <c r="O239" s="206">
        <v>-1379.26902282072</v>
      </c>
      <c r="P239" s="206">
        <v>-479.29619206888202</v>
      </c>
      <c r="Q239" s="206">
        <v>-479.29619206887401</v>
      </c>
      <c r="R239" s="206">
        <v>-479.29619206888799</v>
      </c>
      <c r="S239" s="206">
        <v>-479.29619206887401</v>
      </c>
      <c r="T239" s="206">
        <v>-479.29619206888998</v>
      </c>
      <c r="U239" s="206">
        <v>-479.29619206887003</v>
      </c>
      <c r="V239" s="206">
        <v>-479.29619206888401</v>
      </c>
      <c r="W239" s="206">
        <v>-479.29619206887298</v>
      </c>
      <c r="X239" s="206">
        <v>-479.29619206888901</v>
      </c>
      <c r="Y239" s="206">
        <v>-479.29619206887702</v>
      </c>
      <c r="Z239" s="206">
        <v>-479.29619206888799</v>
      </c>
      <c r="AA239" s="206">
        <v>-479.296192068876</v>
      </c>
      <c r="AB239" s="206">
        <v>-479.29619206888799</v>
      </c>
      <c r="AC239" s="206">
        <v>-479.29619206887298</v>
      </c>
      <c r="AD239" s="206">
        <v>-479.29619206888702</v>
      </c>
      <c r="AE239" s="206">
        <v>-479.29619206887401</v>
      </c>
      <c r="AF239" s="206">
        <v>-479.29619206888998</v>
      </c>
      <c r="AG239" s="206">
        <v>-479.29619206887497</v>
      </c>
      <c r="AH239" s="206">
        <v>-479.29619206889299</v>
      </c>
      <c r="AI239" s="206">
        <v>-479.29619206886298</v>
      </c>
      <c r="AJ239" s="206">
        <v>-479.29619206888998</v>
      </c>
      <c r="AK239" s="206">
        <v>-479.29619206887202</v>
      </c>
      <c r="AL239" s="206">
        <v>-479.29619206888401</v>
      </c>
      <c r="AM239" s="206">
        <v>-250.44051688486601</v>
      </c>
      <c r="AN239" s="206">
        <v>-250.44051688485101</v>
      </c>
      <c r="AO239" s="206">
        <v>-250.44051688487099</v>
      </c>
      <c r="AP239" s="206">
        <v>-250.44051688484299</v>
      </c>
      <c r="AQ239" s="206">
        <v>-250.440516884864</v>
      </c>
      <c r="AR239" s="206">
        <v>-250.44051688484799</v>
      </c>
      <c r="AS239" s="206">
        <v>-250.44051688486201</v>
      </c>
      <c r="AT239" s="206">
        <v>-250.440516884874</v>
      </c>
      <c r="AU239" s="206">
        <v>-250.44051688484601</v>
      </c>
      <c r="AV239" s="206">
        <v>-250.44051688486499</v>
      </c>
      <c r="AW239" s="206">
        <v>-250.44051688484899</v>
      </c>
      <c r="AX239" s="206">
        <v>-250.44051688486201</v>
      </c>
      <c r="AY239" s="206">
        <v>-250.440516884852</v>
      </c>
      <c r="AZ239" s="206">
        <v>-250.44051688486499</v>
      </c>
      <c r="BA239" s="206">
        <v>-250.440516884869</v>
      </c>
      <c r="BB239" s="206">
        <v>-250.44051688485499</v>
      </c>
      <c r="BC239" s="206">
        <v>-250.440516884858</v>
      </c>
      <c r="BD239" s="206">
        <v>-250.44051688485601</v>
      </c>
      <c r="BE239" s="206">
        <v>-250.44051688485899</v>
      </c>
      <c r="BF239" s="206">
        <v>-250.44051688485601</v>
      </c>
      <c r="BG239" s="206">
        <v>-250.44051688486601</v>
      </c>
      <c r="BH239" s="206">
        <v>-250.440516884852</v>
      </c>
      <c r="BI239" s="206">
        <v>-250.440516884858</v>
      </c>
      <c r="BJ239" s="206">
        <v>-250.44051688486499</v>
      </c>
      <c r="BK239" s="206">
        <v>-250.44051688485399</v>
      </c>
      <c r="BL239" s="206">
        <v>-250.44051688486601</v>
      </c>
      <c r="BM239" s="206">
        <v>-250.44051688485001</v>
      </c>
      <c r="BN239" s="206">
        <v>-250.44051688486101</v>
      </c>
      <c r="BO239" s="206">
        <v>-250.440516884863</v>
      </c>
      <c r="BP239" s="206">
        <v>-250.44051688485001</v>
      </c>
      <c r="BQ239" s="206">
        <v>-250.44051688486499</v>
      </c>
      <c r="BR239" s="206">
        <v>-250.44051688485999</v>
      </c>
      <c r="BS239" s="206">
        <v>-250.44051688485101</v>
      </c>
      <c r="BT239" s="206">
        <v>-250.440516884853</v>
      </c>
      <c r="BU239" s="206">
        <v>-250.440516884864</v>
      </c>
      <c r="BV239" s="206">
        <v>-250.44051688484501</v>
      </c>
      <c r="BW239" s="206">
        <v>-250.440516884874</v>
      </c>
      <c r="BX239" s="206">
        <v>-250.44051688486101</v>
      </c>
      <c r="BY239" s="206">
        <v>-250.440516884847</v>
      </c>
      <c r="BZ239" s="206">
        <v>-250.440516884864</v>
      </c>
      <c r="CA239" s="206">
        <v>-250.44051688485499</v>
      </c>
      <c r="CB239" s="206">
        <v>-250.440516884863</v>
      </c>
      <c r="CC239" s="206">
        <v>-250.44051688484601</v>
      </c>
      <c r="CD239" s="206">
        <v>-250.440516884868</v>
      </c>
      <c r="CE239" s="206">
        <v>-250.44051688485399</v>
      </c>
      <c r="CF239" s="206">
        <v>-250.440516884864</v>
      </c>
      <c r="CG239" s="206">
        <v>-250.440516884874</v>
      </c>
      <c r="CH239" s="206">
        <v>-250.44051688484299</v>
      </c>
      <c r="CI239" s="206">
        <v>-250.44051688486499</v>
      </c>
      <c r="CJ239" s="206">
        <v>-250.44051688484299</v>
      </c>
      <c r="CK239" s="206">
        <v>-250.440516884885</v>
      </c>
      <c r="CL239" s="206">
        <v>-250.440516884852</v>
      </c>
      <c r="CM239" s="206">
        <v>-250.440516884847</v>
      </c>
      <c r="CN239" s="206">
        <v>-250.44051688487099</v>
      </c>
      <c r="CO239" s="206">
        <v>-250.44051688484501</v>
      </c>
      <c r="CP239" s="206">
        <v>-250.44051688486701</v>
      </c>
      <c r="CQ239" s="206">
        <v>-250.44051688484601</v>
      </c>
      <c r="CR239" s="206">
        <v>-250.44051688486601</v>
      </c>
      <c r="CS239" s="206">
        <v>-250.440516884858</v>
      </c>
      <c r="CT239" s="206">
        <v>-250.44051688485899</v>
      </c>
      <c r="CU239" s="206">
        <v>-99.592561301208306</v>
      </c>
      <c r="CV239" s="206">
        <v>-99.592561301220897</v>
      </c>
      <c r="CW239" s="206">
        <v>-2987.7768390362799</v>
      </c>
      <c r="CX239" s="206">
        <v>-3087.3694003374799</v>
      </c>
      <c r="CY239" s="206">
        <v>-2987.7768390361098</v>
      </c>
      <c r="CZ239" s="206">
        <v>-106.80482579378101</v>
      </c>
      <c r="DA239" s="206">
        <v>-114.17067584847</v>
      </c>
      <c r="DB239" s="206">
        <v>-110.48775082108899</v>
      </c>
      <c r="DC239" s="206">
        <v>-114.17067584847899</v>
      </c>
      <c r="DD239" s="206">
        <v>-110.487750821102</v>
      </c>
      <c r="DE239" s="206">
        <v>-114.170675848475</v>
      </c>
      <c r="DF239" s="206">
        <v>-10609.9248801412</v>
      </c>
      <c r="DG239" s="206">
        <v>-10609.9248801412</v>
      </c>
      <c r="DH239" s="206">
        <v>-10638.993167484099</v>
      </c>
      <c r="DI239" s="206">
        <v>-10609.9248801413</v>
      </c>
      <c r="DJ239" s="232">
        <v>-53078.692688049101</v>
      </c>
      <c r="DK239" s="206">
        <v>0</v>
      </c>
      <c r="DL239" s="207">
        <v>-144278.48934332872</v>
      </c>
      <c r="DQ239" s="208"/>
      <c r="DR239" s="205" t="s">
        <v>272</v>
      </c>
      <c r="DS239" s="209"/>
      <c r="DT239" s="205"/>
      <c r="DU239" s="206">
        <f t="shared" si="225"/>
        <v>-4.4727707237780798</v>
      </c>
      <c r="DV239" s="206">
        <f t="shared" si="226"/>
        <v>-8.2756141369242791</v>
      </c>
      <c r="DW239" s="206">
        <f t="shared" si="227"/>
        <v>-11.023812417584253</v>
      </c>
      <c r="DX239" s="206">
        <f t="shared" si="228"/>
        <v>-15.026431013091505</v>
      </c>
      <c r="DY239" s="206">
        <f t="shared" si="229"/>
        <v>-9.2621082010122997</v>
      </c>
      <c r="DZ239" s="206">
        <f t="shared" si="230"/>
        <v>-0.67029235498139583</v>
      </c>
      <c r="EA239" s="206">
        <f t="shared" si="231"/>
        <v>-21.219849760282401</v>
      </c>
      <c r="EB239" s="206">
        <f t="shared" si="232"/>
        <v>-21.248918047625398</v>
      </c>
      <c r="EC239" s="206">
        <f t="shared" si="233"/>
        <v>-53.078692688049102</v>
      </c>
      <c r="ED239" s="207">
        <f t="shared" si="201"/>
        <v>-144.27848934332872</v>
      </c>
      <c r="EE239" s="303">
        <f t="shared" si="234"/>
        <v>0</v>
      </c>
      <c r="EF239" s="101"/>
      <c r="EG239" s="101"/>
    </row>
    <row r="240" spans="1:137" s="126" customFormat="1" ht="15.5" hidden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101"/>
      <c r="EG240" s="101"/>
    </row>
    <row r="241" spans="1:137" s="126" customFormat="1" ht="15.5" hidden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0</v>
      </c>
      <c r="DQ241" s="208"/>
      <c r="DR241" s="205" t="s">
        <v>312</v>
      </c>
      <c r="DS241" s="209"/>
      <c r="DT241" s="205"/>
      <c r="DU241" s="206">
        <f t="shared" si="225"/>
        <v>0</v>
      </c>
      <c r="DV241" s="206">
        <f t="shared" si="226"/>
        <v>0</v>
      </c>
      <c r="DW241" s="206">
        <f t="shared" si="227"/>
        <v>0</v>
      </c>
      <c r="DX241" s="206">
        <f t="shared" si="228"/>
        <v>0</v>
      </c>
      <c r="DY241" s="206">
        <f t="shared" si="229"/>
        <v>0</v>
      </c>
      <c r="DZ241" s="206">
        <f t="shared" si="230"/>
        <v>0</v>
      </c>
      <c r="EA241" s="206">
        <f t="shared" si="231"/>
        <v>0</v>
      </c>
      <c r="EB241" s="206">
        <f t="shared" si="232"/>
        <v>0</v>
      </c>
      <c r="EC241" s="206">
        <f t="shared" si="233"/>
        <v>0</v>
      </c>
      <c r="ED241" s="207">
        <f t="shared" si="201"/>
        <v>0</v>
      </c>
      <c r="EE241" s="303">
        <f t="shared" si="234"/>
        <v>0</v>
      </c>
      <c r="EF241" s="101"/>
      <c r="EG241" s="101"/>
    </row>
    <row r="242" spans="1:137" s="126" customFormat="1" ht="15.5" hidden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-65.911288625005199</v>
      </c>
      <c r="J242" s="206">
        <v>-20.325074605629698</v>
      </c>
      <c r="K242" s="206">
        <v>-20.3250746056293</v>
      </c>
      <c r="L242" s="206">
        <v>-20.325074605629599</v>
      </c>
      <c r="M242" s="206">
        <v>-20.325074605629499</v>
      </c>
      <c r="N242" s="206">
        <v>-20.3250746056294</v>
      </c>
      <c r="O242" s="206">
        <v>-20.325074605629599</v>
      </c>
      <c r="P242" s="206">
        <v>-7.06296647050881</v>
      </c>
      <c r="Q242" s="206">
        <v>-7.0629664705085897</v>
      </c>
      <c r="R242" s="206">
        <v>-7.0629664705088997</v>
      </c>
      <c r="S242" s="206">
        <v>-7.0629664705087496</v>
      </c>
      <c r="T242" s="206">
        <v>-7.0629664705090001</v>
      </c>
      <c r="U242" s="206">
        <v>-7.0629664705086599</v>
      </c>
      <c r="V242" s="206">
        <v>-7.0629664705088997</v>
      </c>
      <c r="W242" s="206">
        <v>-7.0629664705085897</v>
      </c>
      <c r="X242" s="206">
        <v>-7.0629664705090303</v>
      </c>
      <c r="Y242" s="206">
        <v>-7.0629664705085</v>
      </c>
      <c r="Z242" s="206">
        <v>-7.0629664705088997</v>
      </c>
      <c r="AA242" s="206">
        <v>-7.0629664705086297</v>
      </c>
      <c r="AB242" s="206">
        <v>-7.0629664705091502</v>
      </c>
      <c r="AC242" s="206">
        <v>-7.0629664705083801</v>
      </c>
      <c r="AD242" s="206">
        <v>-7.0629664705088997</v>
      </c>
      <c r="AE242" s="206">
        <v>-7.0629664705085897</v>
      </c>
      <c r="AF242" s="206">
        <v>-7.0629664705088997</v>
      </c>
      <c r="AG242" s="206">
        <v>-7.0629664705087496</v>
      </c>
      <c r="AH242" s="206">
        <v>-7.0629664705090303</v>
      </c>
      <c r="AI242" s="206">
        <v>-7.0629664705085</v>
      </c>
      <c r="AJ242" s="206">
        <v>-7.0629664705090303</v>
      </c>
      <c r="AK242" s="206">
        <v>-7.0629664705086297</v>
      </c>
      <c r="AL242" s="206">
        <v>-7.0629664705090596</v>
      </c>
      <c r="AM242" s="206">
        <v>-3.6905216500454601</v>
      </c>
      <c r="AN242" s="206">
        <v>-3.6905216500458602</v>
      </c>
      <c r="AO242" s="206">
        <v>-3.6905216500454601</v>
      </c>
      <c r="AP242" s="206">
        <v>-3.6905216500456102</v>
      </c>
      <c r="AQ242" s="206">
        <v>-3.6905216500459499</v>
      </c>
      <c r="AR242" s="206">
        <v>-3.69052165004552</v>
      </c>
      <c r="AS242" s="206">
        <v>-3.69052165004583</v>
      </c>
      <c r="AT242" s="206">
        <v>-3.6905216500457398</v>
      </c>
      <c r="AU242" s="206">
        <v>-3.69052165004558</v>
      </c>
      <c r="AV242" s="206">
        <v>-3.6905216500457398</v>
      </c>
      <c r="AW242" s="206">
        <v>-3.69052165004577</v>
      </c>
      <c r="AX242" s="206">
        <v>-3.6905216500456701</v>
      </c>
      <c r="AY242" s="206">
        <v>-3.6905216500455502</v>
      </c>
      <c r="AZ242" s="206">
        <v>-3.6905216500457998</v>
      </c>
      <c r="BA242" s="206">
        <v>-3.6905216500457101</v>
      </c>
      <c r="BB242" s="206">
        <v>-3.69052165004552</v>
      </c>
      <c r="BC242" s="206">
        <v>-3.69052165004577</v>
      </c>
      <c r="BD242" s="206">
        <v>-3.6905216500454898</v>
      </c>
      <c r="BE242" s="206">
        <v>-3.69052165004583</v>
      </c>
      <c r="BF242" s="206">
        <v>-3.6905216500454001</v>
      </c>
      <c r="BG242" s="206">
        <v>-3.69052165004583</v>
      </c>
      <c r="BH242" s="206">
        <v>-3.6905216500455502</v>
      </c>
      <c r="BI242" s="206">
        <v>-3.6905216500457101</v>
      </c>
      <c r="BJ242" s="206">
        <v>-3.6905216500459201</v>
      </c>
      <c r="BK242" s="206">
        <v>-3.6905216500454601</v>
      </c>
      <c r="BL242" s="206">
        <v>-3.6905216500457998</v>
      </c>
      <c r="BM242" s="206">
        <v>-3.6905216500454299</v>
      </c>
      <c r="BN242" s="206">
        <v>-3.6905216500457998</v>
      </c>
      <c r="BO242" s="206">
        <v>-3.6905216500456701</v>
      </c>
      <c r="BP242" s="206">
        <v>-3.69052165004552</v>
      </c>
      <c r="BQ242" s="206">
        <v>-3.69052165004583</v>
      </c>
      <c r="BR242" s="206">
        <v>-3.6905216500454299</v>
      </c>
      <c r="BS242" s="206">
        <v>-3.69052165004577</v>
      </c>
      <c r="BT242" s="206">
        <v>-3.6905216500456399</v>
      </c>
      <c r="BU242" s="206">
        <v>-3.6905216500457101</v>
      </c>
      <c r="BV242" s="206">
        <v>-3.6905216500454898</v>
      </c>
      <c r="BW242" s="206">
        <v>-3.69052165004583</v>
      </c>
      <c r="BX242" s="206">
        <v>-3.6905216500456701</v>
      </c>
      <c r="BY242" s="206">
        <v>-3.6905216500457101</v>
      </c>
      <c r="BZ242" s="206">
        <v>-3.6905216500454898</v>
      </c>
      <c r="CA242" s="206">
        <v>-3.6905216500457398</v>
      </c>
      <c r="CB242" s="206">
        <v>-3.69052165004552</v>
      </c>
      <c r="CC242" s="206">
        <v>-3.6905216500456399</v>
      </c>
      <c r="CD242" s="206">
        <v>-3.6905216500456701</v>
      </c>
      <c r="CE242" s="206">
        <v>-3.69052165004558</v>
      </c>
      <c r="CF242" s="206">
        <v>-3.6905216500457998</v>
      </c>
      <c r="CG242" s="206">
        <v>-3.6905216500456102</v>
      </c>
      <c r="CH242" s="206">
        <v>-3.69052165004438</v>
      </c>
      <c r="CI242" s="206">
        <v>-3.6905216500467901</v>
      </c>
      <c r="CJ242" s="206">
        <v>-3.6905216500456399</v>
      </c>
      <c r="CK242" s="206">
        <v>-3.6905216500456701</v>
      </c>
      <c r="CL242" s="206">
        <v>-3.69052165004583</v>
      </c>
      <c r="CM242" s="206">
        <v>-3.6905216500454299</v>
      </c>
      <c r="CN242" s="206">
        <v>-3.69052165004577</v>
      </c>
      <c r="CO242" s="206">
        <v>-3.6905216500454601</v>
      </c>
      <c r="CP242" s="206">
        <v>-3.6905216500459499</v>
      </c>
      <c r="CQ242" s="206">
        <v>-3.6905216500452398</v>
      </c>
      <c r="CR242" s="206">
        <v>-3.69052165004577</v>
      </c>
      <c r="CS242" s="206">
        <v>-3.6905216500454299</v>
      </c>
      <c r="CT242" s="206">
        <v>-3.69052165004583</v>
      </c>
      <c r="CU242" s="206">
        <v>-1.46760799026208</v>
      </c>
      <c r="CV242" s="206">
        <v>-1.46760799026239</v>
      </c>
      <c r="CW242" s="206">
        <v>-44.0282397078659</v>
      </c>
      <c r="CX242" s="206">
        <v>-45.495847698128202</v>
      </c>
      <c r="CY242" s="206">
        <v>-44.028239707865602</v>
      </c>
      <c r="CZ242" s="206">
        <v>-1.5738887893382301</v>
      </c>
      <c r="DA242" s="206">
        <v>-1.6824328437751701</v>
      </c>
      <c r="DB242" s="206">
        <v>-1.6281608165564601</v>
      </c>
      <c r="DC242" s="206">
        <v>-1.6824328437752101</v>
      </c>
      <c r="DD242" s="206">
        <v>-1.6281608165565999</v>
      </c>
      <c r="DE242" s="206">
        <v>-1.68243284377527</v>
      </c>
      <c r="DF242" s="206">
        <v>-156.34913217146001</v>
      </c>
      <c r="DG242" s="206">
        <v>-156.34913217145899</v>
      </c>
      <c r="DH242" s="206">
        <v>-156.77748595823101</v>
      </c>
      <c r="DI242" s="206">
        <v>-156.34913217145899</v>
      </c>
      <c r="DJ242" s="206">
        <v>-782.17401464406896</v>
      </c>
      <c r="DK242" s="206">
        <v>0</v>
      </c>
      <c r="DL242" s="207">
        <v>-2126.1052132480622</v>
      </c>
      <c r="DQ242" s="208"/>
      <c r="DR242" s="209" t="s">
        <v>313</v>
      </c>
      <c r="DS242" s="209"/>
      <c r="DT242" s="205"/>
      <c r="DU242" s="206">
        <f t="shared" si="225"/>
        <v>-6.5911288625005199E-2</v>
      </c>
      <c r="DV242" s="206">
        <f t="shared" si="226"/>
        <v>-0.12195044763377709</v>
      </c>
      <c r="DW242" s="206">
        <f t="shared" si="227"/>
        <v>-0.16244822882170218</v>
      </c>
      <c r="DX242" s="206">
        <f t="shared" si="228"/>
        <v>-0.22143129900273936</v>
      </c>
      <c r="DY242" s="206">
        <f t="shared" si="229"/>
        <v>-0.13648754309438416</v>
      </c>
      <c r="DZ242" s="206">
        <f t="shared" si="230"/>
        <v>-9.8775089537769412E-3</v>
      </c>
      <c r="EA242" s="206">
        <f t="shared" si="231"/>
        <v>-0.31269826434291903</v>
      </c>
      <c r="EB242" s="206">
        <f t="shared" si="232"/>
        <v>-0.31312661812968995</v>
      </c>
      <c r="EC242" s="206">
        <f t="shared" si="233"/>
        <v>-0.78217401464406899</v>
      </c>
      <c r="ED242" s="207">
        <f t="shared" si="201"/>
        <v>-2.1261052132480627</v>
      </c>
      <c r="EE242" s="303">
        <f t="shared" si="234"/>
        <v>0</v>
      </c>
      <c r="EF242" s="101"/>
      <c r="EG242" s="101"/>
    </row>
    <row r="243" spans="1:137" s="126" customFormat="1" ht="15.5" hidden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101"/>
      <c r="EG243" s="101"/>
    </row>
    <row r="244" spans="1:137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101"/>
      <c r="EG244" s="101"/>
    </row>
    <row r="245" spans="1:137" s="126" customFormat="1" ht="15.5" hidden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101"/>
      <c r="EG245" s="101"/>
    </row>
    <row r="246" spans="1:137" s="126" customFormat="1" ht="15.5" hidden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101"/>
      <c r="EG246" s="101"/>
    </row>
    <row r="247" spans="1:137" s="126" customFormat="1" ht="15.5" hidden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101"/>
      <c r="EG247" s="101"/>
    </row>
    <row r="248" spans="1:137" s="126" customFormat="1" ht="15.5" hidden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101"/>
      <c r="EG248" s="101"/>
    </row>
    <row r="249" spans="1:137" s="126" customFormat="1" ht="15.5" hidden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101"/>
      <c r="EG249" s="101"/>
    </row>
    <row r="250" spans="1:137" s="126" customFormat="1" ht="15.5" hidden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101"/>
      <c r="EG250" s="101"/>
    </row>
    <row r="251" spans="1:137" s="126" customFormat="1" ht="15.5" hidden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101"/>
      <c r="EG251" s="101"/>
    </row>
    <row r="252" spans="1:137" s="126" customFormat="1" ht="15.5" hidden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101"/>
      <c r="EG252" s="101"/>
    </row>
    <row r="253" spans="1:137" s="126" customFormat="1" ht="15.5" hidden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101"/>
      <c r="EG253" s="101"/>
    </row>
    <row r="254" spans="1:137" s="126" customFormat="1" ht="15.5" hidden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101"/>
      <c r="EG254" s="101"/>
    </row>
    <row r="255" spans="1:137" s="126" customFormat="1" ht="15.5" hidden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101"/>
      <c r="EG255" s="101"/>
    </row>
    <row r="256" spans="1:137" s="126" customFormat="1" ht="15.5" hidden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101"/>
      <c r="EG256" s="101"/>
    </row>
    <row r="257" spans="1:137" s="126" customFormat="1" ht="15.5" hidden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101"/>
      <c r="EG257" s="101"/>
    </row>
    <row r="258" spans="1:137" s="126" customFormat="1" ht="15.5" hidden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101"/>
      <c r="EG258" s="101"/>
    </row>
    <row r="259" spans="1:137" s="126" customFormat="1" ht="15.5" hidden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101"/>
      <c r="EG259" s="101"/>
    </row>
    <row r="260" spans="1:137" s="126" customFormat="1" ht="15.5" hidden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101"/>
      <c r="EG260" s="101"/>
    </row>
    <row r="261" spans="1:137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Q261" s="308" t="s">
        <v>334</v>
      </c>
      <c r="DR261" s="211"/>
      <c r="DS261" s="211"/>
      <c r="DT261" s="212"/>
      <c r="DU261" s="213">
        <f t="shared" ref="DU261:EC261" si="258">SUM(DU262:DU265)</f>
        <v>0</v>
      </c>
      <c r="DV261" s="213">
        <f t="shared" si="258"/>
        <v>0</v>
      </c>
      <c r="DW261" s="213">
        <f t="shared" si="258"/>
        <v>0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0</v>
      </c>
      <c r="EE261" s="305"/>
      <c r="EF261" s="101"/>
      <c r="EG261" s="101"/>
    </row>
    <row r="262" spans="1:137" s="126" customFormat="1" ht="15.5" hidden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0</v>
      </c>
      <c r="L262" s="206">
        <v>0</v>
      </c>
      <c r="M262" s="206">
        <v>0</v>
      </c>
      <c r="N262" s="206">
        <v>0</v>
      </c>
      <c r="O262" s="206">
        <v>0</v>
      </c>
      <c r="P262" s="206">
        <v>0</v>
      </c>
      <c r="Q262" s="206">
        <v>0</v>
      </c>
      <c r="R262" s="206">
        <v>0</v>
      </c>
      <c r="S262" s="206">
        <v>0</v>
      </c>
      <c r="T262" s="206">
        <v>0</v>
      </c>
      <c r="U262" s="206">
        <v>0</v>
      </c>
      <c r="V262" s="206">
        <v>0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0</v>
      </c>
      <c r="DQ262" s="208"/>
      <c r="DR262" s="209" t="s">
        <v>253</v>
      </c>
      <c r="DS262" s="209"/>
      <c r="DT262" s="205"/>
      <c r="DU262" s="206">
        <f t="shared" ref="DU262:DU267" si="259">I262/$DQ$4</f>
        <v>0</v>
      </c>
      <c r="DV262" s="206">
        <f t="shared" ref="DV262:DV267" si="260">SUM(J262:O262)/$DQ$4</f>
        <v>0</v>
      </c>
      <c r="DW262" s="206">
        <f t="shared" ref="DW262:DW267" si="261">SUM(P262:AL262)/$DQ$4</f>
        <v>0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0</v>
      </c>
      <c r="EE262" s="303">
        <f t="shared" ref="EE262:EE277" si="268">ED262-(DL262/$DQ$4)</f>
        <v>0</v>
      </c>
      <c r="EF262" s="101"/>
      <c r="EG262" s="101"/>
    </row>
    <row r="263" spans="1:137" s="126" customFormat="1" ht="15.5" hidden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101"/>
      <c r="EG263" s="101"/>
    </row>
    <row r="264" spans="1:137" s="126" customFormat="1" ht="15.5" hidden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101"/>
      <c r="EG264" s="101"/>
    </row>
    <row r="265" spans="1:137" s="126" customFormat="1" ht="15.5" hidden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101"/>
      <c r="EG265" s="101"/>
    </row>
    <row r="266" spans="1:137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0</v>
      </c>
      <c r="CX266" s="206">
        <v>0</v>
      </c>
      <c r="CY266" s="206">
        <v>0</v>
      </c>
      <c r="CZ266" s="206">
        <v>0</v>
      </c>
      <c r="DA266" s="206">
        <v>0</v>
      </c>
      <c r="DB266" s="206">
        <v>0</v>
      </c>
      <c r="DC266" s="206">
        <v>0</v>
      </c>
      <c r="DD266" s="206">
        <v>0</v>
      </c>
      <c r="DE266" s="206">
        <v>0</v>
      </c>
      <c r="DF266" s="206">
        <v>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0</v>
      </c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0</v>
      </c>
      <c r="DX266" s="206">
        <f t="shared" si="262"/>
        <v>0</v>
      </c>
      <c r="DY266" s="206">
        <f t="shared" si="263"/>
        <v>0</v>
      </c>
      <c r="DZ266" s="206">
        <f t="shared" si="264"/>
        <v>0</v>
      </c>
      <c r="EA266" s="206">
        <f t="shared" si="265"/>
        <v>0</v>
      </c>
      <c r="EB266" s="206">
        <f t="shared" si="266"/>
        <v>0</v>
      </c>
      <c r="EC266" s="206">
        <f t="shared" si="267"/>
        <v>0</v>
      </c>
      <c r="ED266" s="207">
        <f t="shared" si="201"/>
        <v>0</v>
      </c>
      <c r="EE266" s="303">
        <f t="shared" si="268"/>
        <v>0</v>
      </c>
      <c r="EF266" s="101"/>
      <c r="EG266" s="101"/>
    </row>
    <row r="267" spans="1:137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101"/>
      <c r="EG267" s="101"/>
    </row>
    <row r="268" spans="1:137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101"/>
      <c r="EG268" s="101"/>
    </row>
    <row r="269" spans="1:137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0</v>
      </c>
      <c r="L269" s="206">
        <v>0</v>
      </c>
      <c r="M269" s="206">
        <v>-101424.99822222222</v>
      </c>
      <c r="N269" s="206">
        <v>0</v>
      </c>
      <c r="O269" s="206">
        <v>0</v>
      </c>
      <c r="P269" s="206">
        <v>0</v>
      </c>
      <c r="Q269" s="206">
        <v>0</v>
      </c>
      <c r="R269" s="206">
        <v>0</v>
      </c>
      <c r="S269" s="206">
        <v>0</v>
      </c>
      <c r="T269" s="206">
        <v>-101422.02355555556</v>
      </c>
      <c r="U269" s="206">
        <v>0</v>
      </c>
      <c r="V269" s="206">
        <v>0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-202847.02177777776</v>
      </c>
      <c r="DQ269" s="244"/>
      <c r="DR269" s="209" t="s">
        <v>24</v>
      </c>
      <c r="DS269" s="209"/>
      <c r="DT269" s="205"/>
      <c r="DU269" s="206">
        <f t="shared" ref="DU269:DU277" si="269">I269/$DQ$4</f>
        <v>0</v>
      </c>
      <c r="DV269" s="206">
        <f t="shared" ref="DV269:DV277" si="270">SUM(J269:O269)/$DQ$4</f>
        <v>-101.42499822222221</v>
      </c>
      <c r="DW269" s="206">
        <f t="shared" ref="DW269:DW277" si="271">SUM(P269:AL269)/$DQ$4</f>
        <v>-101.42202355555555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-202.84702177777777</v>
      </c>
      <c r="EE269" s="303">
        <f t="shared" si="268"/>
        <v>0</v>
      </c>
      <c r="EF269" s="101"/>
      <c r="EG269" s="101"/>
    </row>
    <row r="270" spans="1:137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101"/>
      <c r="EG270" s="101"/>
    </row>
    <row r="271" spans="1:137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-22574.452779768599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-22574.452779768599</v>
      </c>
      <c r="DQ271" s="244"/>
      <c r="DR271" s="209" t="s">
        <v>339</v>
      </c>
      <c r="DS271" s="209"/>
      <c r="DT271" s="205"/>
      <c r="DU271" s="206">
        <f t="shared" si="269"/>
        <v>-22.574452779768599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-22.574452779768599</v>
      </c>
      <c r="EE271" s="303">
        <f t="shared" si="268"/>
        <v>0</v>
      </c>
      <c r="EF271" s="101"/>
      <c r="EG271" s="101"/>
    </row>
    <row r="272" spans="1:137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0</v>
      </c>
      <c r="L272" s="206">
        <v>0</v>
      </c>
      <c r="M272" s="206">
        <v>0</v>
      </c>
      <c r="N272" s="206">
        <v>0</v>
      </c>
      <c r="O272" s="206">
        <v>0</v>
      </c>
      <c r="P272" s="206">
        <v>0</v>
      </c>
      <c r="Q272" s="206">
        <v>0</v>
      </c>
      <c r="R272" s="206">
        <v>0</v>
      </c>
      <c r="S272" s="206">
        <v>0</v>
      </c>
      <c r="T272" s="206">
        <v>0</v>
      </c>
      <c r="U272" s="206">
        <v>0</v>
      </c>
      <c r="V272" s="206">
        <v>0</v>
      </c>
      <c r="W272" s="206">
        <v>0</v>
      </c>
      <c r="X272" s="206">
        <v>0</v>
      </c>
      <c r="Y272" s="206">
        <v>0</v>
      </c>
      <c r="Z272" s="206">
        <v>0</v>
      </c>
      <c r="AA272" s="206">
        <v>0</v>
      </c>
      <c r="AB272" s="206">
        <v>0</v>
      </c>
      <c r="AC272" s="206">
        <v>0</v>
      </c>
      <c r="AD272" s="206">
        <v>0</v>
      </c>
      <c r="AE272" s="206">
        <v>0</v>
      </c>
      <c r="AF272" s="206">
        <v>0</v>
      </c>
      <c r="AG272" s="206">
        <v>0</v>
      </c>
      <c r="AH272" s="206">
        <v>0</v>
      </c>
      <c r="AI272" s="206">
        <v>0</v>
      </c>
      <c r="AJ272" s="206">
        <v>0</v>
      </c>
      <c r="AK272" s="206">
        <v>0</v>
      </c>
      <c r="AL272" s="206">
        <v>0</v>
      </c>
      <c r="AM272" s="206">
        <v>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0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0</v>
      </c>
      <c r="DQ272" s="244"/>
      <c r="DR272" s="209" t="s">
        <v>340</v>
      </c>
      <c r="DS272" s="209"/>
      <c r="DT272" s="205"/>
      <c r="DU272" s="206">
        <f t="shared" si="269"/>
        <v>0</v>
      </c>
      <c r="DV272" s="206">
        <f t="shared" si="270"/>
        <v>0</v>
      </c>
      <c r="DW272" s="206">
        <f t="shared" si="271"/>
        <v>0</v>
      </c>
      <c r="DX272" s="206">
        <f t="shared" si="272"/>
        <v>0</v>
      </c>
      <c r="DY272" s="206">
        <f t="shared" si="273"/>
        <v>0</v>
      </c>
      <c r="DZ272" s="206">
        <f t="shared" si="274"/>
        <v>0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0</v>
      </c>
      <c r="EE272" s="303">
        <f t="shared" si="268"/>
        <v>0</v>
      </c>
      <c r="EF272" s="101"/>
      <c r="EG272" s="101"/>
    </row>
    <row r="273" spans="1:137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101"/>
      <c r="EG273" s="101"/>
    </row>
    <row r="274" spans="1:137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101"/>
      <c r="EG274" s="101"/>
    </row>
    <row r="275" spans="1:137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101"/>
      <c r="EG275" s="101"/>
    </row>
    <row r="276" spans="1:137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101"/>
      <c r="EG276" s="101"/>
    </row>
    <row r="277" spans="1:137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-205.88781</v>
      </c>
      <c r="J277" s="206">
        <v>-25.177230000000002</v>
      </c>
      <c r="K277" s="206">
        <v>0</v>
      </c>
      <c r="L277" s="206">
        <v>-162.4</v>
      </c>
      <c r="M277" s="206">
        <v>-1511.1356000000001</v>
      </c>
      <c r="N277" s="206">
        <v>0</v>
      </c>
      <c r="O277" s="206">
        <v>-230.47502</v>
      </c>
      <c r="P277" s="206">
        <v>-812.46249</v>
      </c>
      <c r="Q277" s="206">
        <v>0</v>
      </c>
      <c r="R277" s="206">
        <v>0</v>
      </c>
      <c r="S277" s="206">
        <v>-255.17698448592401</v>
      </c>
      <c r="T277" s="206">
        <v>-374.99725000000001</v>
      </c>
      <c r="U277" s="206">
        <v>-106.92</v>
      </c>
      <c r="V277" s="206">
        <v>-628.83569</v>
      </c>
      <c r="W277" s="206">
        <v>-70.313555308144601</v>
      </c>
      <c r="X277" s="206">
        <v>0</v>
      </c>
      <c r="Y277" s="206">
        <v>0</v>
      </c>
      <c r="Z277" s="206">
        <v>0</v>
      </c>
      <c r="AA277" s="206">
        <v>-835.20076998180502</v>
      </c>
      <c r="AB277" s="206">
        <v>-101.879647952434</v>
      </c>
      <c r="AC277" s="206">
        <v>-383.67</v>
      </c>
      <c r="AD277" s="206">
        <v>-3372.3778548615401</v>
      </c>
      <c r="AE277" s="206">
        <v>-17.98057</v>
      </c>
      <c r="AF277" s="206">
        <v>0</v>
      </c>
      <c r="AG277" s="206">
        <v>-558.74167999999997</v>
      </c>
      <c r="AH277" s="206">
        <v>-385.71708000000001</v>
      </c>
      <c r="AI277" s="206">
        <v>-88</v>
      </c>
      <c r="AJ277" s="206">
        <v>-51.515419999999999</v>
      </c>
      <c r="AK277" s="206">
        <v>-77.953400000000002</v>
      </c>
      <c r="AL277" s="206">
        <v>0</v>
      </c>
      <c r="AM277" s="206">
        <v>0</v>
      </c>
      <c r="AN277" s="206">
        <v>-378.82079919859399</v>
      </c>
      <c r="AO277" s="206">
        <v>-299.6035</v>
      </c>
      <c r="AP277" s="206">
        <v>0</v>
      </c>
      <c r="AQ277" s="206">
        <v>0</v>
      </c>
      <c r="AR277" s="206">
        <v>-756.15029000000004</v>
      </c>
      <c r="AS277" s="206">
        <v>0</v>
      </c>
      <c r="AT277" s="206">
        <v>0</v>
      </c>
      <c r="AU277" s="206">
        <v>-226.04365000000001</v>
      </c>
      <c r="AV277" s="206">
        <v>-69.804862350176407</v>
      </c>
      <c r="AW277" s="206">
        <v>0</v>
      </c>
      <c r="AX277" s="206">
        <v>-102.36</v>
      </c>
      <c r="AY277" s="206">
        <v>-28.353660000000001</v>
      </c>
      <c r="AZ277" s="206">
        <v>0</v>
      </c>
      <c r="BA277" s="206">
        <v>0</v>
      </c>
      <c r="BB277" s="206">
        <v>0</v>
      </c>
      <c r="BC277" s="206">
        <v>-1637.84764495734</v>
      </c>
      <c r="BD277" s="206">
        <v>-29.48</v>
      </c>
      <c r="BE277" s="206">
        <v>-505.33610659400898</v>
      </c>
      <c r="BF277" s="206">
        <v>-297.59393202258298</v>
      </c>
      <c r="BG277" s="206">
        <v>0</v>
      </c>
      <c r="BH277" s="206">
        <v>0</v>
      </c>
      <c r="BI277" s="206">
        <v>-652.79277987110902</v>
      </c>
      <c r="BJ277" s="206">
        <v>-36.96</v>
      </c>
      <c r="BK277" s="206">
        <v>0</v>
      </c>
      <c r="BL277" s="206">
        <v>-397.88819999999998</v>
      </c>
      <c r="BM277" s="206">
        <v>-628.53408000000002</v>
      </c>
      <c r="BN277" s="206">
        <v>0</v>
      </c>
      <c r="BO277" s="206">
        <v>0</v>
      </c>
      <c r="BP277" s="206">
        <v>-981.15126995935896</v>
      </c>
      <c r="BQ277" s="206">
        <v>-51.414000000000001</v>
      </c>
      <c r="BR277" s="206">
        <v>-173.74712</v>
      </c>
      <c r="BS277" s="206">
        <v>0</v>
      </c>
      <c r="BT277" s="206">
        <v>-92.24</v>
      </c>
      <c r="BU277" s="206">
        <v>0</v>
      </c>
      <c r="BV277" s="206">
        <v>0</v>
      </c>
      <c r="BW277" s="206">
        <v>-1026.6687139036301</v>
      </c>
      <c r="BX277" s="206">
        <v>-105.71727</v>
      </c>
      <c r="BY277" s="206">
        <v>-106.43961</v>
      </c>
      <c r="BZ277" s="206">
        <v>-223.68</v>
      </c>
      <c r="CA277" s="206">
        <v>-45.411499999999997</v>
      </c>
      <c r="CB277" s="206">
        <v>0</v>
      </c>
      <c r="CC277" s="206">
        <v>0</v>
      </c>
      <c r="CD277" s="206">
        <v>0</v>
      </c>
      <c r="CE277" s="206">
        <v>-32.548369999999998</v>
      </c>
      <c r="CF277" s="206">
        <v>-102.671670070595</v>
      </c>
      <c r="CG277" s="206">
        <v>0</v>
      </c>
      <c r="CH277" s="206">
        <v>-257.22868</v>
      </c>
      <c r="CI277" s="206">
        <v>0</v>
      </c>
      <c r="CJ277" s="206">
        <v>0</v>
      </c>
      <c r="CK277" s="206">
        <v>-308.04000000000002</v>
      </c>
      <c r="CL277" s="206">
        <v>-50.995600000000003</v>
      </c>
      <c r="CM277" s="206">
        <v>-260.5</v>
      </c>
      <c r="CN277" s="206">
        <v>0</v>
      </c>
      <c r="CO277" s="206">
        <v>0</v>
      </c>
      <c r="CP277" s="206">
        <v>0</v>
      </c>
      <c r="CQ277" s="206">
        <v>0</v>
      </c>
      <c r="CR277" s="206">
        <v>-91</v>
      </c>
      <c r="CS277" s="206">
        <v>0</v>
      </c>
      <c r="CT277" s="206">
        <v>0</v>
      </c>
      <c r="CU277" s="206">
        <v>0</v>
      </c>
      <c r="CV277" s="206">
        <v>-118.75</v>
      </c>
      <c r="CW277" s="206">
        <v>-1495.2009105695299</v>
      </c>
      <c r="CX277" s="206">
        <v>-817.01397498783297</v>
      </c>
      <c r="CY277" s="206">
        <v>-534.447812478733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-23179.254059553339</v>
      </c>
      <c r="DQ277" s="290" t="s">
        <v>482</v>
      </c>
      <c r="DR277" s="209"/>
      <c r="DS277" s="209"/>
      <c r="DT277" s="205"/>
      <c r="DU277" s="206">
        <f t="shared" si="269"/>
        <v>-0.20588781</v>
      </c>
      <c r="DV277" s="206">
        <f t="shared" si="270"/>
        <v>-1.9291878500000001</v>
      </c>
      <c r="DW277" s="206">
        <f t="shared" si="271"/>
        <v>-8.121742392589848</v>
      </c>
      <c r="DX277" s="206">
        <f t="shared" si="272"/>
        <v>-9.9570233089273952</v>
      </c>
      <c r="DY277" s="206">
        <f t="shared" si="273"/>
        <v>-2.9654126980360958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-23.17925405955334</v>
      </c>
      <c r="EE277" s="303">
        <f t="shared" si="268"/>
        <v>0</v>
      </c>
      <c r="EF277" s="101"/>
      <c r="EG277" s="101"/>
    </row>
    <row r="278" spans="1:137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-1.8655120614844101</v>
      </c>
      <c r="ED278" s="214">
        <f t="shared" si="278"/>
        <v>-1.8655120614844101</v>
      </c>
      <c r="EE278" s="305"/>
      <c r="EF278" s="101"/>
      <c r="EG278" s="101"/>
    </row>
    <row r="279" spans="1:137" s="126" customFormat="1" ht="15.5" hidden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101"/>
      <c r="EG279" s="101"/>
    </row>
    <row r="280" spans="1:137" s="126" customFormat="1" ht="15.5" hidden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-1865.51206148441</v>
      </c>
      <c r="DK280" s="206">
        <v>0</v>
      </c>
      <c r="DL280" s="207">
        <v>-1865.51206148441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-1.8655120614844101</v>
      </c>
      <c r="ED280" s="207">
        <f t="shared" si="278"/>
        <v>-1.8655120614844101</v>
      </c>
      <c r="EE280" s="303">
        <f>ED280-(DL280/$DQ$4)</f>
        <v>0</v>
      </c>
      <c r="EF280" s="101"/>
      <c r="EG280" s="101"/>
    </row>
    <row r="281" spans="1:137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0</v>
      </c>
      <c r="ED281" s="214">
        <f t="shared" si="278"/>
        <v>0</v>
      </c>
      <c r="EE281" s="305"/>
      <c r="EF281" s="101"/>
      <c r="EG281" s="101"/>
    </row>
    <row r="282" spans="1:137" s="126" customFormat="1" ht="15.5" hidden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0</v>
      </c>
      <c r="DK282" s="206">
        <v>0</v>
      </c>
      <c r="DL282" s="207">
        <v>0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0</v>
      </c>
      <c r="ED282" s="207">
        <f t="shared" si="278"/>
        <v>0</v>
      </c>
      <c r="EE282" s="303">
        <f t="shared" ref="EE282:EE289" si="281">ED282-(DL282/$DQ$4)</f>
        <v>0</v>
      </c>
      <c r="EF282" s="101"/>
      <c r="EG282" s="101"/>
    </row>
    <row r="283" spans="1:137" s="126" customFormat="1" ht="15.5" hidden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101"/>
      <c r="EG283" s="101"/>
    </row>
    <row r="284" spans="1:137" s="126" customFormat="1" ht="15.5" hidden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101"/>
      <c r="EG284" s="101"/>
    </row>
    <row r="285" spans="1:137" s="126" customFormat="1" ht="15.5" hidden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101"/>
      <c r="EG285" s="101"/>
    </row>
    <row r="286" spans="1:137" s="126" customFormat="1" ht="15.5" hidden="1" outlineLevel="1" x14ac:dyDescent="0.35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101"/>
      <c r="EG286" s="101"/>
    </row>
    <row r="287" spans="1:137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-83380.80522385471</v>
      </c>
      <c r="J287" s="245">
        <v>-17626.094957106987</v>
      </c>
      <c r="K287" s="245">
        <v>-17600.930852625606</v>
      </c>
      <c r="L287" s="245">
        <v>-17763.320060185437</v>
      </c>
      <c r="M287" s="245">
        <v>-120537.06814841923</v>
      </c>
      <c r="N287" s="245">
        <v>-17600.918971188927</v>
      </c>
      <c r="O287" s="245">
        <v>-17831.413720615412</v>
      </c>
      <c r="P287" s="245">
        <v>-8139.1856167149081</v>
      </c>
      <c r="Q287" s="245">
        <v>-7326.7482320349782</v>
      </c>
      <c r="R287" s="245">
        <v>-7326.7334634164145</v>
      </c>
      <c r="S287" s="245">
        <v>-7581.9238839414547</v>
      </c>
      <c r="T287" s="245">
        <v>-109123.74989346128</v>
      </c>
      <c r="U287" s="245">
        <v>-7433.6764940029307</v>
      </c>
      <c r="V287" s="245">
        <v>-7955.5614866743044</v>
      </c>
      <c r="W287" s="245">
        <v>-7397.0612809031518</v>
      </c>
      <c r="X287" s="245">
        <v>-7326.7355645492871</v>
      </c>
      <c r="Y287" s="245">
        <v>-7326.7510501716552</v>
      </c>
      <c r="Z287" s="245">
        <v>-7326.7243138755121</v>
      </c>
      <c r="AA287" s="245">
        <v>-8161.9618745250909</v>
      </c>
      <c r="AB287" s="245">
        <v>-7428.6039073341381</v>
      </c>
      <c r="AC287" s="245">
        <v>-7710.4195230150117</v>
      </c>
      <c r="AD287" s="245">
        <v>-10699.11507446356</v>
      </c>
      <c r="AE287" s="245">
        <v>-7344.7274294808285</v>
      </c>
      <c r="AF287" s="245">
        <v>-7326.7239648539826</v>
      </c>
      <c r="AG287" s="245">
        <v>-7885.4993260567708</v>
      </c>
      <c r="AH287" s="245">
        <v>-7712.4424799492035</v>
      </c>
      <c r="AI287" s="245">
        <v>-7414.7517924850663</v>
      </c>
      <c r="AJ287" s="245">
        <v>-7378.2488223347191</v>
      </c>
      <c r="AK287" s="245">
        <v>-7404.7015933316407</v>
      </c>
      <c r="AL287" s="245">
        <v>-7326.7253269541079</v>
      </c>
      <c r="AM287" s="245">
        <v>-2709.3755613311328</v>
      </c>
      <c r="AN287" s="245">
        <v>-3088.2244302493468</v>
      </c>
      <c r="AO287" s="245">
        <v>-3008.9878527132792</v>
      </c>
      <c r="AP287" s="245">
        <v>-2709.4111370150968</v>
      </c>
      <c r="AQ287" s="245">
        <v>-2709.3798485431093</v>
      </c>
      <c r="AR287" s="245">
        <v>-3465.5641231723043</v>
      </c>
      <c r="AS287" s="245">
        <v>-2709.3778291611743</v>
      </c>
      <c r="AT287" s="245">
        <v>-2709.4095941225014</v>
      </c>
      <c r="AU287" s="245">
        <v>-2935.4260846297511</v>
      </c>
      <c r="AV287" s="245">
        <v>-2779.2127316183742</v>
      </c>
      <c r="AW287" s="245">
        <v>-2709.373245504647</v>
      </c>
      <c r="AX287" s="245">
        <v>-2811.7832724505902</v>
      </c>
      <c r="AY287" s="245">
        <v>-2737.7262650429943</v>
      </c>
      <c r="AZ287" s="245">
        <v>-2709.4053512183737</v>
      </c>
      <c r="BA287" s="245">
        <v>-2709.3909996283942</v>
      </c>
      <c r="BB287" s="245">
        <v>-2709.4085230326759</v>
      </c>
      <c r="BC287" s="245">
        <v>-4347.2220613461104</v>
      </c>
      <c r="BD287" s="245">
        <v>-2738.8949542945761</v>
      </c>
      <c r="BE287" s="245">
        <v>-3214.7082955406154</v>
      </c>
      <c r="BF287" s="245">
        <v>-3007.0128018691071</v>
      </c>
      <c r="BG287" s="245">
        <v>-2709.3873629879863</v>
      </c>
      <c r="BH287" s="245">
        <v>-2709.4007220302583</v>
      </c>
      <c r="BI287" s="245">
        <v>-3362.1650810937394</v>
      </c>
      <c r="BJ287" s="245">
        <v>-2746.3808109279257</v>
      </c>
      <c r="BK287" s="245">
        <v>-2709.3807549630801</v>
      </c>
      <c r="BL287" s="245">
        <v>-3107.2917895816749</v>
      </c>
      <c r="BM287" s="245">
        <v>-3337.913931749004</v>
      </c>
      <c r="BN287" s="245">
        <v>-2709.412659314934</v>
      </c>
      <c r="BO287" s="245">
        <v>-2709.3758452494399</v>
      </c>
      <c r="BP287" s="245">
        <v>-3690.5727071758442</v>
      </c>
      <c r="BQ287" s="245">
        <v>-2760.7866852915263</v>
      </c>
      <c r="BR287" s="245">
        <v>-2883.1563309952953</v>
      </c>
      <c r="BS287" s="245">
        <v>-2709.3827968140422</v>
      </c>
      <c r="BT287" s="245">
        <v>-2801.6414492176636</v>
      </c>
      <c r="BU287" s="245">
        <v>-2709.3826876253129</v>
      </c>
      <c r="BV287" s="245">
        <v>-2709.4221840383725</v>
      </c>
      <c r="BW287" s="245">
        <v>-3736.0440234510579</v>
      </c>
      <c r="BX287" s="245">
        <v>-2815.1191316364643</v>
      </c>
      <c r="BY287" s="245">
        <v>-2815.8216195241321</v>
      </c>
      <c r="BZ287" s="245">
        <v>-2933.094530419407</v>
      </c>
      <c r="CA287" s="245">
        <v>-2754.7859163887874</v>
      </c>
      <c r="CB287" s="245">
        <v>-2709.4205579371651</v>
      </c>
      <c r="CC287" s="245">
        <v>-2709.3757359403157</v>
      </c>
      <c r="CD287" s="245">
        <v>-2709.4084901586057</v>
      </c>
      <c r="CE287" s="245">
        <v>-2741.9385172138254</v>
      </c>
      <c r="CF287" s="245">
        <v>-2812.0724903251144</v>
      </c>
      <c r="CG287" s="245">
        <v>-2709.3724817810912</v>
      </c>
      <c r="CH287" s="245">
        <v>-2966.6533997794172</v>
      </c>
      <c r="CI287" s="245">
        <v>-2709.3786297053402</v>
      </c>
      <c r="CJ287" s="245">
        <v>-2709.4099332719625</v>
      </c>
      <c r="CK287" s="245">
        <v>-3017.4198517489936</v>
      </c>
      <c r="CL287" s="245">
        <v>-2760.4029058509668</v>
      </c>
      <c r="CM287" s="245">
        <v>-2969.8737451903125</v>
      </c>
      <c r="CN287" s="245">
        <v>-2709.414145234201</v>
      </c>
      <c r="CO287" s="245">
        <v>-2709.3786926783987</v>
      </c>
      <c r="CP287" s="245">
        <v>-2709.415961657643</v>
      </c>
      <c r="CQ287" s="245">
        <v>-2709.3849366130071</v>
      </c>
      <c r="CR287" s="245">
        <v>-2800.4016196896346</v>
      </c>
      <c r="CS287" s="245">
        <v>-2709.3729139462962</v>
      </c>
      <c r="CT287" s="245">
        <v>-23747.434594066002</v>
      </c>
      <c r="CU287" s="245">
        <v>-1352.8550306855516</v>
      </c>
      <c r="CV287" s="245">
        <v>-1471.651964687878</v>
      </c>
      <c r="CW287" s="245">
        <v>-42082.139331688282</v>
      </c>
      <c r="CX287" s="245">
        <v>-42756.803062932529</v>
      </c>
      <c r="CY287" s="245">
        <v>-41121.345965643828</v>
      </c>
      <c r="CZ287" s="245">
        <v>-10902.975910179382</v>
      </c>
      <c r="DA287" s="245">
        <v>-11654.933388522441</v>
      </c>
      <c r="DB287" s="245">
        <v>-11278.955141816101</v>
      </c>
      <c r="DC287" s="245">
        <v>-11654.93316637791</v>
      </c>
      <c r="DD287" s="245">
        <v>-11278.940047792659</v>
      </c>
      <c r="DE287" s="245">
        <v>-11654.948731231783</v>
      </c>
      <c r="DF287" s="245">
        <v>-240592.73379116374</v>
      </c>
      <c r="DG287" s="245">
        <v>-240592.72208351956</v>
      </c>
      <c r="DH287" s="245">
        <v>-241251.8817824265</v>
      </c>
      <c r="DI287" s="245">
        <v>-240592.72346830575</v>
      </c>
      <c r="DJ287" s="245">
        <v>-1205488.2868512163</v>
      </c>
      <c r="DK287" s="245">
        <v>0</v>
      </c>
      <c r="DL287" s="246">
        <v>-3129686.8976324652</v>
      </c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-83.380805223854708</v>
      </c>
      <c r="DV287" s="245">
        <f t="shared" si="282"/>
        <v>-208.95974671014159</v>
      </c>
      <c r="DW287" s="245">
        <f t="shared" si="282"/>
        <v>-278.05877239452997</v>
      </c>
      <c r="DX287" s="245">
        <f t="shared" si="282"/>
        <v>-193.5587435857484</v>
      </c>
      <c r="DY287" s="245">
        <f t="shared" si="282"/>
        <v>-128.78479535563807</v>
      </c>
      <c r="DZ287" s="245">
        <f t="shared" si="282"/>
        <v>-68.425686385920272</v>
      </c>
      <c r="EA287" s="245">
        <f t="shared" si="282"/>
        <v>-481.1854558746835</v>
      </c>
      <c r="EB287" s="245">
        <f t="shared" si="282"/>
        <v>-481.84460525073223</v>
      </c>
      <c r="EC287" s="245">
        <f t="shared" si="282"/>
        <v>-1205.4882868512166</v>
      </c>
      <c r="ED287" s="246">
        <f t="shared" si="278"/>
        <v>-3129.6868976324654</v>
      </c>
      <c r="EE287" s="303">
        <f t="shared" si="281"/>
        <v>0</v>
      </c>
      <c r="EF287" s="101"/>
    </row>
    <row r="288" spans="1:137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575535.96862937673</v>
      </c>
      <c r="J288" s="262">
        <v>-16906.076074357628</v>
      </c>
      <c r="K288" s="262">
        <v>-14385.880976303293</v>
      </c>
      <c r="L288" s="262">
        <v>-13985.927439277522</v>
      </c>
      <c r="M288" s="262">
        <v>-92754.718277874825</v>
      </c>
      <c r="N288" s="262">
        <v>-14317.920662070715</v>
      </c>
      <c r="O288" s="262">
        <v>26336.618875810222</v>
      </c>
      <c r="P288" s="262">
        <v>64598.855531567926</v>
      </c>
      <c r="Q288" s="262">
        <v>2257.921778901883</v>
      </c>
      <c r="R288" s="262">
        <v>-7207.3809318861368</v>
      </c>
      <c r="S288" s="262">
        <v>47122.280033822353</v>
      </c>
      <c r="T288" s="262">
        <v>-59591.140566880931</v>
      </c>
      <c r="U288" s="262">
        <v>12328.262697861654</v>
      </c>
      <c r="V288" s="262">
        <v>-3340.0220093458302</v>
      </c>
      <c r="W288" s="262">
        <v>30559.603536329116</v>
      </c>
      <c r="X288" s="262">
        <v>-5820.0097401820649</v>
      </c>
      <c r="Y288" s="262">
        <v>-3987.9364443319323</v>
      </c>
      <c r="Z288" s="262">
        <v>-2098.6481438062065</v>
      </c>
      <c r="AA288" s="262">
        <v>19905.627920084997</v>
      </c>
      <c r="AB288" s="262">
        <v>-4450.1054116172691</v>
      </c>
      <c r="AC288" s="262">
        <v>-281.29052217389926</v>
      </c>
      <c r="AD288" s="262">
        <v>24508.350145745462</v>
      </c>
      <c r="AE288" s="262">
        <v>-4839.3193527576541</v>
      </c>
      <c r="AF288" s="262">
        <v>-6634.0439282492607</v>
      </c>
      <c r="AG288" s="262">
        <v>29727.764757403718</v>
      </c>
      <c r="AH288" s="262">
        <v>-4121.6133580427886</v>
      </c>
      <c r="AI288" s="262">
        <v>16450.529678579594</v>
      </c>
      <c r="AJ288" s="262">
        <v>6486.9744679722262</v>
      </c>
      <c r="AK288" s="262">
        <v>26118.163563532249</v>
      </c>
      <c r="AL288" s="262">
        <v>24045.725430229959</v>
      </c>
      <c r="AM288" s="262">
        <v>-2332.9651725818649</v>
      </c>
      <c r="AN288" s="262">
        <v>38014.134156061613</v>
      </c>
      <c r="AO288" s="262">
        <v>2742.9669869286404</v>
      </c>
      <c r="AP288" s="262">
        <v>8344.324726026076</v>
      </c>
      <c r="AQ288" s="262">
        <v>14760.880397464951</v>
      </c>
      <c r="AR288" s="262">
        <v>10958.015508478669</v>
      </c>
      <c r="AS288" s="262">
        <v>13845.879461335539</v>
      </c>
      <c r="AT288" s="262">
        <v>-921.59991812860426</v>
      </c>
      <c r="AU288" s="262">
        <v>1196.3129520573202</v>
      </c>
      <c r="AV288" s="262">
        <v>4876.4040923553939</v>
      </c>
      <c r="AW288" s="262">
        <v>2422.6102587422897</v>
      </c>
      <c r="AX288" s="262">
        <v>1045.6761214015651</v>
      </c>
      <c r="AY288" s="262">
        <v>2123.6929717205153</v>
      </c>
      <c r="AZ288" s="262">
        <v>-1598.108980465596</v>
      </c>
      <c r="BA288" s="262">
        <v>-1898.8520802248629</v>
      </c>
      <c r="BB288" s="262">
        <v>4246.6569636882887</v>
      </c>
      <c r="BC288" s="262">
        <v>46965.706884022853</v>
      </c>
      <c r="BD288" s="262">
        <v>37259.339909089715</v>
      </c>
      <c r="BE288" s="262">
        <v>-864.85920377630282</v>
      </c>
      <c r="BF288" s="262">
        <v>2119.7220319705589</v>
      </c>
      <c r="BG288" s="262">
        <v>26155.756701460763</v>
      </c>
      <c r="BH288" s="262">
        <v>-2032.6218169767862</v>
      </c>
      <c r="BI288" s="262">
        <v>14284.823732035497</v>
      </c>
      <c r="BJ288" s="262">
        <v>24595.582680572952</v>
      </c>
      <c r="BK288" s="262">
        <v>15892.026002895916</v>
      </c>
      <c r="BL288" s="262">
        <v>11639.231255107215</v>
      </c>
      <c r="BM288" s="262">
        <v>16142.009571338975</v>
      </c>
      <c r="BN288" s="262">
        <v>1078.3807227378438</v>
      </c>
      <c r="BO288" s="262">
        <v>-555.65270629693987</v>
      </c>
      <c r="BP288" s="262">
        <v>4258.6910809898927</v>
      </c>
      <c r="BQ288" s="262">
        <v>-212.09182366764344</v>
      </c>
      <c r="BR288" s="262">
        <v>-558.63675356559042</v>
      </c>
      <c r="BS288" s="262">
        <v>-511.02045392811306</v>
      </c>
      <c r="BT288" s="262">
        <v>2144.8725181764157</v>
      </c>
      <c r="BU288" s="262">
        <v>-2098.0106756553128</v>
      </c>
      <c r="BV288" s="262">
        <v>18759.028413699129</v>
      </c>
      <c r="BW288" s="262">
        <v>702.66466033856341</v>
      </c>
      <c r="BX288" s="262">
        <v>13944.950124830044</v>
      </c>
      <c r="BY288" s="262">
        <v>819.43444420657534</v>
      </c>
      <c r="BZ288" s="262">
        <v>2091.1706355049541</v>
      </c>
      <c r="CA288" s="262">
        <v>25584.981690180102</v>
      </c>
      <c r="CB288" s="262">
        <v>-813.43090946573238</v>
      </c>
      <c r="CC288" s="262">
        <v>-429.91432969010702</v>
      </c>
      <c r="CD288" s="262">
        <v>1273.4968970326258</v>
      </c>
      <c r="CE288" s="262">
        <v>1764.6455433426308</v>
      </c>
      <c r="CF288" s="262">
        <v>4948.2756375634544</v>
      </c>
      <c r="CG288" s="262">
        <v>-47.371226607907374</v>
      </c>
      <c r="CH288" s="262">
        <v>23965.235339858787</v>
      </c>
      <c r="CI288" s="262">
        <v>-506.88604706034039</v>
      </c>
      <c r="CJ288" s="262">
        <v>-1595.4230480086292</v>
      </c>
      <c r="CK288" s="262">
        <v>3735.9051058048267</v>
      </c>
      <c r="CL288" s="262">
        <v>-1533.4341082223386</v>
      </c>
      <c r="CM288" s="262">
        <v>-978.18618758977277</v>
      </c>
      <c r="CN288" s="262">
        <v>3674.0292084131333</v>
      </c>
      <c r="CO288" s="262">
        <v>-1229.3735886526374</v>
      </c>
      <c r="CP288" s="262">
        <v>-362.45047113986493</v>
      </c>
      <c r="CQ288" s="262">
        <v>-1795.5692054334236</v>
      </c>
      <c r="CR288" s="262">
        <v>5844.3209805486704</v>
      </c>
      <c r="CS288" s="262">
        <v>1030.9742655658661</v>
      </c>
      <c r="CT288" s="262">
        <v>30152.981813400696</v>
      </c>
      <c r="CU288" s="262">
        <v>79.652934197471041</v>
      </c>
      <c r="CV288" s="262">
        <v>1444.9628322906053</v>
      </c>
      <c r="CW288" s="262">
        <v>114400.62465560986</v>
      </c>
      <c r="CX288" s="262">
        <v>-2856.0132141395079</v>
      </c>
      <c r="CY288" s="262">
        <v>-13904.87852070808</v>
      </c>
      <c r="CZ288" s="262">
        <v>11048.389452712836</v>
      </c>
      <c r="DA288" s="262">
        <v>2036.0724019362278</v>
      </c>
      <c r="DB288" s="262">
        <v>125116.70704741693</v>
      </c>
      <c r="DC288" s="262">
        <v>33619.726991552088</v>
      </c>
      <c r="DD288" s="262">
        <v>4497.6462353265306</v>
      </c>
      <c r="DE288" s="262">
        <v>-1392.8317831378208</v>
      </c>
      <c r="DF288" s="262">
        <v>44953.942695371486</v>
      </c>
      <c r="DG288" s="262">
        <v>-38294.01960712322</v>
      </c>
      <c r="DH288" s="262">
        <v>-15606.671509808395</v>
      </c>
      <c r="DI288" s="262">
        <v>-28612.848508835596</v>
      </c>
      <c r="DJ288" s="262">
        <v>-1005194.9581158062</v>
      </c>
      <c r="DK288" s="262">
        <v>0</v>
      </c>
      <c r="DL288" s="263">
        <v>305125.45093472535</v>
      </c>
      <c r="DQ288" s="259" t="s">
        <v>354</v>
      </c>
      <c r="DR288" s="260"/>
      <c r="DS288" s="260"/>
      <c r="DT288" s="261"/>
      <c r="DU288" s="262">
        <f t="shared" ref="DU288:EC288" si="283">+DU287+DU169</f>
        <v>575.53596862937673</v>
      </c>
      <c r="DV288" s="262">
        <f t="shared" si="283"/>
        <v>-126.01390455407375</v>
      </c>
      <c r="DW288" s="262">
        <f t="shared" si="283"/>
        <v>201.73854913275716</v>
      </c>
      <c r="DX288" s="262">
        <f t="shared" si="283"/>
        <v>422.52933373981114</v>
      </c>
      <c r="DY288" s="262">
        <f t="shared" si="283"/>
        <v>99.164348687250367</v>
      </c>
      <c r="DZ288" s="262">
        <f t="shared" si="283"/>
        <v>174.92571034580681</v>
      </c>
      <c r="EA288" s="262">
        <f t="shared" si="283"/>
        <v>6.6599230882479787</v>
      </c>
      <c r="EB288" s="262">
        <f t="shared" si="283"/>
        <v>-44.219520018644005</v>
      </c>
      <c r="EC288" s="262">
        <f t="shared" si="283"/>
        <v>-1005.1949581158065</v>
      </c>
      <c r="ED288" s="263">
        <f t="shared" si="278"/>
        <v>305.12545093472568</v>
      </c>
      <c r="EE288" s="303">
        <f t="shared" si="281"/>
        <v>0</v>
      </c>
      <c r="EF288" s="101"/>
    </row>
    <row r="289" spans="1:136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101"/>
    </row>
    <row r="290" spans="1:136" s="126" customFormat="1" ht="15.5" x14ac:dyDescent="0.35">
      <c r="A290" s="37"/>
      <c r="B290" s="37"/>
      <c r="C290" s="38"/>
      <c r="D290" s="264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101"/>
    </row>
    <row r="291" spans="1:136" s="126" customFormat="1" ht="15.5" hidden="1" outlineLevel="6" x14ac:dyDescent="0.35">
      <c r="A291" s="37"/>
      <c r="B291" s="37"/>
      <c r="C291" s="38"/>
      <c r="D291" s="264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101"/>
    </row>
    <row r="292" spans="1:136" s="126" customFormat="1" ht="15.5" hidden="1" outlineLevel="6" x14ac:dyDescent="0.35">
      <c r="A292" s="37" t="s">
        <v>357</v>
      </c>
      <c r="B292" s="37">
        <v>1</v>
      </c>
      <c r="C292" s="38"/>
      <c r="D292" s="264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101"/>
    </row>
    <row r="293" spans="1:136" s="126" customFormat="1" ht="15.5" hidden="1" outlineLevel="6" x14ac:dyDescent="0.35">
      <c r="A293" s="37" t="s">
        <v>357</v>
      </c>
      <c r="B293" s="37">
        <v>1</v>
      </c>
      <c r="C293" s="38">
        <v>1.1000000000000001</v>
      </c>
      <c r="D293" s="264"/>
      <c r="E293" s="270"/>
      <c r="F293" s="209" t="s">
        <v>359</v>
      </c>
      <c r="G293" s="209"/>
      <c r="H293" s="267"/>
      <c r="I293" s="268">
        <v>205752.014887661</v>
      </c>
      <c r="J293" s="268">
        <v>0</v>
      </c>
      <c r="K293" s="268">
        <v>0</v>
      </c>
      <c r="L293" s="268">
        <v>9314.0281292069903</v>
      </c>
      <c r="M293" s="268">
        <v>95721.623910646493</v>
      </c>
      <c r="N293" s="268">
        <v>9639.5045035790208</v>
      </c>
      <c r="O293" s="268">
        <v>50380.196191427603</v>
      </c>
      <c r="P293" s="268">
        <v>50017.7268749098</v>
      </c>
      <c r="Q293" s="268">
        <v>0</v>
      </c>
      <c r="R293" s="268">
        <v>0</v>
      </c>
      <c r="S293" s="268">
        <v>57349.049842817098</v>
      </c>
      <c r="T293" s="268">
        <v>8129.4938354264896</v>
      </c>
      <c r="U293" s="268">
        <v>10247.457417748499</v>
      </c>
      <c r="V293" s="268">
        <v>49214.544437816403</v>
      </c>
      <c r="W293" s="268">
        <v>35296.448645881101</v>
      </c>
      <c r="X293" s="268">
        <v>0</v>
      </c>
      <c r="Y293" s="268">
        <v>0</v>
      </c>
      <c r="Z293" s="268">
        <v>11073.4369766827</v>
      </c>
      <c r="AA293" s="268">
        <v>39908.769984133498</v>
      </c>
      <c r="AB293" s="268">
        <v>3161.2775006527199</v>
      </c>
      <c r="AC293" s="268">
        <v>59482.640015017903</v>
      </c>
      <c r="AD293" s="268">
        <v>21238.582840476301</v>
      </c>
      <c r="AE293" s="268">
        <v>0</v>
      </c>
      <c r="AF293" s="268">
        <v>0</v>
      </c>
      <c r="AG293" s="268">
        <v>35450.309694429598</v>
      </c>
      <c r="AH293" s="268">
        <v>14528.2374375977</v>
      </c>
      <c r="AI293" s="268">
        <v>11797.652612341401</v>
      </c>
      <c r="AJ293" s="268">
        <v>20935.6190146013</v>
      </c>
      <c r="AK293" s="268">
        <v>25435.882711607701</v>
      </c>
      <c r="AL293" s="268">
        <v>0</v>
      </c>
      <c r="AM293" s="268">
        <v>0</v>
      </c>
      <c r="AN293" s="268">
        <v>54329.980391602803</v>
      </c>
      <c r="AO293" s="268">
        <v>13253.855278104</v>
      </c>
      <c r="AP293" s="268">
        <v>9111.31272120215</v>
      </c>
      <c r="AQ293" s="268">
        <v>19077.9648099076</v>
      </c>
      <c r="AR293" s="268">
        <v>7554.1155989606305</v>
      </c>
      <c r="AS293" s="268">
        <v>0</v>
      </c>
      <c r="AT293" s="268">
        <v>0</v>
      </c>
      <c r="AU293" s="268">
        <v>11996.4300638409</v>
      </c>
      <c r="AV293" s="268">
        <v>11829.307027766399</v>
      </c>
      <c r="AW293" s="268">
        <v>24540.564662335601</v>
      </c>
      <c r="AX293" s="268">
        <v>4086.2399427257201</v>
      </c>
      <c r="AY293" s="268">
        <v>9485.6904019820504</v>
      </c>
      <c r="AZ293" s="268">
        <v>0</v>
      </c>
      <c r="BA293" s="268">
        <v>0</v>
      </c>
      <c r="BB293" s="268">
        <v>6606.0412091960598</v>
      </c>
      <c r="BC293" s="268">
        <v>13241.922829285601</v>
      </c>
      <c r="BD293" s="268">
        <v>18269.566642428399</v>
      </c>
      <c r="BE293" s="268">
        <v>4916.9932004554003</v>
      </c>
      <c r="BF293" s="268">
        <v>2547.1131874418302</v>
      </c>
      <c r="BG293" s="268">
        <v>0</v>
      </c>
      <c r="BH293" s="268">
        <v>0</v>
      </c>
      <c r="BI293" s="268">
        <v>15497.7563854865</v>
      </c>
      <c r="BJ293" s="268">
        <v>22035.550034054599</v>
      </c>
      <c r="BK293" s="268">
        <v>7871.6392465653498</v>
      </c>
      <c r="BL293" s="268">
        <v>15020.711163108301</v>
      </c>
      <c r="BM293" s="268">
        <v>3989.2101300981199</v>
      </c>
      <c r="BN293" s="268">
        <v>0</v>
      </c>
      <c r="BO293" s="268">
        <v>0</v>
      </c>
      <c r="BP293" s="268">
        <v>8456.6696892472191</v>
      </c>
      <c r="BQ293" s="268">
        <v>9418.3688984273103</v>
      </c>
      <c r="BR293" s="268">
        <v>11363.8375110656</v>
      </c>
      <c r="BS293" s="268">
        <v>13290.205904345799</v>
      </c>
      <c r="BT293" s="268">
        <v>2395.6149248844599</v>
      </c>
      <c r="BU293" s="268">
        <v>0</v>
      </c>
      <c r="BV293" s="268">
        <v>0</v>
      </c>
      <c r="BW293" s="268">
        <v>12771.1412364889</v>
      </c>
      <c r="BX293" s="268">
        <v>2646.2213163101901</v>
      </c>
      <c r="BY293" s="268">
        <v>7141.0196947144104</v>
      </c>
      <c r="BZ293" s="268">
        <v>3719.95742017259</v>
      </c>
      <c r="CA293" s="268">
        <v>11986.3690796683</v>
      </c>
      <c r="CB293" s="268">
        <v>0</v>
      </c>
      <c r="CC293" s="268">
        <v>0</v>
      </c>
      <c r="CD293" s="268">
        <v>4658.42119411368</v>
      </c>
      <c r="CE293" s="268">
        <v>6370.8481981093801</v>
      </c>
      <c r="CF293" s="268">
        <v>6150.1180519686604</v>
      </c>
      <c r="CG293" s="268">
        <v>7829.7238779163199</v>
      </c>
      <c r="CH293" s="268">
        <v>2919.0275932017398</v>
      </c>
      <c r="CI293" s="268">
        <v>0</v>
      </c>
      <c r="CJ293" s="268">
        <v>0</v>
      </c>
      <c r="CK293" s="268">
        <v>9549.6607079926798</v>
      </c>
      <c r="CL293" s="268">
        <v>3686.60607643919</v>
      </c>
      <c r="CM293" s="268">
        <v>3678.0079240688401</v>
      </c>
      <c r="CN293" s="268">
        <v>8655.8467909925403</v>
      </c>
      <c r="CO293" s="268">
        <v>12048.5015906791</v>
      </c>
      <c r="CP293" s="268">
        <v>0</v>
      </c>
      <c r="CQ293" s="268">
        <v>0</v>
      </c>
      <c r="CR293" s="268">
        <v>12725.6600943177</v>
      </c>
      <c r="CS293" s="268">
        <v>16188.444574823499</v>
      </c>
      <c r="CT293" s="268">
        <v>4908.9380097357698</v>
      </c>
      <c r="CU293" s="268">
        <v>6899.1864979133998</v>
      </c>
      <c r="CV293" s="268">
        <v>42330.765471922401</v>
      </c>
      <c r="CW293" s="268">
        <v>132128.71971723199</v>
      </c>
      <c r="CX293" s="268">
        <v>48186.717569066401</v>
      </c>
      <c r="CY293" s="268">
        <v>63272.706892675698</v>
      </c>
      <c r="CZ293" s="268">
        <v>5798.6323448882704</v>
      </c>
      <c r="DA293" s="268">
        <v>1699.53837630774</v>
      </c>
      <c r="DB293" s="268">
        <v>2604.9952341922299</v>
      </c>
      <c r="DC293" s="268">
        <v>6199.3763461855497</v>
      </c>
      <c r="DD293" s="268">
        <v>3702.3175979511002</v>
      </c>
      <c r="DE293" s="268">
        <v>1206.4911625894899</v>
      </c>
      <c r="DF293" s="268">
        <v>9000</v>
      </c>
      <c r="DG293" s="268">
        <v>27500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1632425.1199618182</v>
      </c>
      <c r="DQ293" s="270"/>
      <c r="DR293" s="209" t="s">
        <v>359</v>
      </c>
      <c r="DS293" s="209"/>
      <c r="DT293" s="267"/>
      <c r="DU293" s="268">
        <f t="shared" ref="DU293:DU299" si="286">I293/$DQ$4</f>
        <v>205.75201488766101</v>
      </c>
      <c r="DV293" s="268">
        <f t="shared" ref="DV293:DV299" si="287">SUM(J293:O293)/$DQ$4</f>
        <v>165.05535273486009</v>
      </c>
      <c r="DW293" s="268">
        <f t="shared" ref="DW293:DW299" si="288">SUM(P293:AL293)/$DQ$4</f>
        <v>453.26712984214015</v>
      </c>
      <c r="DX293" s="268">
        <f t="shared" ref="DX293:DX299" si="289">SUM(AM293:CT293)/$DQ$4</f>
        <v>457.82117528623178</v>
      </c>
      <c r="DY293" s="268">
        <f t="shared" ref="DY293:DY299" si="290">SUM(CU293:CY293)/$DQ$4</f>
        <v>292.8180961488099</v>
      </c>
      <c r="DZ293" s="268">
        <f t="shared" ref="DZ293:DZ299" si="291">SUM(CZ293:DE293)/$DQ$4</f>
        <v>21.211351062114378</v>
      </c>
      <c r="EA293" s="268">
        <f t="shared" ref="EA293:EA299" si="292">SUM(DF293:DG293)/$DQ$4</f>
        <v>36.5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1632.4251199618172</v>
      </c>
      <c r="EE293" s="303">
        <f t="shared" si="285"/>
        <v>0</v>
      </c>
      <c r="EF293" s="101"/>
    </row>
    <row r="294" spans="1:136" s="126" customFormat="1" ht="15.5" hidden="1" outlineLevel="6" x14ac:dyDescent="0.35">
      <c r="A294" s="37" t="s">
        <v>357</v>
      </c>
      <c r="B294" s="37">
        <v>1</v>
      </c>
      <c r="C294" s="38">
        <v>1.2</v>
      </c>
      <c r="D294" s="264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101"/>
    </row>
    <row r="295" spans="1:136" s="126" customFormat="1" ht="15.5" hidden="1" outlineLevel="6" x14ac:dyDescent="0.35">
      <c r="A295" s="37" t="s">
        <v>357</v>
      </c>
      <c r="B295" s="37">
        <v>1</v>
      </c>
      <c r="C295" s="38">
        <v>1.3</v>
      </c>
      <c r="D295" s="264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6.9447779699999996</v>
      </c>
      <c r="N295" s="268">
        <v>0</v>
      </c>
      <c r="O295" s="268">
        <v>71.752042055000004</v>
      </c>
      <c r="P295" s="268">
        <v>45.839522000000002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697.50381283764295</v>
      </c>
      <c r="W295" s="268">
        <v>4.7391565997824801</v>
      </c>
      <c r="X295" s="268">
        <v>0</v>
      </c>
      <c r="Y295" s="268">
        <v>0</v>
      </c>
      <c r="Z295" s="268">
        <v>10.378816499999999</v>
      </c>
      <c r="AA295" s="268">
        <v>55.166887301822896</v>
      </c>
      <c r="AB295" s="268">
        <v>0</v>
      </c>
      <c r="AC295" s="268">
        <v>0</v>
      </c>
      <c r="AD295" s="268">
        <v>79.519603613935502</v>
      </c>
      <c r="AE295" s="268">
        <v>0</v>
      </c>
      <c r="AF295" s="268">
        <v>0</v>
      </c>
      <c r="AG295" s="268">
        <v>0</v>
      </c>
      <c r="AH295" s="268">
        <v>44.604967146</v>
      </c>
      <c r="AI295" s="268">
        <v>0</v>
      </c>
      <c r="AJ295" s="268">
        <v>43.046391983566998</v>
      </c>
      <c r="AK295" s="268">
        <v>32.124732780000002</v>
      </c>
      <c r="AL295" s="268">
        <v>0</v>
      </c>
      <c r="AM295" s="268">
        <v>0</v>
      </c>
      <c r="AN295" s="268">
        <v>0</v>
      </c>
      <c r="AO295" s="268">
        <v>85.182832278092306</v>
      </c>
      <c r="AP295" s="268">
        <v>0</v>
      </c>
      <c r="AQ295" s="268">
        <v>67.795821298425096</v>
      </c>
      <c r="AR295" s="268">
        <v>6.7155999999999993E-2</v>
      </c>
      <c r="AS295" s="268">
        <v>0</v>
      </c>
      <c r="AT295" s="268">
        <v>0</v>
      </c>
      <c r="AU295" s="268">
        <v>8.8322863999999992</v>
      </c>
      <c r="AV295" s="268">
        <v>0</v>
      </c>
      <c r="AW295" s="268">
        <v>1088.6643878361999</v>
      </c>
      <c r="AX295" s="268">
        <v>51.066052745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80.487105937833306</v>
      </c>
      <c r="BF295" s="268">
        <v>0.1612835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140.97423088595801</v>
      </c>
      <c r="BM295" s="268">
        <v>1.0447200000000001</v>
      </c>
      <c r="BN295" s="268">
        <v>0</v>
      </c>
      <c r="BO295" s="268">
        <v>0</v>
      </c>
      <c r="BP295" s="268">
        <v>0</v>
      </c>
      <c r="BQ295" s="268">
        <v>0</v>
      </c>
      <c r="BR295" s="268">
        <v>18.157103249999999</v>
      </c>
      <c r="BS295" s="268">
        <v>0</v>
      </c>
      <c r="BT295" s="268">
        <v>0</v>
      </c>
      <c r="BU295" s="268">
        <v>0</v>
      </c>
      <c r="BV295" s="268">
        <v>0</v>
      </c>
      <c r="BW295" s="268">
        <v>50.573040808522798</v>
      </c>
      <c r="BX295" s="268">
        <v>0</v>
      </c>
      <c r="BY295" s="268">
        <v>0</v>
      </c>
      <c r="BZ295" s="268">
        <v>48.780724591999999</v>
      </c>
      <c r="CA295" s="268">
        <v>2.3456454400000002</v>
      </c>
      <c r="CB295" s="268">
        <v>0</v>
      </c>
      <c r="CC295" s="268">
        <v>0</v>
      </c>
      <c r="CD295" s="268">
        <v>3.3919999999999999</v>
      </c>
      <c r="CE295" s="268">
        <v>0</v>
      </c>
      <c r="CF295" s="268">
        <v>0</v>
      </c>
      <c r="CG295" s="268">
        <v>107.958406544143</v>
      </c>
      <c r="CH295" s="268">
        <v>1.61194338871794</v>
      </c>
      <c r="CI295" s="268">
        <v>0</v>
      </c>
      <c r="CJ295" s="268">
        <v>0</v>
      </c>
      <c r="CK295" s="268">
        <v>0</v>
      </c>
      <c r="CL295" s="268">
        <v>76.701118556090805</v>
      </c>
      <c r="CM295" s="268">
        <v>0</v>
      </c>
      <c r="CN295" s="268">
        <v>71.415642057959104</v>
      </c>
      <c r="CO295" s="268">
        <v>4.3272431999999998</v>
      </c>
      <c r="CP295" s="268">
        <v>0</v>
      </c>
      <c r="CQ295" s="268">
        <v>0</v>
      </c>
      <c r="CR295" s="268">
        <v>0</v>
      </c>
      <c r="CS295" s="268">
        <v>0</v>
      </c>
      <c r="CT295" s="268">
        <v>1.891</v>
      </c>
      <c r="CU295" s="268">
        <v>22.891718477000001</v>
      </c>
      <c r="CV295" s="268">
        <v>52.969562441304603</v>
      </c>
      <c r="CW295" s="268">
        <v>156.429783384525</v>
      </c>
      <c r="CX295" s="268">
        <v>255.92961402653401</v>
      </c>
      <c r="CY295" s="268">
        <v>1080.8301917026699</v>
      </c>
      <c r="CZ295" s="268">
        <v>251.90802339999999</v>
      </c>
      <c r="DA295" s="268">
        <v>75.511991800000004</v>
      </c>
      <c r="DB295" s="268">
        <v>34.457901999999997</v>
      </c>
      <c r="DC295" s="268">
        <v>36.567999999999998</v>
      </c>
      <c r="DD295" s="268">
        <v>57.828010399999997</v>
      </c>
      <c r="DE295" s="268">
        <v>40.07</v>
      </c>
      <c r="DF295" s="268">
        <v>2697.31432</v>
      </c>
      <c r="DG295" s="268">
        <v>13561.930200000001</v>
      </c>
      <c r="DH295" s="268">
        <v>0</v>
      </c>
      <c r="DI295" s="268">
        <v>0</v>
      </c>
      <c r="DJ295" s="268">
        <v>0</v>
      </c>
      <c r="DK295" s="268">
        <v>0</v>
      </c>
      <c r="DL295" s="228">
        <v>21327.689773138729</v>
      </c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7.8696820025000003E-2</v>
      </c>
      <c r="DW295" s="268">
        <f t="shared" si="288"/>
        <v>1.0129238907627509</v>
      </c>
      <c r="DX295" s="268">
        <f t="shared" si="289"/>
        <v>1.9114297447189426</v>
      </c>
      <c r="DY295" s="268">
        <f t="shared" si="290"/>
        <v>1.5690508700320336</v>
      </c>
      <c r="DZ295" s="268">
        <f t="shared" si="291"/>
        <v>0.4963439275999999</v>
      </c>
      <c r="EA295" s="268">
        <f t="shared" si="292"/>
        <v>16.259244519999999</v>
      </c>
      <c r="EB295" s="268">
        <f t="shared" si="293"/>
        <v>0</v>
      </c>
      <c r="EC295" s="268">
        <f t="shared" si="294"/>
        <v>0</v>
      </c>
      <c r="ED295" s="269">
        <f t="shared" si="295"/>
        <v>21.327689773138726</v>
      </c>
      <c r="EE295" s="303">
        <f t="shared" si="285"/>
        <v>0</v>
      </c>
      <c r="EF295" s="101"/>
    </row>
    <row r="296" spans="1:136" s="126" customFormat="1" ht="15.5" hidden="1" outlineLevel="6" x14ac:dyDescent="0.35">
      <c r="A296" s="37" t="s">
        <v>357</v>
      </c>
      <c r="B296" s="37">
        <v>1</v>
      </c>
      <c r="C296" s="38">
        <v>1.3</v>
      </c>
      <c r="D296" s="264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101"/>
    </row>
    <row r="297" spans="1:136" s="126" customFormat="1" ht="15.5" hidden="1" outlineLevel="6" x14ac:dyDescent="0.35">
      <c r="A297" s="37" t="s">
        <v>357</v>
      </c>
      <c r="B297" s="37">
        <v>1</v>
      </c>
      <c r="C297" s="38">
        <v>1.3</v>
      </c>
      <c r="D297" s="264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101"/>
    </row>
    <row r="298" spans="1:136" s="126" customFormat="1" ht="15.5" hidden="1" outlineLevel="6" x14ac:dyDescent="0.35">
      <c r="A298" s="37" t="s">
        <v>357</v>
      </c>
      <c r="B298" s="37">
        <v>1</v>
      </c>
      <c r="C298" s="38">
        <v>1.4</v>
      </c>
      <c r="D298" s="264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2854.6729399999999</v>
      </c>
      <c r="M298" s="268">
        <v>0</v>
      </c>
      <c r="N298" s="268">
        <v>0</v>
      </c>
      <c r="O298" s="268">
        <v>367.79545189999999</v>
      </c>
      <c r="P298" s="268">
        <v>29.0625</v>
      </c>
      <c r="Q298" s="268">
        <v>0</v>
      </c>
      <c r="R298" s="268">
        <v>0</v>
      </c>
      <c r="S298" s="268">
        <v>239.16511449999999</v>
      </c>
      <c r="T298" s="268">
        <v>0</v>
      </c>
      <c r="U298" s="268">
        <v>0</v>
      </c>
      <c r="V298" s="268">
        <v>0</v>
      </c>
      <c r="W298" s="268">
        <v>0</v>
      </c>
      <c r="X298" s="268">
        <v>0</v>
      </c>
      <c r="Y298" s="268">
        <v>0</v>
      </c>
      <c r="Z298" s="268">
        <v>0</v>
      </c>
      <c r="AA298" s="268">
        <v>21.746788250000002</v>
      </c>
      <c r="AB298" s="268">
        <v>0</v>
      </c>
      <c r="AC298" s="268">
        <v>0</v>
      </c>
      <c r="AD298" s="268">
        <v>0</v>
      </c>
      <c r="AE298" s="268">
        <v>0</v>
      </c>
      <c r="AF298" s="268">
        <v>0</v>
      </c>
      <c r="AG298" s="268">
        <v>1320.4638617999999</v>
      </c>
      <c r="AH298" s="268">
        <v>0</v>
      </c>
      <c r="AI298" s="268">
        <v>0</v>
      </c>
      <c r="AJ298" s="268">
        <v>0</v>
      </c>
      <c r="AK298" s="268">
        <v>0</v>
      </c>
      <c r="AL298" s="268">
        <v>0</v>
      </c>
      <c r="AM298" s="268">
        <v>0</v>
      </c>
      <c r="AN298" s="268">
        <v>0</v>
      </c>
      <c r="AO298" s="268">
        <v>0</v>
      </c>
      <c r="AP298" s="268">
        <v>0</v>
      </c>
      <c r="AQ298" s="268">
        <v>0</v>
      </c>
      <c r="AR298" s="268">
        <v>67.875</v>
      </c>
      <c r="AS298" s="268">
        <v>0</v>
      </c>
      <c r="AT298" s="268">
        <v>0</v>
      </c>
      <c r="AU298" s="268">
        <v>0</v>
      </c>
      <c r="AV298" s="268">
        <v>0</v>
      </c>
      <c r="AW298" s="268">
        <v>0</v>
      </c>
      <c r="AX298" s="268">
        <v>218.5120498</v>
      </c>
      <c r="AY298" s="268">
        <v>0</v>
      </c>
      <c r="AZ298" s="268">
        <v>0</v>
      </c>
      <c r="BA298" s="268">
        <v>0</v>
      </c>
      <c r="BB298" s="268">
        <v>0</v>
      </c>
      <c r="BC298" s="268">
        <v>0</v>
      </c>
      <c r="BD298" s="268">
        <v>0</v>
      </c>
      <c r="BE298" s="268">
        <v>9.79143425</v>
      </c>
      <c r="BF298" s="268">
        <v>0</v>
      </c>
      <c r="BG298" s="268">
        <v>0</v>
      </c>
      <c r="BH298" s="268">
        <v>0</v>
      </c>
      <c r="BI298" s="268">
        <v>0</v>
      </c>
      <c r="BJ298" s="268">
        <v>0</v>
      </c>
      <c r="BK298" s="268">
        <v>497.31830355</v>
      </c>
      <c r="BL298" s="268">
        <v>0</v>
      </c>
      <c r="BM298" s="268">
        <v>293.91249814999998</v>
      </c>
      <c r="BN298" s="268">
        <v>0</v>
      </c>
      <c r="BO298" s="268">
        <v>0</v>
      </c>
      <c r="BP298" s="268">
        <v>0</v>
      </c>
      <c r="BQ298" s="268">
        <v>370.90465504999997</v>
      </c>
      <c r="BR298" s="268">
        <v>0</v>
      </c>
      <c r="BS298" s="268">
        <v>0</v>
      </c>
      <c r="BT298" s="268">
        <v>0</v>
      </c>
      <c r="BU298" s="268">
        <v>0</v>
      </c>
      <c r="BV298" s="268">
        <v>0</v>
      </c>
      <c r="BW298" s="268">
        <v>0</v>
      </c>
      <c r="BX298" s="268">
        <v>0</v>
      </c>
      <c r="BY298" s="268">
        <v>0</v>
      </c>
      <c r="BZ298" s="268">
        <v>183.41892884999999</v>
      </c>
      <c r="CA298" s="268">
        <v>89.125</v>
      </c>
      <c r="CB298" s="268">
        <v>0</v>
      </c>
      <c r="CC298" s="268">
        <v>0</v>
      </c>
      <c r="CD298" s="268">
        <v>0</v>
      </c>
      <c r="CE298" s="268">
        <v>205.21963210000001</v>
      </c>
      <c r="CF298" s="268">
        <v>0</v>
      </c>
      <c r="CG298" s="268">
        <v>0</v>
      </c>
      <c r="CH298" s="268">
        <v>0</v>
      </c>
      <c r="CI298" s="268">
        <v>0</v>
      </c>
      <c r="CJ298" s="268">
        <v>0</v>
      </c>
      <c r="CK298" s="268">
        <v>0</v>
      </c>
      <c r="CL298" s="268">
        <v>299.32523229999998</v>
      </c>
      <c r="CM298" s="268">
        <v>0</v>
      </c>
      <c r="CN298" s="268">
        <v>0</v>
      </c>
      <c r="CO298" s="268">
        <v>16704.132778449999</v>
      </c>
      <c r="CP298" s="268">
        <v>0</v>
      </c>
      <c r="CQ298" s="268">
        <v>0</v>
      </c>
      <c r="CR298" s="268">
        <v>0</v>
      </c>
      <c r="CS298" s="268">
        <v>0</v>
      </c>
      <c r="CT298" s="268">
        <v>0</v>
      </c>
      <c r="CU298" s="268">
        <v>0</v>
      </c>
      <c r="CV298" s="268">
        <v>0</v>
      </c>
      <c r="CW298" s="268">
        <v>1665.9398508500001</v>
      </c>
      <c r="CX298" s="268">
        <v>1452.0740985500001</v>
      </c>
      <c r="CY298" s="268">
        <v>29028.6413961</v>
      </c>
      <c r="CZ298" s="268">
        <v>4505.2833695000008</v>
      </c>
      <c r="DA298" s="268">
        <v>2685.3132954500002</v>
      </c>
      <c r="DB298" s="268">
        <v>478.21239965000001</v>
      </c>
      <c r="DC298" s="268">
        <v>3888.5704085499997</v>
      </c>
      <c r="DD298" s="268">
        <v>24431.873088199998</v>
      </c>
      <c r="DE298" s="268">
        <v>294.34463210000001</v>
      </c>
      <c r="DF298" s="268">
        <v>43380.786682750004</v>
      </c>
      <c r="DG298" s="268">
        <v>66991.633008799996</v>
      </c>
      <c r="DH298" s="268">
        <v>36792.976016500004</v>
      </c>
      <c r="DI298" s="268">
        <v>56879.858491949999</v>
      </c>
      <c r="DJ298" s="268">
        <v>8907.6719531000017</v>
      </c>
      <c r="DK298" s="268">
        <v>0</v>
      </c>
      <c r="DL298" s="228">
        <v>305155.62086100003</v>
      </c>
      <c r="DQ298" s="270"/>
      <c r="DR298" s="209" t="s">
        <v>366</v>
      </c>
      <c r="DS298" s="209"/>
      <c r="DT298" s="267"/>
      <c r="DU298" s="268">
        <f t="shared" si="286"/>
        <v>0</v>
      </c>
      <c r="DV298" s="268">
        <f t="shared" si="287"/>
        <v>3.2224683919000001</v>
      </c>
      <c r="DW298" s="268">
        <f t="shared" si="288"/>
        <v>1.6104382645499999</v>
      </c>
      <c r="DX298" s="268">
        <f t="shared" si="289"/>
        <v>18.939535512499997</v>
      </c>
      <c r="DY298" s="268">
        <f t="shared" si="290"/>
        <v>32.146655345500001</v>
      </c>
      <c r="DZ298" s="268">
        <f t="shared" si="291"/>
        <v>36.283597193449999</v>
      </c>
      <c r="EA298" s="268">
        <f t="shared" si="292"/>
        <v>110.37241969154999</v>
      </c>
      <c r="EB298" s="268">
        <f t="shared" si="293"/>
        <v>93.672834508450009</v>
      </c>
      <c r="EC298" s="268">
        <f t="shared" si="294"/>
        <v>8.9076719531000013</v>
      </c>
      <c r="ED298" s="269">
        <f t="shared" si="295"/>
        <v>305.15562086100005</v>
      </c>
      <c r="EE298" s="303">
        <f t="shared" si="285"/>
        <v>0</v>
      </c>
      <c r="EF298" s="101"/>
    </row>
    <row r="299" spans="1:136" s="126" customFormat="1" ht="15.5" hidden="1" outlineLevel="6" x14ac:dyDescent="0.35">
      <c r="A299" s="37" t="s">
        <v>357</v>
      </c>
      <c r="B299" s="37">
        <v>1</v>
      </c>
      <c r="C299" s="38">
        <v>1.5</v>
      </c>
      <c r="D299" s="264"/>
      <c r="E299" s="270"/>
      <c r="F299" s="209" t="s">
        <v>367</v>
      </c>
      <c r="G299" s="209"/>
      <c r="H299" s="267"/>
      <c r="I299" s="268">
        <v>4086.9757199999999</v>
      </c>
      <c r="J299" s="268">
        <v>0</v>
      </c>
      <c r="K299" s="267">
        <v>0</v>
      </c>
      <c r="L299" s="218">
        <v>0</v>
      </c>
      <c r="M299" s="218">
        <v>4423.0585500000007</v>
      </c>
      <c r="N299" s="218">
        <v>0</v>
      </c>
      <c r="O299" s="218">
        <v>158.40833000000001</v>
      </c>
      <c r="P299" s="218">
        <v>0</v>
      </c>
      <c r="Q299" s="218">
        <v>0</v>
      </c>
      <c r="R299" s="218">
        <v>0</v>
      </c>
      <c r="S299" s="218">
        <v>0</v>
      </c>
      <c r="T299" s="218">
        <v>0</v>
      </c>
      <c r="U299" s="218">
        <v>0</v>
      </c>
      <c r="V299" s="218">
        <v>0.58146249999999999</v>
      </c>
      <c r="W299" s="218">
        <v>0</v>
      </c>
      <c r="X299" s="218">
        <v>0</v>
      </c>
      <c r="Y299" s="218">
        <v>0</v>
      </c>
      <c r="Z299" s="218">
        <v>0</v>
      </c>
      <c r="AA299" s="218">
        <v>0</v>
      </c>
      <c r="AB299" s="218">
        <v>0</v>
      </c>
      <c r="AC299" s="218">
        <v>0</v>
      </c>
      <c r="AD299" s="218">
        <v>1.1958194444444401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0</v>
      </c>
      <c r="AY299" s="218">
        <v>0</v>
      </c>
      <c r="AZ299" s="218">
        <v>0</v>
      </c>
      <c r="BA299" s="218">
        <v>0</v>
      </c>
      <c r="BB299" s="218">
        <v>0</v>
      </c>
      <c r="BC299" s="218">
        <v>9.6464229166666708</v>
      </c>
      <c r="BD299" s="218">
        <v>0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2.8860000000000001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0</v>
      </c>
      <c r="CD299" s="218">
        <v>0</v>
      </c>
      <c r="CE299" s="218">
        <v>0</v>
      </c>
      <c r="CF299" s="218">
        <v>0</v>
      </c>
      <c r="CG299" s="218">
        <v>0</v>
      </c>
      <c r="CH299" s="218">
        <v>0</v>
      </c>
      <c r="CI299" s="218">
        <v>0</v>
      </c>
      <c r="CJ299" s="218">
        <v>0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0</v>
      </c>
      <c r="CX299" s="218">
        <v>76.321170138888903</v>
      </c>
      <c r="CY299" s="218">
        <v>34.154297222222269</v>
      </c>
      <c r="CZ299" s="218">
        <v>23.114750000000001</v>
      </c>
      <c r="DA299" s="218">
        <v>40.003374999999998</v>
      </c>
      <c r="DB299" s="218">
        <v>8.6579999999999995</v>
      </c>
      <c r="DC299" s="218">
        <v>0</v>
      </c>
      <c r="DD299" s="218">
        <v>104.346625</v>
      </c>
      <c r="DE299" s="218">
        <v>38.438000000000002</v>
      </c>
      <c r="DF299" s="218">
        <v>2723.3089999999997</v>
      </c>
      <c r="DG299" s="218">
        <v>317.49649999999997</v>
      </c>
      <c r="DH299" s="218">
        <v>836.49900000000002</v>
      </c>
      <c r="DI299" s="218">
        <v>295.50150000000002</v>
      </c>
      <c r="DJ299" s="218">
        <v>13107.210724999999</v>
      </c>
      <c r="DK299" s="218">
        <v>0</v>
      </c>
      <c r="DL299" s="228">
        <v>26287.805247222219</v>
      </c>
      <c r="DQ299" s="270"/>
      <c r="DR299" s="209" t="s">
        <v>367</v>
      </c>
      <c r="DS299" s="209"/>
      <c r="DT299" s="267"/>
      <c r="DU299" s="218">
        <f t="shared" si="286"/>
        <v>4.0869757199999999</v>
      </c>
      <c r="DV299" s="218">
        <f t="shared" si="287"/>
        <v>4.5814668800000007</v>
      </c>
      <c r="DW299" s="218">
        <f t="shared" si="288"/>
        <v>1.7772819444444401E-3</v>
      </c>
      <c r="DX299" s="218">
        <f t="shared" si="289"/>
        <v>1.2532422916666671E-2</v>
      </c>
      <c r="DY299" s="218">
        <f t="shared" si="290"/>
        <v>0.11047546736111118</v>
      </c>
      <c r="DZ299" s="218">
        <f t="shared" si="291"/>
        <v>0.21456074999999999</v>
      </c>
      <c r="EA299" s="218">
        <f t="shared" si="292"/>
        <v>3.0408054999999994</v>
      </c>
      <c r="EB299" s="218">
        <f t="shared" si="293"/>
        <v>1.1320005000000002</v>
      </c>
      <c r="EC299" s="218">
        <f t="shared" si="294"/>
        <v>13.107210725</v>
      </c>
      <c r="ED299" s="228">
        <f t="shared" si="295"/>
        <v>26.287805247222224</v>
      </c>
      <c r="EE299" s="303">
        <f t="shared" si="285"/>
        <v>0</v>
      </c>
      <c r="EF299" s="101"/>
    </row>
    <row r="300" spans="1:136" s="126" customFormat="1" ht="15.5" collapsed="1" x14ac:dyDescent="0.35">
      <c r="A300" s="37"/>
      <c r="B300" s="37"/>
      <c r="C300" s="38"/>
      <c r="D300" s="264"/>
      <c r="E300" s="233" t="s">
        <v>368</v>
      </c>
      <c r="F300" s="234"/>
      <c r="G300" s="234"/>
      <c r="H300" s="235"/>
      <c r="I300" s="245">
        <v>209838.99060766099</v>
      </c>
      <c r="J300" s="245">
        <v>0</v>
      </c>
      <c r="K300" s="245">
        <v>0</v>
      </c>
      <c r="L300" s="245">
        <v>12168.701069206991</v>
      </c>
      <c r="M300" s="245">
        <v>100151.62723861649</v>
      </c>
      <c r="N300" s="245">
        <v>9639.5045035790208</v>
      </c>
      <c r="O300" s="245">
        <v>50978.152015382599</v>
      </c>
      <c r="P300" s="245">
        <v>50092.628896909802</v>
      </c>
      <c r="Q300" s="245">
        <v>0</v>
      </c>
      <c r="R300" s="245">
        <v>0</v>
      </c>
      <c r="S300" s="245">
        <v>57588.214957317097</v>
      </c>
      <c r="T300" s="245">
        <v>8129.4938354264896</v>
      </c>
      <c r="U300" s="245">
        <v>10247.457417748499</v>
      </c>
      <c r="V300" s="245">
        <v>49912.629713154041</v>
      </c>
      <c r="W300" s="245">
        <v>35301.187802480883</v>
      </c>
      <c r="X300" s="245">
        <v>0</v>
      </c>
      <c r="Y300" s="245">
        <v>0</v>
      </c>
      <c r="Z300" s="245">
        <v>11083.815793182701</v>
      </c>
      <c r="AA300" s="245">
        <v>39985.683659685317</v>
      </c>
      <c r="AB300" s="245">
        <v>3161.2775006527199</v>
      </c>
      <c r="AC300" s="245">
        <v>59482.640015017903</v>
      </c>
      <c r="AD300" s="245">
        <v>21319.298263534682</v>
      </c>
      <c r="AE300" s="245">
        <v>0</v>
      </c>
      <c r="AF300" s="245">
        <v>0</v>
      </c>
      <c r="AG300" s="245">
        <v>36770.7735562296</v>
      </c>
      <c r="AH300" s="245">
        <v>14572.8424047437</v>
      </c>
      <c r="AI300" s="245">
        <v>11797.652612341401</v>
      </c>
      <c r="AJ300" s="245">
        <v>20978.665406584867</v>
      </c>
      <c r="AK300" s="245">
        <v>25468.007444387702</v>
      </c>
      <c r="AL300" s="245">
        <v>0</v>
      </c>
      <c r="AM300" s="245">
        <v>0</v>
      </c>
      <c r="AN300" s="245">
        <v>54329.980391602803</v>
      </c>
      <c r="AO300" s="245">
        <v>13339.038110382093</v>
      </c>
      <c r="AP300" s="245">
        <v>9111.31272120215</v>
      </c>
      <c r="AQ300" s="245">
        <v>19145.760631206027</v>
      </c>
      <c r="AR300" s="245">
        <v>7622.0577549606305</v>
      </c>
      <c r="AS300" s="245">
        <v>0</v>
      </c>
      <c r="AT300" s="245">
        <v>0</v>
      </c>
      <c r="AU300" s="245">
        <v>12005.262350240901</v>
      </c>
      <c r="AV300" s="245">
        <v>11829.307027766399</v>
      </c>
      <c r="AW300" s="245">
        <v>25629.229050171802</v>
      </c>
      <c r="AX300" s="245">
        <v>4355.8180452707202</v>
      </c>
      <c r="AY300" s="245">
        <v>9485.6904019820504</v>
      </c>
      <c r="AZ300" s="245">
        <v>0</v>
      </c>
      <c r="BA300" s="245">
        <v>0</v>
      </c>
      <c r="BB300" s="245">
        <v>6606.0412091960598</v>
      </c>
      <c r="BC300" s="245">
        <v>13251.569252202267</v>
      </c>
      <c r="BD300" s="245">
        <v>18269.566642428399</v>
      </c>
      <c r="BE300" s="245">
        <v>5007.271740643233</v>
      </c>
      <c r="BF300" s="245">
        <v>2547.2744709418303</v>
      </c>
      <c r="BG300" s="245">
        <v>0</v>
      </c>
      <c r="BH300" s="245">
        <v>0</v>
      </c>
      <c r="BI300" s="245">
        <v>15497.7563854865</v>
      </c>
      <c r="BJ300" s="245">
        <v>22035.550034054599</v>
      </c>
      <c r="BK300" s="245">
        <v>8368.9575501153504</v>
      </c>
      <c r="BL300" s="245">
        <v>15161.685393994259</v>
      </c>
      <c r="BM300" s="245">
        <v>4284.1673482481201</v>
      </c>
      <c r="BN300" s="245">
        <v>0</v>
      </c>
      <c r="BO300" s="245">
        <v>0</v>
      </c>
      <c r="BP300" s="245">
        <v>8456.6696892472191</v>
      </c>
      <c r="BQ300" s="245">
        <v>9789.273553477311</v>
      </c>
      <c r="BR300" s="245">
        <v>11384.8806143156</v>
      </c>
      <c r="BS300" s="245">
        <v>13290.205904345799</v>
      </c>
      <c r="BT300" s="245">
        <v>2395.6149248844599</v>
      </c>
      <c r="BU300" s="245">
        <v>0</v>
      </c>
      <c r="BV300" s="245">
        <v>0</v>
      </c>
      <c r="BW300" s="245">
        <v>12821.714277297422</v>
      </c>
      <c r="BX300" s="245">
        <v>2646.2213163101901</v>
      </c>
      <c r="BY300" s="245">
        <v>7141.0196947144104</v>
      </c>
      <c r="BZ300" s="245">
        <v>3952.15707361459</v>
      </c>
      <c r="CA300" s="245">
        <v>12077.839725108301</v>
      </c>
      <c r="CB300" s="245">
        <v>0</v>
      </c>
      <c r="CC300" s="245">
        <v>0</v>
      </c>
      <c r="CD300" s="245">
        <v>4661.8131941136799</v>
      </c>
      <c r="CE300" s="245">
        <v>6576.0678302093802</v>
      </c>
      <c r="CF300" s="245">
        <v>6150.1180519686604</v>
      </c>
      <c r="CG300" s="245">
        <v>7937.6822844604631</v>
      </c>
      <c r="CH300" s="245">
        <v>2920.6395365904577</v>
      </c>
      <c r="CI300" s="245">
        <v>0</v>
      </c>
      <c r="CJ300" s="245">
        <v>0</v>
      </c>
      <c r="CK300" s="245">
        <v>9549.6607079926798</v>
      </c>
      <c r="CL300" s="245">
        <v>4062.6324272952811</v>
      </c>
      <c r="CM300" s="245">
        <v>3678.0079240688401</v>
      </c>
      <c r="CN300" s="245">
        <v>8727.2624330504987</v>
      </c>
      <c r="CO300" s="245">
        <v>28756.961612329098</v>
      </c>
      <c r="CP300" s="245">
        <v>0</v>
      </c>
      <c r="CQ300" s="245">
        <v>0</v>
      </c>
      <c r="CR300" s="245">
        <v>12725.6600943177</v>
      </c>
      <c r="CS300" s="245">
        <v>16188.444574823499</v>
      </c>
      <c r="CT300" s="245">
        <v>4910.8290097357694</v>
      </c>
      <c r="CU300" s="245">
        <v>6922.0782163903996</v>
      </c>
      <c r="CV300" s="245">
        <v>42383.735034363708</v>
      </c>
      <c r="CW300" s="245">
        <v>133951.08935146651</v>
      </c>
      <c r="CX300" s="245">
        <v>49971.042451781825</v>
      </c>
      <c r="CY300" s="245">
        <v>93416.332777700591</v>
      </c>
      <c r="CZ300" s="245">
        <v>10578.938487788273</v>
      </c>
      <c r="DA300" s="245">
        <v>4500.3670385577407</v>
      </c>
      <c r="DB300" s="245">
        <v>3126.3235358422298</v>
      </c>
      <c r="DC300" s="245">
        <v>10124.51475473555</v>
      </c>
      <c r="DD300" s="245">
        <v>28296.365321551097</v>
      </c>
      <c r="DE300" s="245">
        <v>1579.3437946894901</v>
      </c>
      <c r="DF300" s="245">
        <v>57801.410002750003</v>
      </c>
      <c r="DG300" s="245">
        <v>108371.05970879999</v>
      </c>
      <c r="DH300" s="245">
        <v>37629.475016500008</v>
      </c>
      <c r="DI300" s="245">
        <v>57175.359991949997</v>
      </c>
      <c r="DJ300" s="245">
        <v>22014.882678100003</v>
      </c>
      <c r="DK300" s="245">
        <v>0</v>
      </c>
      <c r="DL300" s="246">
        <v>1985196.235843179</v>
      </c>
      <c r="DQ300" s="233" t="s">
        <v>368</v>
      </c>
      <c r="DR300" s="234"/>
      <c r="DS300" s="234"/>
      <c r="DT300" s="235"/>
      <c r="DU300" s="245">
        <f>SUM(DU293:DU299)</f>
        <v>209.838990607661</v>
      </c>
      <c r="DV300" s="245">
        <f t="shared" ref="DV300:EC300" si="296">SUM(DV293:DV299)</f>
        <v>172.93798482678508</v>
      </c>
      <c r="DW300" s="245">
        <f t="shared" si="296"/>
        <v>455.89226927939734</v>
      </c>
      <c r="DX300" s="245">
        <f t="shared" si="296"/>
        <v>478.68467296636737</v>
      </c>
      <c r="DY300" s="245">
        <f t="shared" si="296"/>
        <v>326.64427783170299</v>
      </c>
      <c r="DZ300" s="245">
        <f t="shared" si="296"/>
        <v>58.205852933164373</v>
      </c>
      <c r="EA300" s="245">
        <f t="shared" si="296"/>
        <v>166.17246971155001</v>
      </c>
      <c r="EB300" s="245">
        <f t="shared" si="296"/>
        <v>94.804835008450013</v>
      </c>
      <c r="EC300" s="245">
        <f t="shared" si="296"/>
        <v>22.014882678100001</v>
      </c>
      <c r="ED300" s="246">
        <f>SUM(DU300:EC300)</f>
        <v>1985.1962358431783</v>
      </c>
      <c r="EE300" s="303">
        <f t="shared" si="285"/>
        <v>0</v>
      </c>
    </row>
    <row r="301" spans="1:136" s="126" customFormat="1" ht="15.5" hidden="1" outlineLevel="1" x14ac:dyDescent="0.35">
      <c r="A301" s="37"/>
      <c r="B301" s="37"/>
      <c r="C301" s="38"/>
      <c r="D301" s="264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</row>
    <row r="302" spans="1:136" s="126" customFormat="1" ht="15.5" hidden="1" outlineLevel="1" x14ac:dyDescent="0.35">
      <c r="A302" s="37"/>
      <c r="B302" s="37"/>
      <c r="C302" s="38"/>
      <c r="D302" s="264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</row>
    <row r="303" spans="1:136" s="126" customFormat="1" ht="15.5" hidden="1" outlineLevel="1" x14ac:dyDescent="0.35">
      <c r="A303" s="37" t="s">
        <v>357</v>
      </c>
      <c r="B303" s="37">
        <v>2</v>
      </c>
      <c r="C303" s="38"/>
      <c r="D303" s="264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 t="shared" ref="ED303:ED366" si="306">SUM(DU303:EC303)</f>
        <v>0</v>
      </c>
      <c r="EE303" s="303">
        <f t="shared" ref="EE303:EE334" si="307">ED303-(DL303/$DQ$4)</f>
        <v>0</v>
      </c>
    </row>
    <row r="304" spans="1:136" s="126" customFormat="1" ht="15.5" hidden="1" outlineLevel="1" x14ac:dyDescent="0.35">
      <c r="A304" s="37" t="s">
        <v>357</v>
      </c>
      <c r="B304" s="37">
        <v>2</v>
      </c>
      <c r="C304" s="38">
        <v>2.1</v>
      </c>
      <c r="D304" s="264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 t="shared" si="306"/>
        <v>0</v>
      </c>
      <c r="EE304" s="303">
        <f t="shared" si="307"/>
        <v>0</v>
      </c>
    </row>
    <row r="305" spans="1:135" s="126" customFormat="1" ht="15.5" hidden="1" outlineLevel="1" x14ac:dyDescent="0.35">
      <c r="A305" s="37" t="s">
        <v>357</v>
      </c>
      <c r="B305" s="37">
        <v>2</v>
      </c>
      <c r="C305" s="38">
        <v>2.2000000000000002</v>
      </c>
      <c r="D305" s="264"/>
      <c r="E305" s="270"/>
      <c r="F305" s="209"/>
      <c r="G305" s="205" t="s">
        <v>276</v>
      </c>
      <c r="H305" s="267"/>
      <c r="I305" s="206">
        <v>0</v>
      </c>
      <c r="J305" s="206">
        <v>0</v>
      </c>
      <c r="K305" s="206">
        <v>0</v>
      </c>
      <c r="L305" s="206">
        <v>0</v>
      </c>
      <c r="M305" s="206">
        <v>0</v>
      </c>
      <c r="N305" s="206">
        <v>0</v>
      </c>
      <c r="O305" s="206">
        <v>0</v>
      </c>
      <c r="P305" s="206">
        <v>0</v>
      </c>
      <c r="Q305" s="206">
        <v>0</v>
      </c>
      <c r="R305" s="206">
        <v>0</v>
      </c>
      <c r="S305" s="206">
        <v>0</v>
      </c>
      <c r="T305" s="206">
        <v>0</v>
      </c>
      <c r="U305" s="206">
        <v>0</v>
      </c>
      <c r="V305" s="206">
        <v>0</v>
      </c>
      <c r="W305" s="206">
        <v>0</v>
      </c>
      <c r="X305" s="206">
        <v>0</v>
      </c>
      <c r="Y305" s="206">
        <v>0</v>
      </c>
      <c r="Z305" s="206">
        <v>0</v>
      </c>
      <c r="AA305" s="206">
        <v>0</v>
      </c>
      <c r="AB305" s="206">
        <v>0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  <c r="AK305" s="206">
        <v>0</v>
      </c>
      <c r="AL305" s="206">
        <v>0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0</v>
      </c>
      <c r="CX305" s="206">
        <v>0</v>
      </c>
      <c r="CY305" s="206">
        <v>0</v>
      </c>
      <c r="CZ305" s="206">
        <v>0</v>
      </c>
      <c r="DA305" s="206">
        <v>0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0</v>
      </c>
      <c r="DJ305" s="232">
        <v>0</v>
      </c>
      <c r="DK305" s="206">
        <v>0</v>
      </c>
      <c r="DL305" s="207">
        <v>0</v>
      </c>
      <c r="DQ305" s="270"/>
      <c r="DR305" s="209"/>
      <c r="DS305" s="205" t="s">
        <v>276</v>
      </c>
      <c r="DT305" s="267"/>
      <c r="DU305" s="206">
        <f t="shared" si="297"/>
        <v>0</v>
      </c>
      <c r="DV305" s="206">
        <f t="shared" si="298"/>
        <v>0</v>
      </c>
      <c r="DW305" s="206">
        <f t="shared" si="299"/>
        <v>0</v>
      </c>
      <c r="DX305" s="206">
        <f t="shared" si="300"/>
        <v>0</v>
      </c>
      <c r="DY305" s="206">
        <f t="shared" si="301"/>
        <v>0</v>
      </c>
      <c r="DZ305" s="206">
        <f t="shared" si="302"/>
        <v>0</v>
      </c>
      <c r="EA305" s="206">
        <f t="shared" si="303"/>
        <v>0</v>
      </c>
      <c r="EB305" s="206">
        <f t="shared" si="304"/>
        <v>0</v>
      </c>
      <c r="EC305" s="206">
        <f t="shared" si="305"/>
        <v>0</v>
      </c>
      <c r="ED305" s="207">
        <f t="shared" si="306"/>
        <v>0</v>
      </c>
      <c r="EE305" s="303">
        <f t="shared" si="307"/>
        <v>0</v>
      </c>
    </row>
    <row r="306" spans="1:135" s="126" customFormat="1" ht="15.5" hidden="1" outlineLevel="1" x14ac:dyDescent="0.35">
      <c r="A306" s="37" t="s">
        <v>357</v>
      </c>
      <c r="B306" s="37">
        <v>2</v>
      </c>
      <c r="C306" s="38">
        <v>2.2999999999999998</v>
      </c>
      <c r="D306" s="264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6"/>
        <v>0</v>
      </c>
      <c r="EE306" s="303">
        <f t="shared" si="307"/>
        <v>0</v>
      </c>
    </row>
    <row r="307" spans="1:135" s="126" customFormat="1" ht="15.5" hidden="1" outlineLevel="1" x14ac:dyDescent="0.35">
      <c r="A307" s="37" t="s">
        <v>357</v>
      </c>
      <c r="B307" s="37">
        <v>2</v>
      </c>
      <c r="C307" s="38">
        <v>2.2999999999999998</v>
      </c>
      <c r="D307" s="264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6"/>
        <v>0</v>
      </c>
      <c r="EE307" s="303">
        <f t="shared" si="307"/>
        <v>0</v>
      </c>
    </row>
    <row r="308" spans="1:135" s="126" customFormat="1" ht="15.5" hidden="1" outlineLevel="1" x14ac:dyDescent="0.35">
      <c r="A308" s="37" t="s">
        <v>357</v>
      </c>
      <c r="B308" s="37">
        <v>2</v>
      </c>
      <c r="C308" s="38">
        <v>2.2999999999999998</v>
      </c>
      <c r="D308" s="264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6"/>
        <v>0</v>
      </c>
      <c r="EE308" s="303">
        <f t="shared" si="307"/>
        <v>0</v>
      </c>
    </row>
    <row r="309" spans="1:135" s="126" customFormat="1" ht="15.5" hidden="1" outlineLevel="1" x14ac:dyDescent="0.35">
      <c r="A309" s="37" t="s">
        <v>357</v>
      </c>
      <c r="B309" s="37">
        <v>2</v>
      </c>
      <c r="C309" s="38">
        <v>2.4</v>
      </c>
      <c r="D309" s="264"/>
      <c r="E309" s="270"/>
      <c r="F309" s="209"/>
      <c r="G309" s="205" t="s">
        <v>377</v>
      </c>
      <c r="H309" s="205"/>
      <c r="I309" s="206">
        <v>0</v>
      </c>
      <c r="J309" s="206">
        <v>0</v>
      </c>
      <c r="K309" s="206">
        <v>0</v>
      </c>
      <c r="L309" s="206">
        <v>0</v>
      </c>
      <c r="M309" s="206">
        <v>0</v>
      </c>
      <c r="N309" s="206">
        <v>0</v>
      </c>
      <c r="O309" s="206">
        <v>0</v>
      </c>
      <c r="P309" s="206">
        <v>0</v>
      </c>
      <c r="Q309" s="206">
        <v>0</v>
      </c>
      <c r="R309" s="206">
        <v>0</v>
      </c>
      <c r="S309" s="206">
        <v>0</v>
      </c>
      <c r="T309" s="206">
        <v>0</v>
      </c>
      <c r="U309" s="206">
        <v>0</v>
      </c>
      <c r="V309" s="206">
        <v>0</v>
      </c>
      <c r="W309" s="206">
        <v>0</v>
      </c>
      <c r="X309" s="206">
        <v>0</v>
      </c>
      <c r="Y309" s="206">
        <v>0</v>
      </c>
      <c r="Z309" s="206">
        <v>0</v>
      </c>
      <c r="AA309" s="206">
        <v>0</v>
      </c>
      <c r="AB309" s="206">
        <v>0</v>
      </c>
      <c r="AC309" s="206">
        <v>0</v>
      </c>
      <c r="AD309" s="206">
        <v>0</v>
      </c>
      <c r="AE309" s="206">
        <v>0</v>
      </c>
      <c r="AF309" s="206">
        <v>0</v>
      </c>
      <c r="AG309" s="206">
        <v>0</v>
      </c>
      <c r="AH309" s="206">
        <v>0</v>
      </c>
      <c r="AI309" s="206">
        <v>0</v>
      </c>
      <c r="AJ309" s="206">
        <v>0</v>
      </c>
      <c r="AK309" s="206">
        <v>0</v>
      </c>
      <c r="AL309" s="206">
        <v>0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0</v>
      </c>
      <c r="DJ309" s="232">
        <v>0</v>
      </c>
      <c r="DK309" s="206">
        <v>0</v>
      </c>
      <c r="DL309" s="207">
        <v>0</v>
      </c>
      <c r="DQ309" s="270"/>
      <c r="DR309" s="209"/>
      <c r="DS309" s="205" t="s">
        <v>377</v>
      </c>
      <c r="DT309" s="205"/>
      <c r="DU309" s="206">
        <f t="shared" si="297"/>
        <v>0</v>
      </c>
      <c r="DV309" s="206">
        <f t="shared" si="298"/>
        <v>0</v>
      </c>
      <c r="DW309" s="206">
        <f t="shared" si="299"/>
        <v>0</v>
      </c>
      <c r="DX309" s="206">
        <f t="shared" si="300"/>
        <v>0</v>
      </c>
      <c r="DY309" s="206">
        <f t="shared" si="301"/>
        <v>0</v>
      </c>
      <c r="DZ309" s="206">
        <f t="shared" si="302"/>
        <v>0</v>
      </c>
      <c r="EA309" s="206">
        <f t="shared" si="303"/>
        <v>0</v>
      </c>
      <c r="EB309" s="206">
        <f t="shared" si="304"/>
        <v>0</v>
      </c>
      <c r="EC309" s="206">
        <f t="shared" si="305"/>
        <v>0</v>
      </c>
      <c r="ED309" s="207">
        <f t="shared" si="306"/>
        <v>0</v>
      </c>
      <c r="EE309" s="303">
        <f t="shared" si="307"/>
        <v>0</v>
      </c>
    </row>
    <row r="310" spans="1:135" s="126" customFormat="1" ht="15.5" hidden="1" outlineLevel="1" x14ac:dyDescent="0.35">
      <c r="A310" s="37" t="s">
        <v>357</v>
      </c>
      <c r="B310" s="37">
        <v>2</v>
      </c>
      <c r="C310" s="38">
        <v>2.5</v>
      </c>
      <c r="D310" s="264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6"/>
        <v>0</v>
      </c>
      <c r="EE310" s="303">
        <f t="shared" si="307"/>
        <v>0</v>
      </c>
    </row>
    <row r="311" spans="1:135" s="126" customFormat="1" ht="15.5" hidden="1" outlineLevel="1" x14ac:dyDescent="0.35">
      <c r="A311" s="37" t="s">
        <v>357</v>
      </c>
      <c r="B311" s="37">
        <v>2</v>
      </c>
      <c r="C311" s="38">
        <v>2.6</v>
      </c>
      <c r="D311" s="264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0</v>
      </c>
      <c r="DG311" s="206">
        <v>0</v>
      </c>
      <c r="DH311" s="206">
        <v>0</v>
      </c>
      <c r="DI311" s="206">
        <v>0</v>
      </c>
      <c r="DJ311" s="206">
        <v>0</v>
      </c>
      <c r="DK311" s="206">
        <v>0</v>
      </c>
      <c r="DL311" s="207">
        <v>0</v>
      </c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0</v>
      </c>
      <c r="DY311" s="206">
        <f t="shared" si="301"/>
        <v>0</v>
      </c>
      <c r="DZ311" s="206">
        <f t="shared" si="302"/>
        <v>0</v>
      </c>
      <c r="EA311" s="206">
        <f t="shared" si="303"/>
        <v>0</v>
      </c>
      <c r="EB311" s="206">
        <f t="shared" si="304"/>
        <v>0</v>
      </c>
      <c r="EC311" s="206">
        <f t="shared" si="305"/>
        <v>0</v>
      </c>
      <c r="ED311" s="207">
        <f t="shared" si="306"/>
        <v>0</v>
      </c>
      <c r="EE311" s="303">
        <f t="shared" si="307"/>
        <v>0</v>
      </c>
    </row>
    <row r="312" spans="1:135" s="126" customFormat="1" ht="15.5" hidden="1" outlineLevel="1" x14ac:dyDescent="0.35">
      <c r="A312" s="37" t="s">
        <v>357</v>
      </c>
      <c r="B312" s="37">
        <v>3</v>
      </c>
      <c r="C312" s="38"/>
      <c r="D312" s="264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6"/>
        <v>0</v>
      </c>
      <c r="EE312" s="303">
        <f t="shared" si="307"/>
        <v>0</v>
      </c>
    </row>
    <row r="313" spans="1:135" s="126" customFormat="1" ht="15.5" hidden="1" outlineLevel="1" x14ac:dyDescent="0.35">
      <c r="A313" s="37" t="s">
        <v>357</v>
      </c>
      <c r="B313" s="37">
        <v>3</v>
      </c>
      <c r="C313" s="38">
        <v>3.1</v>
      </c>
      <c r="D313" s="264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6"/>
        <v>0</v>
      </c>
      <c r="EE313" s="303">
        <f t="shared" si="307"/>
        <v>0</v>
      </c>
    </row>
    <row r="314" spans="1:135" s="126" customFormat="1" ht="15.5" hidden="1" outlineLevel="1" x14ac:dyDescent="0.35">
      <c r="A314" s="37" t="s">
        <v>357</v>
      </c>
      <c r="B314" s="37">
        <v>3</v>
      </c>
      <c r="C314" s="38">
        <v>3.2</v>
      </c>
      <c r="D314" s="264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6"/>
        <v>0</v>
      </c>
      <c r="EE314" s="303">
        <f t="shared" si="307"/>
        <v>0</v>
      </c>
    </row>
    <row r="315" spans="1:135" s="126" customFormat="1" ht="15.5" hidden="1" outlineLevel="1" x14ac:dyDescent="0.35">
      <c r="A315" s="37" t="s">
        <v>357</v>
      </c>
      <c r="B315" s="37">
        <v>3</v>
      </c>
      <c r="C315" s="38">
        <v>3.3</v>
      </c>
      <c r="D315" s="264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6"/>
        <v>0</v>
      </c>
      <c r="EE315" s="303">
        <f t="shared" si="307"/>
        <v>0</v>
      </c>
    </row>
    <row r="316" spans="1:135" s="126" customFormat="1" ht="15.5" hidden="1" outlineLevel="1" x14ac:dyDescent="0.35">
      <c r="A316" s="37" t="s">
        <v>357</v>
      </c>
      <c r="B316" s="37">
        <v>3</v>
      </c>
      <c r="C316" s="38">
        <v>3.3</v>
      </c>
      <c r="D316" s="264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6"/>
        <v>0</v>
      </c>
      <c r="EE316" s="303">
        <f t="shared" si="307"/>
        <v>0</v>
      </c>
    </row>
    <row r="317" spans="1:135" s="126" customFormat="1" ht="15.5" hidden="1" outlineLevel="1" x14ac:dyDescent="0.35">
      <c r="A317" s="37" t="s">
        <v>357</v>
      </c>
      <c r="B317" s="37">
        <v>3</v>
      </c>
      <c r="C317" s="38">
        <v>3.3</v>
      </c>
      <c r="D317" s="264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6"/>
        <v>0</v>
      </c>
      <c r="EE317" s="303">
        <f t="shared" si="307"/>
        <v>0</v>
      </c>
    </row>
    <row r="318" spans="1:135" s="126" customFormat="1" ht="15.5" hidden="1" outlineLevel="1" x14ac:dyDescent="0.35">
      <c r="A318" s="37" t="s">
        <v>357</v>
      </c>
      <c r="B318" s="37">
        <v>3</v>
      </c>
      <c r="C318" s="38">
        <v>3.4</v>
      </c>
      <c r="D318" s="264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6"/>
        <v>0</v>
      </c>
      <c r="EE318" s="303">
        <f t="shared" si="307"/>
        <v>0</v>
      </c>
    </row>
    <row r="319" spans="1:135" s="126" customFormat="1" ht="15.5" hidden="1" outlineLevel="1" x14ac:dyDescent="0.35">
      <c r="A319" s="37" t="s">
        <v>357</v>
      </c>
      <c r="B319" s="37">
        <v>3</v>
      </c>
      <c r="C319" s="38">
        <v>3.5</v>
      </c>
      <c r="D319" s="264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6"/>
        <v>0</v>
      </c>
      <c r="EE319" s="303">
        <f t="shared" si="307"/>
        <v>0</v>
      </c>
    </row>
    <row r="320" spans="1:135" s="126" customFormat="1" ht="15.5" hidden="1" outlineLevel="1" x14ac:dyDescent="0.35">
      <c r="A320" s="37"/>
      <c r="B320" s="37"/>
      <c r="C320" s="38"/>
      <c r="D320" s="264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6"/>
        <v>0</v>
      </c>
      <c r="EE320" s="303">
        <f t="shared" si="307"/>
        <v>0</v>
      </c>
    </row>
    <row r="321" spans="1:135" s="126" customFormat="1" ht="15.5" hidden="1" outlineLevel="1" x14ac:dyDescent="0.35">
      <c r="A321" s="37" t="s">
        <v>357</v>
      </c>
      <c r="B321" s="37">
        <v>4</v>
      </c>
      <c r="C321" s="38"/>
      <c r="D321" s="264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6"/>
        <v>0</v>
      </c>
      <c r="EE321" s="303">
        <f t="shared" si="307"/>
        <v>0</v>
      </c>
    </row>
    <row r="322" spans="1:135" s="126" customFormat="1" ht="15.5" hidden="1" outlineLevel="1" x14ac:dyDescent="0.35">
      <c r="A322" s="37" t="s">
        <v>357</v>
      </c>
      <c r="B322" s="37">
        <v>4</v>
      </c>
      <c r="C322" s="38">
        <v>4.0999999999999996</v>
      </c>
      <c r="D322" s="264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6"/>
        <v>0</v>
      </c>
      <c r="EE322" s="303">
        <f t="shared" si="307"/>
        <v>0</v>
      </c>
    </row>
    <row r="323" spans="1:135" s="126" customFormat="1" ht="15.5" hidden="1" outlineLevel="1" x14ac:dyDescent="0.35">
      <c r="A323" s="37" t="s">
        <v>357</v>
      </c>
      <c r="B323" s="37">
        <v>4</v>
      </c>
      <c r="C323" s="38">
        <v>4.2</v>
      </c>
      <c r="D323" s="264"/>
      <c r="E323" s="270"/>
      <c r="F323" s="209"/>
      <c r="G323" s="218"/>
      <c r="H323" s="205" t="s">
        <v>276</v>
      </c>
      <c r="I323" s="206">
        <v>-23267.357651894301</v>
      </c>
      <c r="J323" s="206">
        <v>-3536.6788354425098</v>
      </c>
      <c r="K323" s="206">
        <v>-3536.6788354425798</v>
      </c>
      <c r="L323" s="206">
        <v>-3536.6788354425198</v>
      </c>
      <c r="M323" s="206">
        <v>-3536.6788354425298</v>
      </c>
      <c r="N323" s="206">
        <v>-3536.6788354425398</v>
      </c>
      <c r="O323" s="206">
        <v>-3536.6788354425698</v>
      </c>
      <c r="P323" s="206">
        <v>-1015.61114671108</v>
      </c>
      <c r="Q323" s="206">
        <v>-1015.61114671113</v>
      </c>
      <c r="R323" s="206">
        <v>-1015.61114671114</v>
      </c>
      <c r="S323" s="206">
        <v>-1015.61114671114</v>
      </c>
      <c r="T323" s="206">
        <v>-1015.61114671113</v>
      </c>
      <c r="U323" s="206">
        <v>-1015.61114671108</v>
      </c>
      <c r="V323" s="206">
        <v>-1015.61114671111</v>
      </c>
      <c r="W323" s="206">
        <v>-1015.61114671108</v>
      </c>
      <c r="X323" s="206">
        <v>-1015.61114671119</v>
      </c>
      <c r="Y323" s="206">
        <v>-1015.61114671111</v>
      </c>
      <c r="Z323" s="206">
        <v>-1015.61114671111</v>
      </c>
      <c r="AA323" s="206">
        <v>-1015.61114671111</v>
      </c>
      <c r="AB323" s="206">
        <v>-1015.61114671111</v>
      </c>
      <c r="AC323" s="206">
        <v>-1015.61114671115</v>
      </c>
      <c r="AD323" s="206">
        <v>-1015.61114671111</v>
      </c>
      <c r="AE323" s="206">
        <v>-1015.61114671111</v>
      </c>
      <c r="AF323" s="206">
        <v>-1015.61114671111</v>
      </c>
      <c r="AG323" s="206">
        <v>-1015.61114671111</v>
      </c>
      <c r="AH323" s="206">
        <v>-1015.61114671111</v>
      </c>
      <c r="AI323" s="206">
        <v>-1015.61114671112</v>
      </c>
      <c r="AJ323" s="206">
        <v>-1015.61114671114</v>
      </c>
      <c r="AK323" s="206">
        <v>-1015.61114671115</v>
      </c>
      <c r="AL323" s="206">
        <v>-1015.61114671109</v>
      </c>
      <c r="AM323" s="206">
        <v>-316.685053597251</v>
      </c>
      <c r="AN323" s="206">
        <v>-316.68505359740601</v>
      </c>
      <c r="AO323" s="206">
        <v>-316.68505359715101</v>
      </c>
      <c r="AP323" s="206">
        <v>-316.68505359729897</v>
      </c>
      <c r="AQ323" s="206">
        <v>-316.68505359724298</v>
      </c>
      <c r="AR323" s="206">
        <v>-316.685053597322</v>
      </c>
      <c r="AS323" s="206">
        <v>-316.68505359719597</v>
      </c>
      <c r="AT323" s="206">
        <v>-316.685053597337</v>
      </c>
      <c r="AU323" s="206">
        <v>-316.68505359725998</v>
      </c>
      <c r="AV323" s="206">
        <v>-316.68505359723503</v>
      </c>
      <c r="AW323" s="206">
        <v>-316.68505359729102</v>
      </c>
      <c r="AX323" s="206">
        <v>-316.68505359729102</v>
      </c>
      <c r="AY323" s="206">
        <v>-316.68505359726697</v>
      </c>
      <c r="AZ323" s="206">
        <v>-316.68505359729801</v>
      </c>
      <c r="BA323" s="206">
        <v>-316.68505359723503</v>
      </c>
      <c r="BB323" s="206">
        <v>-316.68505359725901</v>
      </c>
      <c r="BC323" s="206">
        <v>-316.68505359730699</v>
      </c>
      <c r="BD323" s="206">
        <v>-316.68505359721797</v>
      </c>
      <c r="BE323" s="206">
        <v>-316.685053597315</v>
      </c>
      <c r="BF323" s="206">
        <v>-316.68505359724298</v>
      </c>
      <c r="BG323" s="206">
        <v>-316.68505359735502</v>
      </c>
      <c r="BH323" s="206">
        <v>-316.685053597219</v>
      </c>
      <c r="BI323" s="206">
        <v>-316.685053597283</v>
      </c>
      <c r="BJ323" s="206">
        <v>-316.68505359724202</v>
      </c>
      <c r="BK323" s="206">
        <v>-316.68505359732302</v>
      </c>
      <c r="BL323" s="206">
        <v>-316.68505359719501</v>
      </c>
      <c r="BM323" s="206">
        <v>-316.68505359733899</v>
      </c>
      <c r="BN323" s="206">
        <v>-316.68505359722701</v>
      </c>
      <c r="BO323" s="206">
        <v>-316.68505359732302</v>
      </c>
      <c r="BP323" s="206">
        <v>-316.68505359726697</v>
      </c>
      <c r="BQ323" s="206">
        <v>-316.68505359722798</v>
      </c>
      <c r="BR323" s="206">
        <v>-316.685053597322</v>
      </c>
      <c r="BS323" s="206">
        <v>-316.68505359727601</v>
      </c>
      <c r="BT323" s="206">
        <v>-316.68505359724202</v>
      </c>
      <c r="BU323" s="206">
        <v>-316.685053597251</v>
      </c>
      <c r="BV323" s="206">
        <v>-316.68505359729102</v>
      </c>
      <c r="BW323" s="206">
        <v>-316.68505359727499</v>
      </c>
      <c r="BX323" s="206">
        <v>-316.685053597283</v>
      </c>
      <c r="BY323" s="206">
        <v>-316.68505359725799</v>
      </c>
      <c r="BZ323" s="206">
        <v>-316.68505359725901</v>
      </c>
      <c r="CA323" s="206">
        <v>-316.68505359730699</v>
      </c>
      <c r="CB323" s="206">
        <v>-316.685053597219</v>
      </c>
      <c r="CC323" s="206">
        <v>-316.685053597315</v>
      </c>
      <c r="CD323" s="206">
        <v>-316.68505359729102</v>
      </c>
      <c r="CE323" s="206">
        <v>-316.68505359729102</v>
      </c>
      <c r="CF323" s="206">
        <v>-316.68505359724298</v>
      </c>
      <c r="CG323" s="206">
        <v>-316.685053597251</v>
      </c>
      <c r="CH323" s="206">
        <v>-316.68505359733098</v>
      </c>
      <c r="CI323" s="206">
        <v>-316.68505359722798</v>
      </c>
      <c r="CJ323" s="206">
        <v>-316.68505359725799</v>
      </c>
      <c r="CK323" s="206">
        <v>-316.68505359729102</v>
      </c>
      <c r="CL323" s="206">
        <v>-316.68505359730699</v>
      </c>
      <c r="CM323" s="206">
        <v>-316.68505359724298</v>
      </c>
      <c r="CN323" s="206">
        <v>-316.68505359730699</v>
      </c>
      <c r="CO323" s="206">
        <v>-316.68505359724202</v>
      </c>
      <c r="CP323" s="206">
        <v>-316.685053597283</v>
      </c>
      <c r="CQ323" s="206">
        <v>-316.68505359727499</v>
      </c>
      <c r="CR323" s="206">
        <v>-316.68505359727601</v>
      </c>
      <c r="CS323" s="206">
        <v>-316.68505359723503</v>
      </c>
      <c r="CT323" s="206">
        <v>-316.68505359732302</v>
      </c>
      <c r="CU323" s="206">
        <v>0</v>
      </c>
      <c r="CV323" s="206">
        <v>0</v>
      </c>
      <c r="CW323" s="206">
        <v>0</v>
      </c>
      <c r="CX323" s="206">
        <v>2.5736523880960099E-11</v>
      </c>
      <c r="CY323" s="206">
        <v>0</v>
      </c>
      <c r="CZ323" s="206">
        <v>0</v>
      </c>
      <c r="DA323" s="206">
        <v>0</v>
      </c>
      <c r="DB323" s="206">
        <v>0</v>
      </c>
      <c r="DC323" s="206">
        <v>0</v>
      </c>
      <c r="DD323" s="206">
        <v>-9.4037298795815804E-12</v>
      </c>
      <c r="DE323" s="206">
        <v>0</v>
      </c>
      <c r="DF323" s="206">
        <v>-38746.8676712866</v>
      </c>
      <c r="DG323" s="206">
        <v>-38746.867671286702</v>
      </c>
      <c r="DH323" s="206">
        <v>-38853.023473125897</v>
      </c>
      <c r="DI323" s="206">
        <v>-38746.867671286898</v>
      </c>
      <c r="DJ323" s="206">
        <v>-193840.49415827199</v>
      </c>
      <c r="DK323" s="206">
        <v>0</v>
      </c>
      <c r="DL323" s="207">
        <v>-435781.71089999983</v>
      </c>
      <c r="DQ323" s="270"/>
      <c r="DR323" s="209"/>
      <c r="DS323" s="218"/>
      <c r="DT323" s="205" t="s">
        <v>276</v>
      </c>
      <c r="DU323" s="206">
        <f t="shared" si="297"/>
        <v>-23.267357651894301</v>
      </c>
      <c r="DV323" s="206">
        <f t="shared" si="298"/>
        <v>-21.220073012655249</v>
      </c>
      <c r="DW323" s="206">
        <f t="shared" si="299"/>
        <v>-23.35905637435572</v>
      </c>
      <c r="DX323" s="206">
        <f t="shared" si="300"/>
        <v>-19.001103215836398</v>
      </c>
      <c r="DY323" s="206">
        <f t="shared" si="301"/>
        <v>2.5736523880960098E-14</v>
      </c>
      <c r="DZ323" s="206">
        <f t="shared" si="302"/>
        <v>-9.4037298795815806E-15</v>
      </c>
      <c r="EA323" s="206">
        <f t="shared" si="303"/>
        <v>-77.493735342573302</v>
      </c>
      <c r="EB323" s="206">
        <f t="shared" si="304"/>
        <v>-77.599891144412808</v>
      </c>
      <c r="EC323" s="206">
        <f t="shared" si="305"/>
        <v>-193.84049415827198</v>
      </c>
      <c r="ED323" s="207">
        <f t="shared" si="306"/>
        <v>-435.78171089999978</v>
      </c>
      <c r="EE323" s="303">
        <f t="shared" si="307"/>
        <v>0</v>
      </c>
    </row>
    <row r="324" spans="1:135" s="126" customFormat="1" ht="15.5" hidden="1" outlineLevel="1" x14ac:dyDescent="0.35">
      <c r="A324" s="37" t="s">
        <v>357</v>
      </c>
      <c r="B324" s="37">
        <v>4</v>
      </c>
      <c r="C324" s="38">
        <v>4.3</v>
      </c>
      <c r="D324" s="264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6"/>
        <v>0</v>
      </c>
      <c r="EE324" s="303">
        <f t="shared" si="307"/>
        <v>0</v>
      </c>
    </row>
    <row r="325" spans="1:135" s="126" customFormat="1" ht="15.5" hidden="1" outlineLevel="1" x14ac:dyDescent="0.35">
      <c r="A325" s="37" t="s">
        <v>357</v>
      </c>
      <c r="B325" s="37">
        <v>4</v>
      </c>
      <c r="C325" s="38">
        <v>4.3</v>
      </c>
      <c r="D325" s="264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6"/>
        <v>0</v>
      </c>
      <c r="EE325" s="303">
        <f t="shared" si="307"/>
        <v>0</v>
      </c>
    </row>
    <row r="326" spans="1:135" s="126" customFormat="1" ht="15.5" hidden="1" outlineLevel="1" x14ac:dyDescent="0.35">
      <c r="A326" s="37" t="s">
        <v>357</v>
      </c>
      <c r="B326" s="37">
        <v>4</v>
      </c>
      <c r="C326" s="38">
        <v>4.3</v>
      </c>
      <c r="D326" s="264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6"/>
        <v>0</v>
      </c>
      <c r="EE326" s="303">
        <f t="shared" si="307"/>
        <v>0</v>
      </c>
    </row>
    <row r="327" spans="1:135" s="126" customFormat="1" ht="15.5" hidden="1" outlineLevel="1" x14ac:dyDescent="0.35">
      <c r="A327" s="37" t="s">
        <v>357</v>
      </c>
      <c r="B327" s="37">
        <v>4</v>
      </c>
      <c r="C327" s="38">
        <v>4.4000000000000004</v>
      </c>
      <c r="D327" s="264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6"/>
        <v>0</v>
      </c>
      <c r="EE327" s="303">
        <f t="shared" si="307"/>
        <v>0</v>
      </c>
    </row>
    <row r="328" spans="1:135" s="126" customFormat="1" ht="15.5" hidden="1" outlineLevel="1" x14ac:dyDescent="0.35">
      <c r="A328" s="37" t="s">
        <v>357</v>
      </c>
      <c r="B328" s="37">
        <v>4</v>
      </c>
      <c r="C328" s="38">
        <v>4.5</v>
      </c>
      <c r="D328" s="264"/>
      <c r="E328" s="270"/>
      <c r="F328" s="209"/>
      <c r="G328" s="218"/>
      <c r="H328" s="205" t="s">
        <v>379</v>
      </c>
      <c r="I328" s="206">
        <v>-8971.7604990568598</v>
      </c>
      <c r="J328" s="206">
        <v>-1363.72320176588</v>
      </c>
      <c r="K328" s="206">
        <v>-1363.7232017659101</v>
      </c>
      <c r="L328" s="206">
        <v>-1363.72320176587</v>
      </c>
      <c r="M328" s="206">
        <v>-1363.7232017659101</v>
      </c>
      <c r="N328" s="206">
        <v>-1363.7232017659101</v>
      </c>
      <c r="O328" s="206">
        <v>-1363.72320176588</v>
      </c>
      <c r="P328" s="206">
        <v>-391.61386973062298</v>
      </c>
      <c r="Q328" s="206">
        <v>-391.613869730624</v>
      </c>
      <c r="R328" s="206">
        <v>-391.613869730641</v>
      </c>
      <c r="S328" s="206">
        <v>-391.613869730624</v>
      </c>
      <c r="T328" s="206">
        <v>-391.613869730624</v>
      </c>
      <c r="U328" s="206">
        <v>-391.61386973060797</v>
      </c>
      <c r="V328" s="206">
        <v>-391.61386973063998</v>
      </c>
      <c r="W328" s="206">
        <v>-391.613869730624</v>
      </c>
      <c r="X328" s="206">
        <v>-391.61386973063998</v>
      </c>
      <c r="Y328" s="206">
        <v>-391.61386973063998</v>
      </c>
      <c r="Z328" s="206">
        <v>-391.61386973060797</v>
      </c>
      <c r="AA328" s="206">
        <v>-391.61386973063998</v>
      </c>
      <c r="AB328" s="206">
        <v>-391.61386973063998</v>
      </c>
      <c r="AC328" s="206">
        <v>-391.61386973063998</v>
      </c>
      <c r="AD328" s="206">
        <v>-391.61386973062503</v>
      </c>
      <c r="AE328" s="206">
        <v>-391.613869730624</v>
      </c>
      <c r="AF328" s="206">
        <v>-391.613869730624</v>
      </c>
      <c r="AG328" s="206">
        <v>-391.613869730624</v>
      </c>
      <c r="AH328" s="206">
        <v>-391.61386973060797</v>
      </c>
      <c r="AI328" s="206">
        <v>-391.613869730624</v>
      </c>
      <c r="AJ328" s="206">
        <v>-391.61386973063998</v>
      </c>
      <c r="AK328" s="206">
        <v>-391.61386973063998</v>
      </c>
      <c r="AL328" s="206">
        <v>-391.61386973060797</v>
      </c>
      <c r="AM328" s="206">
        <v>-122.11195173143101</v>
      </c>
      <c r="AN328" s="206">
        <v>-122.111951731383</v>
      </c>
      <c r="AO328" s="206">
        <v>-122.111951731416</v>
      </c>
      <c r="AP328" s="206">
        <v>-122.111951731415</v>
      </c>
      <c r="AQ328" s="206">
        <v>-122.11195173143101</v>
      </c>
      <c r="AR328" s="206">
        <v>-122.111951731399</v>
      </c>
      <c r="AS328" s="206">
        <v>-122.111951731399</v>
      </c>
      <c r="AT328" s="206">
        <v>-122.111951731432</v>
      </c>
      <c r="AU328" s="206">
        <v>-122.111951731415</v>
      </c>
      <c r="AV328" s="206">
        <v>-122.111951731399</v>
      </c>
      <c r="AW328" s="206">
        <v>-122.111951731415</v>
      </c>
      <c r="AX328" s="206">
        <v>-122.111951731416</v>
      </c>
      <c r="AY328" s="206">
        <v>-122.111951731415</v>
      </c>
      <c r="AZ328" s="206">
        <v>-122.11195173143101</v>
      </c>
      <c r="BA328" s="206">
        <v>-122.111951731383</v>
      </c>
      <c r="BB328" s="206">
        <v>-122.111951731415</v>
      </c>
      <c r="BC328" s="206">
        <v>-122.111951731416</v>
      </c>
      <c r="BD328" s="206">
        <v>-122.111951731415</v>
      </c>
      <c r="BE328" s="206">
        <v>-122.111951731399</v>
      </c>
      <c r="BF328" s="206">
        <v>-122.111951731415</v>
      </c>
      <c r="BG328" s="206">
        <v>-122.111951731432</v>
      </c>
      <c r="BH328" s="206">
        <v>-122.111951731415</v>
      </c>
      <c r="BI328" s="206">
        <v>-122.111951731399</v>
      </c>
      <c r="BJ328" s="206">
        <v>-122.111951731415</v>
      </c>
      <c r="BK328" s="206">
        <v>-122.111951731415</v>
      </c>
      <c r="BL328" s="206">
        <v>-122.1119517314</v>
      </c>
      <c r="BM328" s="206">
        <v>-122.11195173143101</v>
      </c>
      <c r="BN328" s="206">
        <v>-122.111951731399</v>
      </c>
      <c r="BO328" s="206">
        <v>-122.111951731415</v>
      </c>
      <c r="BP328" s="206">
        <v>-122.111951731416</v>
      </c>
      <c r="BQ328" s="206">
        <v>-122.111951731415</v>
      </c>
      <c r="BR328" s="206">
        <v>-122.111951731415</v>
      </c>
      <c r="BS328" s="206">
        <v>-122.111951731399</v>
      </c>
      <c r="BT328" s="206">
        <v>-122.11195173143101</v>
      </c>
      <c r="BU328" s="206">
        <v>-122.1119517314</v>
      </c>
      <c r="BV328" s="206">
        <v>-122.111951731415</v>
      </c>
      <c r="BW328" s="206">
        <v>-122.111951731415</v>
      </c>
      <c r="BX328" s="206">
        <v>-122.111951731415</v>
      </c>
      <c r="BY328" s="206">
        <v>-122.1119517314</v>
      </c>
      <c r="BZ328" s="206">
        <v>-122.11195173143101</v>
      </c>
      <c r="CA328" s="206">
        <v>-122.111951731415</v>
      </c>
      <c r="CB328" s="206">
        <v>-122.111951731383</v>
      </c>
      <c r="CC328" s="206">
        <v>-122.111951731415</v>
      </c>
      <c r="CD328" s="206">
        <v>-122.111951731432</v>
      </c>
      <c r="CE328" s="206">
        <v>-122.111951731415</v>
      </c>
      <c r="CF328" s="206">
        <v>-122.111951731399</v>
      </c>
      <c r="CG328" s="206">
        <v>-122.111951731415</v>
      </c>
      <c r="CH328" s="206">
        <v>-122.111951731415</v>
      </c>
      <c r="CI328" s="206">
        <v>-122.111951731416</v>
      </c>
      <c r="CJ328" s="206">
        <v>-122.111951731399</v>
      </c>
      <c r="CK328" s="206">
        <v>-122.111951731415</v>
      </c>
      <c r="CL328" s="206">
        <v>-122.111951731415</v>
      </c>
      <c r="CM328" s="206">
        <v>-122.111951731416</v>
      </c>
      <c r="CN328" s="206">
        <v>-122.11195173143101</v>
      </c>
      <c r="CO328" s="206">
        <v>-122.111951731383</v>
      </c>
      <c r="CP328" s="206">
        <v>-122.111951731415</v>
      </c>
      <c r="CQ328" s="206">
        <v>-122.11195173143101</v>
      </c>
      <c r="CR328" s="206">
        <v>-122.111951731416</v>
      </c>
      <c r="CS328" s="206">
        <v>-122.111951731383</v>
      </c>
      <c r="CT328" s="206">
        <v>-122.11195173143101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-14940.571337593699</v>
      </c>
      <c r="DG328" s="206">
        <v>-14940.571337593699</v>
      </c>
      <c r="DH328" s="206">
        <v>-14981.5044097513</v>
      </c>
      <c r="DI328" s="206">
        <v>-14940.571337593899</v>
      </c>
      <c r="DJ328" s="206">
        <v>-74743.789760126107</v>
      </c>
      <c r="DK328" s="206">
        <v>0</v>
      </c>
      <c r="DL328" s="207">
        <v>-168034.94400000011</v>
      </c>
      <c r="DQ328" s="270"/>
      <c r="DR328" s="209"/>
      <c r="DS328" s="218"/>
      <c r="DT328" s="205" t="s">
        <v>379</v>
      </c>
      <c r="DU328" s="206">
        <f t="shared" si="297"/>
        <v>-8.9717604990568596</v>
      </c>
      <c r="DV328" s="206">
        <f t="shared" si="298"/>
        <v>-8.1823392105953605</v>
      </c>
      <c r="DW328" s="206">
        <f t="shared" si="299"/>
        <v>-9.0071190038044335</v>
      </c>
      <c r="DX328" s="206">
        <f t="shared" si="300"/>
        <v>-7.3267171038847501</v>
      </c>
      <c r="DY328" s="206">
        <f t="shared" si="301"/>
        <v>0</v>
      </c>
      <c r="DZ328" s="206">
        <f t="shared" si="302"/>
        <v>0</v>
      </c>
      <c r="EA328" s="206">
        <f t="shared" si="303"/>
        <v>-29.881142675187398</v>
      </c>
      <c r="EB328" s="206">
        <f t="shared" si="304"/>
        <v>-29.9220757473452</v>
      </c>
      <c r="EC328" s="206">
        <f t="shared" si="305"/>
        <v>-74.743789760126106</v>
      </c>
      <c r="ED328" s="207">
        <f t="shared" si="306"/>
        <v>-168.03494400000011</v>
      </c>
      <c r="EE328" s="303">
        <f t="shared" si="307"/>
        <v>0</v>
      </c>
    </row>
    <row r="329" spans="1:135" s="126" customFormat="1" ht="15.5" hidden="1" outlineLevel="1" x14ac:dyDescent="0.35">
      <c r="A329" s="37" t="s">
        <v>357</v>
      </c>
      <c r="B329" s="37">
        <v>5</v>
      </c>
      <c r="C329" s="38"/>
      <c r="D329" s="264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6"/>
        <v>0</v>
      </c>
      <c r="EE329" s="303">
        <f t="shared" si="307"/>
        <v>0</v>
      </c>
    </row>
    <row r="330" spans="1:135" s="126" customFormat="1" ht="15.5" hidden="1" outlineLevel="1" x14ac:dyDescent="0.35">
      <c r="A330" s="37" t="s">
        <v>357</v>
      </c>
      <c r="B330" s="37">
        <v>5</v>
      </c>
      <c r="C330" s="38">
        <v>5.0999999999999996</v>
      </c>
      <c r="D330" s="264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6"/>
        <v>0</v>
      </c>
      <c r="EE330" s="303">
        <f t="shared" si="307"/>
        <v>0</v>
      </c>
    </row>
    <row r="331" spans="1:135" s="126" customFormat="1" ht="15.5" hidden="1" outlineLevel="1" x14ac:dyDescent="0.35">
      <c r="A331" s="37" t="s">
        <v>357</v>
      </c>
      <c r="B331" s="37">
        <v>5</v>
      </c>
      <c r="C331" s="38">
        <v>5.2</v>
      </c>
      <c r="D331" s="264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6"/>
        <v>0</v>
      </c>
      <c r="EE331" s="303">
        <f t="shared" si="307"/>
        <v>0</v>
      </c>
    </row>
    <row r="332" spans="1:135" s="126" customFormat="1" ht="15.5" hidden="1" outlineLevel="1" x14ac:dyDescent="0.35">
      <c r="A332" s="37" t="s">
        <v>357</v>
      </c>
      <c r="B332" s="37">
        <v>5</v>
      </c>
      <c r="C332" s="38">
        <v>5.3</v>
      </c>
      <c r="D332" s="264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6"/>
        <v>0</v>
      </c>
      <c r="EE332" s="303">
        <f t="shared" si="307"/>
        <v>0</v>
      </c>
    </row>
    <row r="333" spans="1:135" s="126" customFormat="1" ht="15.5" hidden="1" outlineLevel="1" x14ac:dyDescent="0.35">
      <c r="A333" s="37" t="s">
        <v>357</v>
      </c>
      <c r="B333" s="37">
        <v>5</v>
      </c>
      <c r="C333" s="38">
        <v>5.3</v>
      </c>
      <c r="D333" s="264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6"/>
        <v>0</v>
      </c>
      <c r="EE333" s="303">
        <f t="shared" si="307"/>
        <v>0</v>
      </c>
    </row>
    <row r="334" spans="1:135" s="126" customFormat="1" ht="15.5" hidden="1" outlineLevel="1" x14ac:dyDescent="0.35">
      <c r="A334" s="37" t="s">
        <v>357</v>
      </c>
      <c r="B334" s="37">
        <v>5</v>
      </c>
      <c r="C334" s="38">
        <v>5.3</v>
      </c>
      <c r="D334" s="264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6"/>
        <v>0</v>
      </c>
      <c r="EE334" s="303">
        <f t="shared" si="307"/>
        <v>0</v>
      </c>
    </row>
    <row r="335" spans="1:135" s="126" customFormat="1" ht="15.5" hidden="1" outlineLevel="1" x14ac:dyDescent="0.35">
      <c r="A335" s="37" t="s">
        <v>357</v>
      </c>
      <c r="B335" s="37">
        <v>5</v>
      </c>
      <c r="C335" s="38">
        <v>5.4</v>
      </c>
      <c r="D335" s="264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6"/>
        <v>0</v>
      </c>
      <c r="EE335" s="303">
        <f t="shared" ref="EE335:EE366" si="317">ED335-(DL335/$DQ$4)</f>
        <v>0</v>
      </c>
    </row>
    <row r="336" spans="1:135" s="126" customFormat="1" ht="15.5" hidden="1" outlineLevel="1" x14ac:dyDescent="0.35">
      <c r="A336" s="37" t="s">
        <v>357</v>
      </c>
      <c r="B336" s="37">
        <v>5</v>
      </c>
      <c r="C336" s="38">
        <v>5.5</v>
      </c>
      <c r="D336" s="264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6"/>
        <v>0</v>
      </c>
      <c r="EE336" s="303">
        <f t="shared" si="317"/>
        <v>0</v>
      </c>
    </row>
    <row r="337" spans="1:135" s="126" customFormat="1" ht="15.5" hidden="1" outlineLevel="1" x14ac:dyDescent="0.35">
      <c r="A337" s="37" t="s">
        <v>357</v>
      </c>
      <c r="B337" s="37">
        <v>6</v>
      </c>
      <c r="C337" s="38"/>
      <c r="D337" s="264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6"/>
        <v>0</v>
      </c>
      <c r="EE337" s="303">
        <f t="shared" si="317"/>
        <v>0</v>
      </c>
    </row>
    <row r="338" spans="1:135" s="126" customFormat="1" ht="15.5" hidden="1" outlineLevel="1" x14ac:dyDescent="0.35">
      <c r="A338" s="37" t="s">
        <v>357</v>
      </c>
      <c r="B338" s="37">
        <v>6</v>
      </c>
      <c r="C338" s="38">
        <v>6.1</v>
      </c>
      <c r="D338" s="264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6"/>
        <v>0</v>
      </c>
      <c r="EE338" s="303">
        <f t="shared" si="317"/>
        <v>0</v>
      </c>
    </row>
    <row r="339" spans="1:135" s="126" customFormat="1" ht="15.5" hidden="1" outlineLevel="1" x14ac:dyDescent="0.35">
      <c r="A339" s="37" t="s">
        <v>357</v>
      </c>
      <c r="B339" s="37">
        <v>6</v>
      </c>
      <c r="C339" s="38">
        <v>6.2</v>
      </c>
      <c r="D339" s="264"/>
      <c r="E339" s="270"/>
      <c r="F339" s="209"/>
      <c r="G339" s="205"/>
      <c r="H339" s="205" t="s">
        <v>276</v>
      </c>
      <c r="I339" s="278">
        <v>0</v>
      </c>
      <c r="J339" s="268">
        <v>0</v>
      </c>
      <c r="K339" s="268">
        <v>0</v>
      </c>
      <c r="L339" s="206">
        <v>0</v>
      </c>
      <c r="M339" s="206">
        <v>0</v>
      </c>
      <c r="N339" s="206">
        <v>0</v>
      </c>
      <c r="O339" s="206">
        <v>0</v>
      </c>
      <c r="P339" s="206">
        <v>0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v>0</v>
      </c>
      <c r="AD339" s="206">
        <v>0</v>
      </c>
      <c r="AE339" s="206">
        <v>0</v>
      </c>
      <c r="AF339" s="206">
        <v>0</v>
      </c>
      <c r="AG339" s="206">
        <v>0</v>
      </c>
      <c r="AH339" s="206">
        <v>0</v>
      </c>
      <c r="AI339" s="206">
        <v>0</v>
      </c>
      <c r="AJ339" s="206">
        <v>0</v>
      </c>
      <c r="AK339" s="206">
        <v>0</v>
      </c>
      <c r="AL339" s="206">
        <v>0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0</v>
      </c>
      <c r="DJ339" s="206">
        <v>0</v>
      </c>
      <c r="DK339" s="206">
        <v>0</v>
      </c>
      <c r="DL339" s="207">
        <v>0</v>
      </c>
      <c r="DQ339" s="270"/>
      <c r="DR339" s="209"/>
      <c r="DS339" s="205"/>
      <c r="DT339" s="205" t="s">
        <v>276</v>
      </c>
      <c r="DU339" s="206">
        <f t="shared" si="308"/>
        <v>0</v>
      </c>
      <c r="DV339" s="206">
        <f t="shared" si="309"/>
        <v>0</v>
      </c>
      <c r="DW339" s="206">
        <f t="shared" si="310"/>
        <v>0</v>
      </c>
      <c r="DX339" s="206">
        <f t="shared" si="311"/>
        <v>0</v>
      </c>
      <c r="DY339" s="206">
        <f t="shared" si="312"/>
        <v>0</v>
      </c>
      <c r="DZ339" s="206">
        <f t="shared" si="313"/>
        <v>0</v>
      </c>
      <c r="EA339" s="206">
        <f t="shared" si="314"/>
        <v>0</v>
      </c>
      <c r="EB339" s="206">
        <f t="shared" si="315"/>
        <v>0</v>
      </c>
      <c r="EC339" s="206">
        <f t="shared" si="316"/>
        <v>0</v>
      </c>
      <c r="ED339" s="207">
        <f t="shared" si="306"/>
        <v>0</v>
      </c>
      <c r="EE339" s="303">
        <f t="shared" si="317"/>
        <v>0</v>
      </c>
    </row>
    <row r="340" spans="1:135" s="126" customFormat="1" ht="15.5" hidden="1" outlineLevel="1" x14ac:dyDescent="0.35">
      <c r="A340" s="37" t="s">
        <v>357</v>
      </c>
      <c r="B340" s="37">
        <v>6</v>
      </c>
      <c r="C340" s="38">
        <v>6.3</v>
      </c>
      <c r="D340" s="264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6"/>
        <v>0</v>
      </c>
      <c r="EE340" s="303">
        <f t="shared" si="317"/>
        <v>0</v>
      </c>
    </row>
    <row r="341" spans="1:135" s="126" customFormat="1" ht="15.5" hidden="1" outlineLevel="1" x14ac:dyDescent="0.35">
      <c r="A341" s="37" t="s">
        <v>357</v>
      </c>
      <c r="B341" s="37">
        <v>6</v>
      </c>
      <c r="C341" s="38">
        <v>6.3</v>
      </c>
      <c r="D341" s="264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6"/>
        <v>0</v>
      </c>
      <c r="EE341" s="303">
        <f t="shared" si="317"/>
        <v>0</v>
      </c>
    </row>
    <row r="342" spans="1:135" s="126" customFormat="1" ht="15.5" hidden="1" outlineLevel="1" x14ac:dyDescent="0.35">
      <c r="A342" s="37" t="s">
        <v>357</v>
      </c>
      <c r="B342" s="37">
        <v>6</v>
      </c>
      <c r="C342" s="38">
        <v>6.3</v>
      </c>
      <c r="D342" s="264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6"/>
        <v>0</v>
      </c>
      <c r="EE342" s="303">
        <f t="shared" si="317"/>
        <v>0</v>
      </c>
    </row>
    <row r="343" spans="1:135" s="126" customFormat="1" ht="15.5" hidden="1" outlineLevel="1" x14ac:dyDescent="0.35">
      <c r="A343" s="37" t="s">
        <v>357</v>
      </c>
      <c r="B343" s="37">
        <v>6</v>
      </c>
      <c r="C343" s="38">
        <v>6.4</v>
      </c>
      <c r="D343" s="264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6"/>
        <v>0</v>
      </c>
      <c r="EE343" s="303">
        <f t="shared" si="317"/>
        <v>0</v>
      </c>
    </row>
    <row r="344" spans="1:135" s="126" customFormat="1" ht="15.5" hidden="1" outlineLevel="1" x14ac:dyDescent="0.35">
      <c r="A344" s="37" t="s">
        <v>357</v>
      </c>
      <c r="B344" s="37">
        <v>6</v>
      </c>
      <c r="C344" s="38">
        <v>6.5</v>
      </c>
      <c r="D344" s="264"/>
      <c r="E344" s="270"/>
      <c r="F344" s="209"/>
      <c r="G344" s="205"/>
      <c r="H344" s="205" t="s">
        <v>379</v>
      </c>
      <c r="I344" s="278">
        <v>-467.18201879930001</v>
      </c>
      <c r="J344" s="268">
        <v>-71.012479496238996</v>
      </c>
      <c r="K344" s="268">
        <v>-71.012479496240005</v>
      </c>
      <c r="L344" s="206">
        <v>-71.012479496238996</v>
      </c>
      <c r="M344" s="206">
        <v>-71.012479496238996</v>
      </c>
      <c r="N344" s="206">
        <v>-71.012479496240005</v>
      </c>
      <c r="O344" s="206">
        <v>-71.012479496238996</v>
      </c>
      <c r="P344" s="206">
        <v>-20.392314113801799</v>
      </c>
      <c r="Q344" s="206">
        <v>-20.392314113800801</v>
      </c>
      <c r="R344" s="206">
        <v>-20.392314113802801</v>
      </c>
      <c r="S344" s="206">
        <v>-20.392314113799799</v>
      </c>
      <c r="T344" s="206">
        <v>-20.392314113800801</v>
      </c>
      <c r="U344" s="206">
        <v>-20.392314113800801</v>
      </c>
      <c r="V344" s="206">
        <v>-20.392314113800801</v>
      </c>
      <c r="W344" s="206">
        <v>-20.392314113801799</v>
      </c>
      <c r="X344" s="206">
        <v>-20.392314113801799</v>
      </c>
      <c r="Y344" s="206">
        <v>-20.392314113801799</v>
      </c>
      <c r="Z344" s="206">
        <v>-20.392314113800801</v>
      </c>
      <c r="AA344" s="206">
        <v>-20.392314113801799</v>
      </c>
      <c r="AB344" s="206">
        <v>-20.392314113800801</v>
      </c>
      <c r="AC344" s="206">
        <v>-20.392314113800801</v>
      </c>
      <c r="AD344" s="206">
        <v>-20.392314113802801</v>
      </c>
      <c r="AE344" s="206">
        <v>-20.392314113799799</v>
      </c>
      <c r="AF344" s="206">
        <v>-20.392314113801799</v>
      </c>
      <c r="AG344" s="206">
        <v>-20.392314113800801</v>
      </c>
      <c r="AH344" s="206">
        <v>-20.392314113801799</v>
      </c>
      <c r="AI344" s="206">
        <v>-20.392314113799799</v>
      </c>
      <c r="AJ344" s="206">
        <v>-20.392314113801799</v>
      </c>
      <c r="AK344" s="206">
        <v>-20.392314113801799</v>
      </c>
      <c r="AL344" s="206">
        <v>-20.392314113800801</v>
      </c>
      <c r="AM344" s="206">
        <v>-6.3586748816377296</v>
      </c>
      <c r="AN344" s="206">
        <v>-6.3586748816337701</v>
      </c>
      <c r="AO344" s="206">
        <v>-6.3586748816367402</v>
      </c>
      <c r="AP344" s="206">
        <v>-6.3586748816357499</v>
      </c>
      <c r="AQ344" s="206">
        <v>-6.3586748816357499</v>
      </c>
      <c r="AR344" s="206">
        <v>-6.3586748816357499</v>
      </c>
      <c r="AS344" s="206">
        <v>-6.3586748816347596</v>
      </c>
      <c r="AT344" s="206">
        <v>-6.3586748816367402</v>
      </c>
      <c r="AU344" s="206">
        <v>-6.3586748816347596</v>
      </c>
      <c r="AV344" s="206">
        <v>-6.3586748816367402</v>
      </c>
      <c r="AW344" s="206">
        <v>-6.3586748816347596</v>
      </c>
      <c r="AX344" s="206">
        <v>-6.3586748816377296</v>
      </c>
      <c r="AY344" s="206">
        <v>-6.3586748816347596</v>
      </c>
      <c r="AZ344" s="206">
        <v>-6.3586748816367402</v>
      </c>
      <c r="BA344" s="206">
        <v>-6.3586748816357499</v>
      </c>
      <c r="BB344" s="206">
        <v>-6.3586748816347596</v>
      </c>
      <c r="BC344" s="206">
        <v>-6.3586748816367402</v>
      </c>
      <c r="BD344" s="206">
        <v>-6.3586748816347596</v>
      </c>
      <c r="BE344" s="206">
        <v>-6.3586748816367402</v>
      </c>
      <c r="BF344" s="206">
        <v>-6.3586748816357499</v>
      </c>
      <c r="BG344" s="206">
        <v>-6.3586748816357499</v>
      </c>
      <c r="BH344" s="206">
        <v>-6.3586748816357499</v>
      </c>
      <c r="BI344" s="206">
        <v>-6.3586748816347596</v>
      </c>
      <c r="BJ344" s="206">
        <v>-6.3586748816367402</v>
      </c>
      <c r="BK344" s="206">
        <v>-6.3586748816347596</v>
      </c>
      <c r="BL344" s="206">
        <v>-6.3586748816367402</v>
      </c>
      <c r="BM344" s="206">
        <v>-6.3586748816347596</v>
      </c>
      <c r="BN344" s="206">
        <v>-6.3586748816367402</v>
      </c>
      <c r="BO344" s="206">
        <v>-6.3586748816357499</v>
      </c>
      <c r="BP344" s="206">
        <v>-6.3586748816357499</v>
      </c>
      <c r="BQ344" s="206">
        <v>-6.3586748816357499</v>
      </c>
      <c r="BR344" s="206">
        <v>-6.3586748816347596</v>
      </c>
      <c r="BS344" s="206">
        <v>-6.3586748816367402</v>
      </c>
      <c r="BT344" s="206">
        <v>-6.3586748816357499</v>
      </c>
      <c r="BU344" s="206">
        <v>-6.3586748816347596</v>
      </c>
      <c r="BV344" s="206">
        <v>-6.3586748816357499</v>
      </c>
      <c r="BW344" s="206">
        <v>-6.3586748816367402</v>
      </c>
      <c r="BX344" s="206">
        <v>-6.3586748816347596</v>
      </c>
      <c r="BY344" s="206">
        <v>-6.3586748816357499</v>
      </c>
      <c r="BZ344" s="206">
        <v>-6.3586748816357499</v>
      </c>
      <c r="CA344" s="206">
        <v>-6.3586748816357499</v>
      </c>
      <c r="CB344" s="206">
        <v>-6.3586748816357499</v>
      </c>
      <c r="CC344" s="206">
        <v>-6.3586748816347596</v>
      </c>
      <c r="CD344" s="206">
        <v>-6.3586748816367402</v>
      </c>
      <c r="CE344" s="206">
        <v>-6.3586748816357499</v>
      </c>
      <c r="CF344" s="206">
        <v>-6.3586748816357499</v>
      </c>
      <c r="CG344" s="206">
        <v>-6.3586748816337701</v>
      </c>
      <c r="CH344" s="206">
        <v>-6.3586748816377296</v>
      </c>
      <c r="CI344" s="206">
        <v>-6.3586748816357499</v>
      </c>
      <c r="CJ344" s="206">
        <v>-6.3586748816337701</v>
      </c>
      <c r="CK344" s="206">
        <v>-6.3586748816377296</v>
      </c>
      <c r="CL344" s="206">
        <v>-6.3586748816347596</v>
      </c>
      <c r="CM344" s="206">
        <v>-6.3586748816367402</v>
      </c>
      <c r="CN344" s="206">
        <v>-6.3586748816357499</v>
      </c>
      <c r="CO344" s="206">
        <v>-6.3586748816347596</v>
      </c>
      <c r="CP344" s="206">
        <v>-6.3586748816367402</v>
      </c>
      <c r="CQ344" s="206">
        <v>-6.3586748816357499</v>
      </c>
      <c r="CR344" s="206">
        <v>-6.3586748816357499</v>
      </c>
      <c r="CS344" s="206">
        <v>-6.3586748816347596</v>
      </c>
      <c r="CT344" s="206">
        <v>-6.3586748816367402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-777.99293463593096</v>
      </c>
      <c r="DG344" s="206">
        <v>-777.99293463593199</v>
      </c>
      <c r="DH344" s="206">
        <v>-780.12442212808503</v>
      </c>
      <c r="DI344" s="206">
        <v>-777.99293463593301</v>
      </c>
      <c r="DJ344" s="206">
        <v>-3892.0961606718101</v>
      </c>
      <c r="DK344" s="206">
        <v>0</v>
      </c>
      <c r="DL344" s="207">
        <v>-8750</v>
      </c>
      <c r="DQ344" s="270"/>
      <c r="DR344" s="209"/>
      <c r="DS344" s="205"/>
      <c r="DT344" s="205" t="s">
        <v>379</v>
      </c>
      <c r="DU344" s="206">
        <f t="shared" si="308"/>
        <v>-0.46718201879929999</v>
      </c>
      <c r="DV344" s="206">
        <f t="shared" si="309"/>
        <v>-0.42607487697743601</v>
      </c>
      <c r="DW344" s="206">
        <f t="shared" si="310"/>
        <v>-0.46902322461742829</v>
      </c>
      <c r="DX344" s="206">
        <f t="shared" si="311"/>
        <v>-0.38152049289814594</v>
      </c>
      <c r="DY344" s="206">
        <f t="shared" si="312"/>
        <v>0</v>
      </c>
      <c r="DZ344" s="206">
        <f t="shared" si="313"/>
        <v>0</v>
      </c>
      <c r="EA344" s="206">
        <f t="shared" si="314"/>
        <v>-1.5559858692718631</v>
      </c>
      <c r="EB344" s="206">
        <f t="shared" si="315"/>
        <v>-1.5581173567640181</v>
      </c>
      <c r="EC344" s="206">
        <f t="shared" si="316"/>
        <v>-3.8920961606718101</v>
      </c>
      <c r="ED344" s="207">
        <f t="shared" si="306"/>
        <v>-8.7500000000000018</v>
      </c>
      <c r="EE344" s="303">
        <f t="shared" si="317"/>
        <v>0</v>
      </c>
    </row>
    <row r="345" spans="1:135" s="126" customFormat="1" ht="15.5" hidden="1" outlineLevel="1" x14ac:dyDescent="0.35">
      <c r="A345" s="37" t="s">
        <v>357</v>
      </c>
      <c r="B345" s="37">
        <v>7</v>
      </c>
      <c r="C345" s="38"/>
      <c r="D345" s="264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6"/>
        <v>0</v>
      </c>
      <c r="EE345" s="303">
        <f t="shared" si="317"/>
        <v>0</v>
      </c>
    </row>
    <row r="346" spans="1:135" s="126" customFormat="1" ht="15.5" hidden="1" outlineLevel="1" x14ac:dyDescent="0.35">
      <c r="A346" s="37" t="s">
        <v>357</v>
      </c>
      <c r="B346" s="37">
        <v>7</v>
      </c>
      <c r="C346" s="38">
        <v>7.1</v>
      </c>
      <c r="D346" s="264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6"/>
        <v>0</v>
      </c>
      <c r="EE346" s="303">
        <f t="shared" si="317"/>
        <v>0</v>
      </c>
    </row>
    <row r="347" spans="1:135" s="126" customFormat="1" ht="15.5" hidden="1" outlineLevel="1" x14ac:dyDescent="0.35">
      <c r="A347" s="37" t="s">
        <v>357</v>
      </c>
      <c r="B347" s="37">
        <v>7</v>
      </c>
      <c r="C347" s="38">
        <v>7.2</v>
      </c>
      <c r="D347" s="264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6"/>
        <v>0</v>
      </c>
      <c r="EE347" s="303">
        <f t="shared" si="317"/>
        <v>0</v>
      </c>
    </row>
    <row r="348" spans="1:135" s="126" customFormat="1" ht="15.5" hidden="1" outlineLevel="1" x14ac:dyDescent="0.35">
      <c r="A348" s="37" t="s">
        <v>357</v>
      </c>
      <c r="B348" s="37">
        <v>7</v>
      </c>
      <c r="C348" s="38">
        <v>7.3</v>
      </c>
      <c r="D348" s="264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6"/>
        <v>0</v>
      </c>
      <c r="EE348" s="303">
        <f t="shared" si="317"/>
        <v>0</v>
      </c>
    </row>
    <row r="349" spans="1:135" s="126" customFormat="1" ht="15.5" hidden="1" outlineLevel="1" x14ac:dyDescent="0.35">
      <c r="A349" s="37" t="s">
        <v>357</v>
      </c>
      <c r="B349" s="37">
        <v>7</v>
      </c>
      <c r="C349" s="38">
        <v>7.3</v>
      </c>
      <c r="D349" s="264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6"/>
        <v>0</v>
      </c>
      <c r="EE349" s="303">
        <f t="shared" si="317"/>
        <v>0</v>
      </c>
    </row>
    <row r="350" spans="1:135" s="126" customFormat="1" ht="15.5" hidden="1" outlineLevel="1" x14ac:dyDescent="0.35">
      <c r="A350" s="37" t="s">
        <v>357</v>
      </c>
      <c r="B350" s="37">
        <v>7</v>
      </c>
      <c r="C350" s="38">
        <v>7.3</v>
      </c>
      <c r="D350" s="264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6"/>
        <v>0</v>
      </c>
      <c r="EE350" s="303">
        <f t="shared" si="317"/>
        <v>0</v>
      </c>
    </row>
    <row r="351" spans="1:135" s="126" customFormat="1" ht="15.5" hidden="1" outlineLevel="1" x14ac:dyDescent="0.35">
      <c r="A351" s="37" t="s">
        <v>357</v>
      </c>
      <c r="B351" s="37">
        <v>7</v>
      </c>
      <c r="C351" s="38">
        <v>7.4</v>
      </c>
      <c r="D351" s="264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6"/>
        <v>0</v>
      </c>
      <c r="EE351" s="303">
        <f t="shared" si="317"/>
        <v>0</v>
      </c>
    </row>
    <row r="352" spans="1:135" s="126" customFormat="1" ht="15.5" hidden="1" outlineLevel="1" x14ac:dyDescent="0.35">
      <c r="A352" s="37" t="s">
        <v>357</v>
      </c>
      <c r="B352" s="37">
        <v>7</v>
      </c>
      <c r="C352" s="38">
        <v>7.5</v>
      </c>
      <c r="D352" s="264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6"/>
        <v>0</v>
      </c>
      <c r="EE352" s="303">
        <f t="shared" si="317"/>
        <v>0</v>
      </c>
    </row>
    <row r="353" spans="1:135" s="126" customFormat="1" ht="15.5" hidden="1" outlineLevel="1" x14ac:dyDescent="0.35">
      <c r="A353" s="37" t="s">
        <v>357</v>
      </c>
      <c r="B353" s="37">
        <v>8</v>
      </c>
      <c r="C353" s="48"/>
      <c r="D353" s="264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6"/>
        <v>0</v>
      </c>
      <c r="EE353" s="303">
        <f t="shared" si="317"/>
        <v>0</v>
      </c>
    </row>
    <row r="354" spans="1:135" s="126" customFormat="1" ht="15.5" hidden="1" outlineLevel="1" x14ac:dyDescent="0.35">
      <c r="A354" s="41" t="s">
        <v>357</v>
      </c>
      <c r="B354" s="41">
        <v>8</v>
      </c>
      <c r="C354" s="49">
        <v>8.1</v>
      </c>
      <c r="D354" s="265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6"/>
        <v>0</v>
      </c>
      <c r="EE354" s="303">
        <f t="shared" si="317"/>
        <v>0</v>
      </c>
    </row>
    <row r="355" spans="1:135" s="126" customFormat="1" ht="15.5" hidden="1" outlineLevel="1" x14ac:dyDescent="0.35">
      <c r="A355" s="41" t="s">
        <v>357</v>
      </c>
      <c r="B355" s="41">
        <v>8</v>
      </c>
      <c r="C355" s="49">
        <v>8.1</v>
      </c>
      <c r="D355" s="265" t="s">
        <v>387</v>
      </c>
      <c r="E355" s="282"/>
      <c r="F355" s="283"/>
      <c r="G355" s="284" t="s">
        <v>388</v>
      </c>
      <c r="H355" s="285"/>
      <c r="I355" s="206">
        <v>3.0315863865751199E-12</v>
      </c>
      <c r="J355" s="206">
        <v>-3.8666652465384801E-13</v>
      </c>
      <c r="K355" s="206">
        <v>-9.8986630311384991E-13</v>
      </c>
      <c r="L355" s="206">
        <v>0</v>
      </c>
      <c r="M355" s="206">
        <v>-9.9204130231502794E-13</v>
      </c>
      <c r="N355" s="206">
        <v>9.8986630311384991E-13</v>
      </c>
      <c r="O355" s="206">
        <v>-2.01066592820001E-13</v>
      </c>
      <c r="P355" s="206">
        <v>0</v>
      </c>
      <c r="Q355" s="206">
        <v>0</v>
      </c>
      <c r="R355" s="206">
        <v>1.97199927573462E-13</v>
      </c>
      <c r="S355" s="206">
        <v>-4.24366510807598E-13</v>
      </c>
      <c r="T355" s="206">
        <v>1.18513289806404E-12</v>
      </c>
      <c r="U355" s="206">
        <v>0</v>
      </c>
      <c r="V355" s="206">
        <v>9.8986630311384991E-13</v>
      </c>
      <c r="W355" s="206">
        <v>0</v>
      </c>
      <c r="X355" s="206">
        <v>0</v>
      </c>
      <c r="Y355" s="206">
        <v>3.45583206409376E-12</v>
      </c>
      <c r="Z355" s="206">
        <v>5.8773311747384898E-13</v>
      </c>
      <c r="AA355" s="206">
        <v>-8.9513300457365797E-13</v>
      </c>
      <c r="AB355" s="206">
        <v>-1.9777992736044299E-12</v>
      </c>
      <c r="AC355" s="206">
        <v>-7.9266637554038797E-13</v>
      </c>
      <c r="AD355" s="206">
        <v>-2.9077322653969302E-12</v>
      </c>
      <c r="AE355" s="206">
        <v>4.3089150841113199E-13</v>
      </c>
      <c r="AF355" s="206">
        <v>3.9594652124553997E-12</v>
      </c>
      <c r="AG355" s="206">
        <v>0</v>
      </c>
      <c r="AH355" s="206">
        <v>1.18513289806404E-12</v>
      </c>
      <c r="AI355" s="206">
        <v>0</v>
      </c>
      <c r="AJ355" s="206">
        <v>0</v>
      </c>
      <c r="AK355" s="206">
        <v>0</v>
      </c>
      <c r="AL355" s="206">
        <v>-3.95849854614377E-13</v>
      </c>
      <c r="AM355" s="206">
        <v>-1.9797326062276998E-12</v>
      </c>
      <c r="AN355" s="206">
        <v>-1.7477326914353899E-12</v>
      </c>
      <c r="AO355" s="206">
        <v>0</v>
      </c>
      <c r="AP355" s="206">
        <v>0</v>
      </c>
      <c r="AQ355" s="206">
        <v>-9.8986630311384991E-13</v>
      </c>
      <c r="AR355" s="206">
        <v>2.01066592820001E-13</v>
      </c>
      <c r="AS355" s="206">
        <v>4.0213318564000199E-13</v>
      </c>
      <c r="AT355" s="206">
        <v>5.8773311747384898E-13</v>
      </c>
      <c r="AU355" s="206">
        <v>-1.9797326062276998E-12</v>
      </c>
      <c r="AV355" s="206">
        <v>2.3818657918677001E-12</v>
      </c>
      <c r="AW355" s="206">
        <v>-9.2799965916923497E-13</v>
      </c>
      <c r="AX355" s="206">
        <v>5.3050647182507902E-12</v>
      </c>
      <c r="AY355" s="206">
        <v>0</v>
      </c>
      <c r="AZ355" s="206">
        <v>0</v>
      </c>
      <c r="BA355" s="206">
        <v>0</v>
      </c>
      <c r="BB355" s="206">
        <v>0</v>
      </c>
      <c r="BC355" s="206">
        <v>-1.6215827377670701E-12</v>
      </c>
      <c r="BD355" s="206">
        <v>-2.7839989775077E-13</v>
      </c>
      <c r="BE355" s="206">
        <v>0</v>
      </c>
      <c r="BF355" s="206">
        <v>3.9594652124553997E-12</v>
      </c>
      <c r="BG355" s="206">
        <v>1.9768326072928001E-13</v>
      </c>
      <c r="BH355" s="206">
        <v>2.4746657577846298E-13</v>
      </c>
      <c r="BI355" s="206">
        <v>-2.4359991053192401E-13</v>
      </c>
      <c r="BJ355" s="206">
        <v>-2.0415992501723198E-12</v>
      </c>
      <c r="BK355" s="206">
        <v>0</v>
      </c>
      <c r="BL355" s="206">
        <v>0</v>
      </c>
      <c r="BM355" s="206">
        <v>0</v>
      </c>
      <c r="BN355" s="206">
        <v>0</v>
      </c>
      <c r="BO355" s="206">
        <v>0</v>
      </c>
      <c r="BP355" s="206">
        <v>0</v>
      </c>
      <c r="BQ355" s="206">
        <v>5.8773311747384898E-13</v>
      </c>
      <c r="BR355" s="206">
        <v>-9.0479966769000402E-12</v>
      </c>
      <c r="BS355" s="206">
        <v>6.9290641217969498E-12</v>
      </c>
      <c r="BT355" s="206">
        <v>-3.2479988070923201E-13</v>
      </c>
      <c r="BU355" s="206">
        <v>0</v>
      </c>
      <c r="BV355" s="206">
        <v>0</v>
      </c>
      <c r="BW355" s="206">
        <v>0</v>
      </c>
      <c r="BX355" s="206">
        <v>0</v>
      </c>
      <c r="BY355" s="206">
        <v>1.2373328788923101E-13</v>
      </c>
      <c r="BZ355" s="206">
        <v>0</v>
      </c>
      <c r="CA355" s="206">
        <v>3.94399855146925E-13</v>
      </c>
      <c r="CB355" s="206">
        <v>0</v>
      </c>
      <c r="CC355" s="206">
        <v>1.9405826206065E-13</v>
      </c>
      <c r="CD355" s="206">
        <v>0</v>
      </c>
      <c r="CE355" s="206">
        <v>-1.9768326072928001E-13</v>
      </c>
      <c r="CF355" s="206">
        <v>0</v>
      </c>
      <c r="CG355" s="206">
        <v>-2.01066592820001E-13</v>
      </c>
      <c r="CH355" s="206">
        <v>0</v>
      </c>
      <c r="CI355" s="206">
        <v>0</v>
      </c>
      <c r="CJ355" s="206">
        <v>0</v>
      </c>
      <c r="CK355" s="206">
        <v>1.67329938543953E-12</v>
      </c>
      <c r="CL355" s="206">
        <v>0</v>
      </c>
      <c r="CM355" s="206">
        <v>0</v>
      </c>
      <c r="CN355" s="206">
        <v>-9.0673300031327298E-13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0</v>
      </c>
      <c r="CW355" s="206">
        <v>-3.9729985408182901E-13</v>
      </c>
      <c r="CX355" s="206">
        <v>0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0</v>
      </c>
      <c r="DF355" s="206">
        <v>0</v>
      </c>
      <c r="DG355" s="206">
        <v>0</v>
      </c>
      <c r="DH355" s="206">
        <v>0</v>
      </c>
      <c r="DI355" s="206">
        <v>-56689.381629848802</v>
      </c>
      <c r="DJ355" s="206">
        <v>0</v>
      </c>
      <c r="DK355" s="206">
        <v>0</v>
      </c>
      <c r="DL355" s="207">
        <v>-56689.381629848795</v>
      </c>
      <c r="DQ355" s="282"/>
      <c r="DR355" s="283"/>
      <c r="DS355" s="284" t="s">
        <v>388</v>
      </c>
      <c r="DT355" s="285"/>
      <c r="DU355" s="206">
        <f t="shared" si="308"/>
        <v>3.03158638657512E-15</v>
      </c>
      <c r="DV355" s="206">
        <f t="shared" si="309"/>
        <v>-1.5797744197888768E-15</v>
      </c>
      <c r="DW355" s="206">
        <f t="shared" si="310"/>
        <v>4.5977066447121511E-15</v>
      </c>
      <c r="DX355" s="206">
        <f t="shared" si="311"/>
        <v>6.9624141095483625E-16</v>
      </c>
      <c r="DY355" s="206">
        <f t="shared" si="312"/>
        <v>-3.9729985408182901E-16</v>
      </c>
      <c r="DZ355" s="206">
        <f t="shared" si="313"/>
        <v>0</v>
      </c>
      <c r="EA355" s="206">
        <f t="shared" si="314"/>
        <v>0</v>
      </c>
      <c r="EB355" s="206">
        <f t="shared" si="315"/>
        <v>-56.689381629848803</v>
      </c>
      <c r="EC355" s="206">
        <f t="shared" si="316"/>
        <v>0</v>
      </c>
      <c r="ED355" s="207">
        <f t="shared" si="306"/>
        <v>-56.689381629848796</v>
      </c>
      <c r="EE355" s="303">
        <f t="shared" si="317"/>
        <v>0</v>
      </c>
    </row>
    <row r="356" spans="1:135" s="126" customFormat="1" ht="15.5" hidden="1" outlineLevel="1" x14ac:dyDescent="0.35">
      <c r="A356" s="41" t="s">
        <v>357</v>
      </c>
      <c r="B356" s="41">
        <v>8</v>
      </c>
      <c r="C356" s="49">
        <v>8.1</v>
      </c>
      <c r="D356" s="265" t="s">
        <v>389</v>
      </c>
      <c r="E356" s="282"/>
      <c r="F356" s="283"/>
      <c r="G356" s="284" t="s">
        <v>390</v>
      </c>
      <c r="H356" s="285"/>
      <c r="I356" s="286">
        <v>0</v>
      </c>
      <c r="J356" s="287">
        <v>-2.4746657577846298E-13</v>
      </c>
      <c r="K356" s="287">
        <v>0</v>
      </c>
      <c r="L356" s="224">
        <v>0</v>
      </c>
      <c r="M356" s="224">
        <v>0</v>
      </c>
      <c r="N356" s="224">
        <v>0</v>
      </c>
      <c r="O356" s="224">
        <v>0</v>
      </c>
      <c r="P356" s="224">
        <v>0</v>
      </c>
      <c r="Q356" s="224">
        <v>0</v>
      </c>
      <c r="R356" s="224">
        <v>0</v>
      </c>
      <c r="S356" s="224">
        <v>0</v>
      </c>
      <c r="T356" s="224">
        <v>0</v>
      </c>
      <c r="U356" s="224">
        <v>0</v>
      </c>
      <c r="V356" s="224">
        <v>0</v>
      </c>
      <c r="W356" s="224">
        <v>0</v>
      </c>
      <c r="X356" s="224">
        <v>0</v>
      </c>
      <c r="Y356" s="224">
        <v>0</v>
      </c>
      <c r="Z356" s="224">
        <v>0</v>
      </c>
      <c r="AA356" s="224">
        <v>0</v>
      </c>
      <c r="AB356" s="224">
        <v>0</v>
      </c>
      <c r="AC356" s="224">
        <v>0</v>
      </c>
      <c r="AD356" s="224">
        <v>0</v>
      </c>
      <c r="AE356" s="224">
        <v>0</v>
      </c>
      <c r="AF356" s="224">
        <v>0</v>
      </c>
      <c r="AG356" s="224">
        <v>0</v>
      </c>
      <c r="AH356" s="224">
        <v>0</v>
      </c>
      <c r="AI356" s="224">
        <v>0</v>
      </c>
      <c r="AJ356" s="224">
        <v>0</v>
      </c>
      <c r="AK356" s="224">
        <v>0</v>
      </c>
      <c r="AL356" s="224">
        <v>0</v>
      </c>
      <c r="AM356" s="224">
        <v>0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0</v>
      </c>
      <c r="AV356" s="224">
        <v>0</v>
      </c>
      <c r="AW356" s="224">
        <v>0</v>
      </c>
      <c r="AX356" s="224">
        <v>0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0</v>
      </c>
      <c r="BV356" s="224">
        <v>0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0</v>
      </c>
      <c r="CO356" s="224">
        <v>0</v>
      </c>
      <c r="CP356" s="224">
        <v>0</v>
      </c>
      <c r="CQ356" s="224">
        <v>0</v>
      </c>
      <c r="CR356" s="224">
        <v>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0</v>
      </c>
      <c r="CX356" s="224">
        <v>0</v>
      </c>
      <c r="CY356" s="224">
        <v>-1.3610661667815399E-12</v>
      </c>
      <c r="CZ356" s="224">
        <v>0</v>
      </c>
      <c r="DA356" s="224">
        <v>0</v>
      </c>
      <c r="DB356" s="224">
        <v>1.9797326062276998E-12</v>
      </c>
      <c r="DC356" s="224">
        <v>0</v>
      </c>
      <c r="DD356" s="224">
        <v>0</v>
      </c>
      <c r="DE356" s="224">
        <v>-8.0426637128000298E-13</v>
      </c>
      <c r="DF356" s="224">
        <v>0</v>
      </c>
      <c r="DG356" s="224">
        <v>0</v>
      </c>
      <c r="DH356" s="224">
        <v>0</v>
      </c>
      <c r="DI356" s="224">
        <v>-49889.716361329898</v>
      </c>
      <c r="DJ356" s="224">
        <v>0</v>
      </c>
      <c r="DK356" s="224">
        <v>0</v>
      </c>
      <c r="DL356" s="225">
        <v>-49889.716361329898</v>
      </c>
      <c r="DQ356" s="282"/>
      <c r="DR356" s="283"/>
      <c r="DS356" s="284" t="s">
        <v>390</v>
      </c>
      <c r="DT356" s="285"/>
      <c r="DU356" s="206">
        <f t="shared" si="308"/>
        <v>0</v>
      </c>
      <c r="DV356" s="206">
        <f t="shared" si="309"/>
        <v>-2.4746657577846296E-16</v>
      </c>
      <c r="DW356" s="206">
        <f t="shared" si="310"/>
        <v>0</v>
      </c>
      <c r="DX356" s="206">
        <f t="shared" si="311"/>
        <v>0</v>
      </c>
      <c r="DY356" s="206">
        <f t="shared" si="312"/>
        <v>-1.3610661667815399E-15</v>
      </c>
      <c r="DZ356" s="206">
        <f t="shared" si="313"/>
        <v>1.175466234947697E-15</v>
      </c>
      <c r="EA356" s="206">
        <f t="shared" si="314"/>
        <v>0</v>
      </c>
      <c r="EB356" s="206">
        <f t="shared" si="315"/>
        <v>-49.889716361329896</v>
      </c>
      <c r="EC356" s="206">
        <f t="shared" si="316"/>
        <v>0</v>
      </c>
      <c r="ED356" s="207">
        <f t="shared" si="306"/>
        <v>-49.889716361329896</v>
      </c>
      <c r="EE356" s="303">
        <f t="shared" si="317"/>
        <v>0</v>
      </c>
    </row>
    <row r="357" spans="1:135" s="126" customFormat="1" ht="15.5" hidden="1" outlineLevel="1" x14ac:dyDescent="0.35">
      <c r="A357" s="41" t="s">
        <v>357</v>
      </c>
      <c r="B357" s="41">
        <v>8</v>
      </c>
      <c r="C357" s="49">
        <v>8.1999999999999993</v>
      </c>
      <c r="D357" s="265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6"/>
        <v>0</v>
      </c>
      <c r="EE357" s="303">
        <f t="shared" si="317"/>
        <v>0</v>
      </c>
    </row>
    <row r="358" spans="1:135" s="126" customFormat="1" ht="15.5" hidden="1" outlineLevel="1" x14ac:dyDescent="0.35">
      <c r="A358" s="41" t="s">
        <v>357</v>
      </c>
      <c r="B358" s="41">
        <v>8</v>
      </c>
      <c r="C358" s="49">
        <v>8.3000000000000007</v>
      </c>
      <c r="D358" s="265"/>
      <c r="E358" s="282"/>
      <c r="F358" s="284" t="s">
        <v>391</v>
      </c>
      <c r="G358" s="284"/>
      <c r="H358" s="285"/>
      <c r="I358" s="287">
        <v>-29424.115418099202</v>
      </c>
      <c r="J358" s="287">
        <v>-14187.875441731399</v>
      </c>
      <c r="K358" s="287">
        <v>-14187.875441731599</v>
      </c>
      <c r="L358" s="287">
        <v>-14187.875441731299</v>
      </c>
      <c r="M358" s="287">
        <v>-14187.875441731299</v>
      </c>
      <c r="N358" s="287">
        <v>-14187.875441731499</v>
      </c>
      <c r="O358" s="287">
        <v>-14187.875441731399</v>
      </c>
      <c r="P358" s="287">
        <v>-1590.3342059573299</v>
      </c>
      <c r="Q358" s="287">
        <v>-1590.33420595747</v>
      </c>
      <c r="R358" s="287">
        <v>-1590.3342059573399</v>
      </c>
      <c r="S358" s="287">
        <v>-1590.3342059573199</v>
      </c>
      <c r="T358" s="287">
        <v>-1590.33420595745</v>
      </c>
      <c r="U358" s="287">
        <v>-1590.3342059572201</v>
      </c>
      <c r="V358" s="287">
        <v>-1590.33420595746</v>
      </c>
      <c r="W358" s="287">
        <v>-1590.3342059573899</v>
      </c>
      <c r="X358" s="287">
        <v>-1590.33420595745</v>
      </c>
      <c r="Y358" s="287">
        <v>-1590.33420595747</v>
      </c>
      <c r="Z358" s="287">
        <v>-1590.33420595746</v>
      </c>
      <c r="AA358" s="287">
        <v>-1590.3342059571901</v>
      </c>
      <c r="AB358" s="287">
        <v>-1590.33420595746</v>
      </c>
      <c r="AC358" s="287">
        <v>-1590.3342059572001</v>
      </c>
      <c r="AD358" s="287">
        <v>-1590.33420595748</v>
      </c>
      <c r="AE358" s="287">
        <v>-1590.33420595746</v>
      </c>
      <c r="AF358" s="287">
        <v>-1590.33420595747</v>
      </c>
      <c r="AG358" s="287">
        <v>-1590.3342059573299</v>
      </c>
      <c r="AH358" s="287">
        <v>-1590.33420595747</v>
      </c>
      <c r="AI358" s="287">
        <v>-1590.3342059571801</v>
      </c>
      <c r="AJ358" s="287">
        <v>-1590.33420595746</v>
      </c>
      <c r="AK358" s="287">
        <v>-1590.3342059573399</v>
      </c>
      <c r="AL358" s="287">
        <v>-1590.3342059573199</v>
      </c>
      <c r="AM358" s="287">
        <v>-360.02016494104402</v>
      </c>
      <c r="AN358" s="287">
        <v>-360.02101416592399</v>
      </c>
      <c r="AO358" s="287">
        <v>-360.02016494095801</v>
      </c>
      <c r="AP358" s="287">
        <v>-360.02101416598498</v>
      </c>
      <c r="AQ358" s="287">
        <v>-360.02016494103702</v>
      </c>
      <c r="AR358" s="287">
        <v>-360.02101416596997</v>
      </c>
      <c r="AS358" s="287">
        <v>-360.02016494092402</v>
      </c>
      <c r="AT358" s="287">
        <v>-360.02101416596201</v>
      </c>
      <c r="AU358" s="287">
        <v>-360.02016494103901</v>
      </c>
      <c r="AV358" s="287">
        <v>-360.02101416583599</v>
      </c>
      <c r="AW358" s="287">
        <v>-360.020164940923</v>
      </c>
      <c r="AX358" s="287">
        <v>-360.021014166106</v>
      </c>
      <c r="AY358" s="287">
        <v>-360.020164941046</v>
      </c>
      <c r="AZ358" s="287">
        <v>-360.02101416596298</v>
      </c>
      <c r="BA358" s="287">
        <v>-360.02016494090401</v>
      </c>
      <c r="BB358" s="287">
        <v>-360.02101416597202</v>
      </c>
      <c r="BC358" s="287">
        <v>-360.02016494090998</v>
      </c>
      <c r="BD358" s="287">
        <v>-360.02101416598202</v>
      </c>
      <c r="BE358" s="287">
        <v>-360.02016494105902</v>
      </c>
      <c r="BF358" s="287">
        <v>-360.021014166101</v>
      </c>
      <c r="BG358" s="287">
        <v>-360.020164940901</v>
      </c>
      <c r="BH358" s="287">
        <v>-360.02101416596901</v>
      </c>
      <c r="BI358" s="287">
        <v>-360.020164940923</v>
      </c>
      <c r="BJ358" s="287">
        <v>-360.02101416596099</v>
      </c>
      <c r="BK358" s="287">
        <v>-360.02016494092402</v>
      </c>
      <c r="BL358" s="287">
        <v>-360.021014165888</v>
      </c>
      <c r="BM358" s="287">
        <v>-360.02016494131101</v>
      </c>
      <c r="BN358" s="287">
        <v>-360.02101416596901</v>
      </c>
      <c r="BO358" s="287">
        <v>-360.02016494090202</v>
      </c>
      <c r="BP358" s="287">
        <v>-360.02101416575698</v>
      </c>
      <c r="BQ358" s="287">
        <v>-360.02016494111598</v>
      </c>
      <c r="BR358" s="287">
        <v>-360.021014165976</v>
      </c>
      <c r="BS358" s="287">
        <v>-360.02016494089702</v>
      </c>
      <c r="BT358" s="287">
        <v>-360.02101416599299</v>
      </c>
      <c r="BU358" s="287">
        <v>-360.020164941026</v>
      </c>
      <c r="BV358" s="287">
        <v>-360.02101416597401</v>
      </c>
      <c r="BW358" s="287">
        <v>-360.020164940901</v>
      </c>
      <c r="BX358" s="287">
        <v>-360.02101416610299</v>
      </c>
      <c r="BY358" s="287">
        <v>-360.02016494086598</v>
      </c>
      <c r="BZ358" s="287">
        <v>-360.02101416597702</v>
      </c>
      <c r="CA358" s="287">
        <v>-360.020164941031</v>
      </c>
      <c r="CB358" s="287">
        <v>-360.02101416599498</v>
      </c>
      <c r="CC358" s="287">
        <v>-360.02016494091703</v>
      </c>
      <c r="CD358" s="287">
        <v>-360.02101416595701</v>
      </c>
      <c r="CE358" s="287">
        <v>-360.020164941046</v>
      </c>
      <c r="CF358" s="287">
        <v>-360.02101416583702</v>
      </c>
      <c r="CG358" s="287">
        <v>-360.020164941036</v>
      </c>
      <c r="CH358" s="287">
        <v>-360.02101416583702</v>
      </c>
      <c r="CI358" s="287">
        <v>-360.02016494121301</v>
      </c>
      <c r="CJ358" s="287">
        <v>-360.021014165964</v>
      </c>
      <c r="CK358" s="287">
        <v>-360.02016494090799</v>
      </c>
      <c r="CL358" s="287">
        <v>-360.021014165971</v>
      </c>
      <c r="CM358" s="287">
        <v>-360.02016494103401</v>
      </c>
      <c r="CN358" s="287">
        <v>-360.02101416598299</v>
      </c>
      <c r="CO358" s="287">
        <v>-360.02016494077202</v>
      </c>
      <c r="CP358" s="287">
        <v>-360.02101416611902</v>
      </c>
      <c r="CQ358" s="287">
        <v>-360.02016494102702</v>
      </c>
      <c r="CR358" s="287">
        <v>-360.021014165964</v>
      </c>
      <c r="CS358" s="287">
        <v>-360.020164940916</v>
      </c>
      <c r="CT358" s="287">
        <v>-360.02101416609202</v>
      </c>
      <c r="CU358" s="287">
        <v>-213.015949746339</v>
      </c>
      <c r="CV358" s="287">
        <v>-213.01772027395199</v>
      </c>
      <c r="CW358" s="287">
        <v>-6390.5130898206698</v>
      </c>
      <c r="CX358" s="287">
        <v>-6603.5296735961601</v>
      </c>
      <c r="CY358" s="287">
        <v>-6390.5125873512297</v>
      </c>
      <c r="CZ358" s="287">
        <v>-8.1565370043105905E-11</v>
      </c>
      <c r="DA358" s="287">
        <v>-1.1617927399696299E-10</v>
      </c>
      <c r="DB358" s="287">
        <v>-1.32716326100406E-9</v>
      </c>
      <c r="DC358" s="287">
        <v>1.2373328788923101E-10</v>
      </c>
      <c r="DD358" s="287">
        <v>-1.5192901086698999E-10</v>
      </c>
      <c r="DE358" s="287">
        <v>-7.3720292924403997E-10</v>
      </c>
      <c r="DF358" s="287">
        <v>-89899.436100513703</v>
      </c>
      <c r="DG358" s="287">
        <v>-89899.436100513805</v>
      </c>
      <c r="DH358" s="287">
        <v>-90145.735925446905</v>
      </c>
      <c r="DI358" s="287">
        <v>-89899.436100513907</v>
      </c>
      <c r="DJ358" s="287">
        <v>-449743.48032750201</v>
      </c>
      <c r="DK358" s="287">
        <v>0</v>
      </c>
      <c r="DL358" s="288">
        <v>-1002128.4037539969</v>
      </c>
      <c r="DQ358" s="282"/>
      <c r="DR358" s="284" t="s">
        <v>391</v>
      </c>
      <c r="DS358" s="284"/>
      <c r="DT358" s="285"/>
      <c r="DU358" s="206">
        <f t="shared" si="308"/>
        <v>-29.424115418099202</v>
      </c>
      <c r="DV358" s="206">
        <f t="shared" si="309"/>
        <v>-85.127252650388499</v>
      </c>
      <c r="DW358" s="206">
        <f t="shared" si="310"/>
        <v>-36.577686737019718</v>
      </c>
      <c r="DX358" s="206">
        <f t="shared" si="311"/>
        <v>-21.601235373208596</v>
      </c>
      <c r="DY358" s="206">
        <f t="shared" si="312"/>
        <v>-19.810589020788349</v>
      </c>
      <c r="DZ358" s="206">
        <f t="shared" si="313"/>
        <v>-2.2903065572659276E-12</v>
      </c>
      <c r="EA358" s="206">
        <f t="shared" si="314"/>
        <v>-179.79887220102754</v>
      </c>
      <c r="EB358" s="206">
        <f t="shared" si="315"/>
        <v>-180.04517202596082</v>
      </c>
      <c r="EC358" s="206">
        <f t="shared" si="316"/>
        <v>-449.74348032750203</v>
      </c>
      <c r="ED358" s="207">
        <f t="shared" si="306"/>
        <v>-1002.128403753997</v>
      </c>
      <c r="EE358" s="303">
        <f t="shared" si="317"/>
        <v>0</v>
      </c>
    </row>
    <row r="359" spans="1:135" s="126" customFormat="1" ht="15.5" hidden="1" outlineLevel="1" x14ac:dyDescent="0.35">
      <c r="A359" s="41" t="s">
        <v>357</v>
      </c>
      <c r="B359" s="41">
        <v>9</v>
      </c>
      <c r="C359" s="42"/>
      <c r="D359" s="265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6"/>
        <v>0</v>
      </c>
      <c r="EE359" s="303">
        <f t="shared" si="317"/>
        <v>0</v>
      </c>
    </row>
    <row r="360" spans="1:135" s="126" customFormat="1" ht="15.5" hidden="1" outlineLevel="1" x14ac:dyDescent="0.35">
      <c r="A360" s="41" t="s">
        <v>357</v>
      </c>
      <c r="B360" s="41">
        <v>9</v>
      </c>
      <c r="C360" s="42">
        <v>9.1</v>
      </c>
      <c r="D360" s="265"/>
      <c r="E360" s="220"/>
      <c r="F360" s="221" t="s">
        <v>393</v>
      </c>
      <c r="G360" s="221"/>
      <c r="H360" s="273"/>
      <c r="I360" s="286">
        <v>-170750.19738969</v>
      </c>
      <c r="J360" s="287">
        <v>0</v>
      </c>
      <c r="K360" s="287">
        <v>0</v>
      </c>
      <c r="L360" s="224">
        <v>-3076.4220487141502</v>
      </c>
      <c r="M360" s="224">
        <v>-70741.963979575405</v>
      </c>
      <c r="N360" s="224">
        <v>-5066.9765769800397</v>
      </c>
      <c r="O360" s="224">
        <v>-28344.656436821799</v>
      </c>
      <c r="P360" s="224">
        <v>-57687.880672583502</v>
      </c>
      <c r="Q360" s="224">
        <v>0</v>
      </c>
      <c r="R360" s="224">
        <v>0</v>
      </c>
      <c r="S360" s="224">
        <v>-92698.207229747597</v>
      </c>
      <c r="T360" s="224">
        <v>-13556.04818</v>
      </c>
      <c r="U360" s="224">
        <v>-7137.0749312995904</v>
      </c>
      <c r="V360" s="224">
        <v>-26666.478141662599</v>
      </c>
      <c r="W360" s="224">
        <v>-14935.259232955301</v>
      </c>
      <c r="X360" s="224">
        <v>0</v>
      </c>
      <c r="Y360" s="224">
        <v>0</v>
      </c>
      <c r="Z360" s="224">
        <v>-10975.564011537699</v>
      </c>
      <c r="AA360" s="224">
        <v>-22291.158052295501</v>
      </c>
      <c r="AB360" s="224">
        <v>-7890.4427248460997</v>
      </c>
      <c r="AC360" s="224">
        <v>-22091.274657391099</v>
      </c>
      <c r="AD360" s="224">
        <v>-22196.095353479799</v>
      </c>
      <c r="AE360" s="224">
        <v>0</v>
      </c>
      <c r="AF360" s="224">
        <v>0</v>
      </c>
      <c r="AG360" s="224">
        <v>-40396.123683518097</v>
      </c>
      <c r="AH360" s="224">
        <v>-15179.055701256601</v>
      </c>
      <c r="AI360" s="224">
        <v>-12090.916401787899</v>
      </c>
      <c r="AJ360" s="224">
        <v>-30819.527996027598</v>
      </c>
      <c r="AK360" s="224">
        <v>-48668.502149801003</v>
      </c>
      <c r="AL360" s="224">
        <v>0</v>
      </c>
      <c r="AM360" s="224">
        <v>0</v>
      </c>
      <c r="AN360" s="224">
        <v>-40325.083199055603</v>
      </c>
      <c r="AO360" s="224">
        <v>-7519.7005200000003</v>
      </c>
      <c r="AP360" s="224">
        <v>-6110.9632765399301</v>
      </c>
      <c r="AQ360" s="224">
        <v>-11686.0487125772</v>
      </c>
      <c r="AR360" s="224">
        <v>-8161.6391293246297</v>
      </c>
      <c r="AS360" s="224">
        <v>0</v>
      </c>
      <c r="AT360" s="224">
        <v>0</v>
      </c>
      <c r="AU360" s="224">
        <v>-34307.243657934399</v>
      </c>
      <c r="AV360" s="224">
        <v>-7706.9878091943601</v>
      </c>
      <c r="AW360" s="224">
        <v>-17427.5603655431</v>
      </c>
      <c r="AX360" s="224">
        <v>-7627.4236761978</v>
      </c>
      <c r="AY360" s="224">
        <v>-7784.4396843204804</v>
      </c>
      <c r="AZ360" s="224">
        <v>0</v>
      </c>
      <c r="BA360" s="224">
        <v>0</v>
      </c>
      <c r="BB360" s="224">
        <v>-4802.0531394824902</v>
      </c>
      <c r="BC360" s="224">
        <v>-14178.963715088301</v>
      </c>
      <c r="BD360" s="224">
        <v>-6112.2070984649699</v>
      </c>
      <c r="BE360" s="224">
        <v>-8523.5188040719895</v>
      </c>
      <c r="BF360" s="224">
        <v>-6215.9608099999996</v>
      </c>
      <c r="BG360" s="224">
        <v>0</v>
      </c>
      <c r="BH360" s="224">
        <v>0</v>
      </c>
      <c r="BI360" s="224">
        <v>-8302.64498747373</v>
      </c>
      <c r="BJ360" s="224">
        <v>-10457.237676275399</v>
      </c>
      <c r="BK360" s="224">
        <v>-5487.7329788017096</v>
      </c>
      <c r="BL360" s="224">
        <v>-3824.9227799999999</v>
      </c>
      <c r="BM360" s="224">
        <v>-3339.87028153243</v>
      </c>
      <c r="BN360" s="224">
        <v>0</v>
      </c>
      <c r="BO360" s="224">
        <v>0</v>
      </c>
      <c r="BP360" s="224">
        <v>-9388.5602052833801</v>
      </c>
      <c r="BQ360" s="224">
        <v>-6390.4329166564003</v>
      </c>
      <c r="BR360" s="224">
        <v>-9618.9819893566601</v>
      </c>
      <c r="BS360" s="224">
        <v>-10629.30702</v>
      </c>
      <c r="BT360" s="224">
        <v>-7230.2468099999996</v>
      </c>
      <c r="BU360" s="224">
        <v>0</v>
      </c>
      <c r="BV360" s="224">
        <v>0</v>
      </c>
      <c r="BW360" s="224">
        <v>-13749.4257504136</v>
      </c>
      <c r="BX360" s="224">
        <v>-6325.1970444749004</v>
      </c>
      <c r="BY360" s="224">
        <v>-2449.6138875922802</v>
      </c>
      <c r="BZ360" s="224">
        <v>-4218.2127949680498</v>
      </c>
      <c r="CA360" s="224">
        <v>-14788.2253381105</v>
      </c>
      <c r="CB360" s="224">
        <v>0</v>
      </c>
      <c r="CC360" s="224">
        <v>0</v>
      </c>
      <c r="CD360" s="224">
        <v>-4388.7462742391299</v>
      </c>
      <c r="CE360" s="224">
        <v>-10432.7945132883</v>
      </c>
      <c r="CF360" s="224">
        <v>-839.93977258752795</v>
      </c>
      <c r="CG360" s="224">
        <v>-3591.6894439314401</v>
      </c>
      <c r="CH360" s="224">
        <v>-4791.5023099999999</v>
      </c>
      <c r="CI360" s="224">
        <v>0</v>
      </c>
      <c r="CJ360" s="224">
        <v>0</v>
      </c>
      <c r="CK360" s="224">
        <v>-16719.129819932099</v>
      </c>
      <c r="CL360" s="224">
        <v>-1845.9455700000001</v>
      </c>
      <c r="CM360" s="224">
        <v>-2370.9699799999999</v>
      </c>
      <c r="CN360" s="224">
        <v>-12202.772000000001</v>
      </c>
      <c r="CO360" s="224">
        <v>-9438.9147701171605</v>
      </c>
      <c r="CP360" s="224">
        <v>0</v>
      </c>
      <c r="CQ360" s="224">
        <v>0</v>
      </c>
      <c r="CR360" s="224">
        <v>-3742.7146052297398</v>
      </c>
      <c r="CS360" s="224">
        <v>-44239.311569999998</v>
      </c>
      <c r="CT360" s="224">
        <v>-15785.4326</v>
      </c>
      <c r="CU360" s="224">
        <v>-2659.0273000000002</v>
      </c>
      <c r="CV360" s="224">
        <v>-26887.0099081054</v>
      </c>
      <c r="CW360" s="224">
        <v>-79116.901623334896</v>
      </c>
      <c r="CX360" s="224">
        <v>-34296.809166474399</v>
      </c>
      <c r="CY360" s="224">
        <v>-64138.800392500802</v>
      </c>
      <c r="CZ360" s="224">
        <v>-2449.0956991603898</v>
      </c>
      <c r="DA360" s="224">
        <v>-20856.11116</v>
      </c>
      <c r="DB360" s="224">
        <v>-1646.28489860849</v>
      </c>
      <c r="DC360" s="224">
        <v>-3958.0606364945502</v>
      </c>
      <c r="DD360" s="224">
        <v>-17627.816013851101</v>
      </c>
      <c r="DE360" s="224">
        <v>-752.41120404737001</v>
      </c>
      <c r="DF360" s="224">
        <v>-105.221960898055</v>
      </c>
      <c r="DG360" s="224">
        <v>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-1412833.6448035068</v>
      </c>
      <c r="DQ360" s="220"/>
      <c r="DR360" s="221" t="s">
        <v>393</v>
      </c>
      <c r="DS360" s="221"/>
      <c r="DT360" s="273"/>
      <c r="DU360" s="206">
        <f t="shared" si="308"/>
        <v>-170.75019738969002</v>
      </c>
      <c r="DV360" s="206">
        <f t="shared" si="309"/>
        <v>-107.2300190420914</v>
      </c>
      <c r="DW360" s="206">
        <f t="shared" si="310"/>
        <v>-445.27960912018995</v>
      </c>
      <c r="DX360" s="206">
        <f t="shared" si="311"/>
        <v>-435.0802692880597</v>
      </c>
      <c r="DY360" s="206">
        <f t="shared" si="312"/>
        <v>-207.09854839041546</v>
      </c>
      <c r="DZ360" s="206">
        <f t="shared" si="313"/>
        <v>-47.289779612161901</v>
      </c>
      <c r="EA360" s="206">
        <f t="shared" si="314"/>
        <v>-0.10522196089805501</v>
      </c>
      <c r="EB360" s="206">
        <f t="shared" si="315"/>
        <v>0</v>
      </c>
      <c r="EC360" s="206">
        <f t="shared" si="316"/>
        <v>0</v>
      </c>
      <c r="ED360" s="207">
        <f t="shared" si="306"/>
        <v>-1412.8336448035066</v>
      </c>
      <c r="EE360" s="303">
        <f t="shared" si="317"/>
        <v>0</v>
      </c>
    </row>
    <row r="361" spans="1:135" s="126" customFormat="1" ht="15.5" hidden="1" outlineLevel="1" x14ac:dyDescent="0.35">
      <c r="A361" s="41" t="s">
        <v>357</v>
      </c>
      <c r="B361" s="41">
        <v>9</v>
      </c>
      <c r="C361" s="42">
        <v>9.1999999999999993</v>
      </c>
      <c r="D361" s="265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6"/>
        <v>0</v>
      </c>
      <c r="EE361" s="303">
        <f t="shared" si="317"/>
        <v>0</v>
      </c>
    </row>
    <row r="362" spans="1:135" s="126" customFormat="1" ht="15.5" hidden="1" outlineLevel="1" x14ac:dyDescent="0.35">
      <c r="A362" s="41" t="s">
        <v>357</v>
      </c>
      <c r="B362" s="41">
        <v>9</v>
      </c>
      <c r="C362" s="42">
        <v>9.3000000000000007</v>
      </c>
      <c r="D362" s="265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-6.9158467233224004</v>
      </c>
      <c r="N362" s="224">
        <v>0</v>
      </c>
      <c r="O362" s="224">
        <v>-55.986775703895702</v>
      </c>
      <c r="P362" s="224">
        <v>-2.8435379515891599</v>
      </c>
      <c r="Q362" s="224">
        <v>0</v>
      </c>
      <c r="R362" s="224">
        <v>0</v>
      </c>
      <c r="S362" s="224">
        <v>0</v>
      </c>
      <c r="T362" s="224">
        <v>0</v>
      </c>
      <c r="U362" s="224">
        <v>0</v>
      </c>
      <c r="V362" s="224">
        <v>-666.42307132378698</v>
      </c>
      <c r="W362" s="224">
        <v>-4.8037681583916001</v>
      </c>
      <c r="X362" s="224">
        <v>0</v>
      </c>
      <c r="Y362" s="224">
        <v>0</v>
      </c>
      <c r="Z362" s="224">
        <v>-9.9796328348897099</v>
      </c>
      <c r="AA362" s="224">
        <v>-23.265996612577801</v>
      </c>
      <c r="AB362" s="224">
        <v>0</v>
      </c>
      <c r="AC362" s="224">
        <v>0</v>
      </c>
      <c r="AD362" s="224">
        <v>-15.487133691762301</v>
      </c>
      <c r="AE362" s="224">
        <v>0</v>
      </c>
      <c r="AF362" s="224">
        <v>0</v>
      </c>
      <c r="AG362" s="224">
        <v>0</v>
      </c>
      <c r="AH362" s="224">
        <v>-15.5902861009312</v>
      </c>
      <c r="AI362" s="224">
        <v>0</v>
      </c>
      <c r="AJ362" s="224">
        <v>-4.9223757075690298</v>
      </c>
      <c r="AK362" s="224">
        <v>-24.8743012628481</v>
      </c>
      <c r="AL362" s="224">
        <v>0</v>
      </c>
      <c r="AM362" s="224">
        <v>0</v>
      </c>
      <c r="AN362" s="224">
        <v>0</v>
      </c>
      <c r="AO362" s="224">
        <v>-85.026520000000005</v>
      </c>
      <c r="AP362" s="224">
        <v>0</v>
      </c>
      <c r="AQ362" s="224">
        <v>-26.684164276137398</v>
      </c>
      <c r="AR362" s="224">
        <v>-7.0168761143671196E-2</v>
      </c>
      <c r="AS362" s="224">
        <v>0</v>
      </c>
      <c r="AT362" s="224">
        <v>0</v>
      </c>
      <c r="AU362" s="224">
        <v>-8.0871200343351592</v>
      </c>
      <c r="AV362" s="224">
        <v>0</v>
      </c>
      <c r="AW362" s="224">
        <v>-1598.29542260431</v>
      </c>
      <c r="AX362" s="224">
        <v>-30.563502666363998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0</v>
      </c>
      <c r="BE362" s="224">
        <v>-16.074336074099801</v>
      </c>
      <c r="BF362" s="224">
        <v>-0.16690627650679099</v>
      </c>
      <c r="BG362" s="224">
        <v>0</v>
      </c>
      <c r="BH362" s="224">
        <v>0</v>
      </c>
      <c r="BI362" s="224">
        <v>0</v>
      </c>
      <c r="BJ362" s="224">
        <v>0</v>
      </c>
      <c r="BK362" s="224">
        <v>0</v>
      </c>
      <c r="BL362" s="224">
        <v>-32.0555444969607</v>
      </c>
      <c r="BM362" s="224">
        <v>-8.1750012982917897E-2</v>
      </c>
      <c r="BN362" s="224">
        <v>0</v>
      </c>
      <c r="BO362" s="224">
        <v>0</v>
      </c>
      <c r="BP362" s="224">
        <v>0</v>
      </c>
      <c r="BQ362" s="224">
        <v>0</v>
      </c>
      <c r="BR362" s="224">
        <v>-5.44808655272384</v>
      </c>
      <c r="BS362" s="224">
        <v>0</v>
      </c>
      <c r="BT362" s="224">
        <v>0</v>
      </c>
      <c r="BU362" s="224">
        <v>0</v>
      </c>
      <c r="BV362" s="224">
        <v>0</v>
      </c>
      <c r="BW362" s="224">
        <v>-12.6895893096024</v>
      </c>
      <c r="BX362" s="224">
        <v>0</v>
      </c>
      <c r="BY362" s="224">
        <v>0</v>
      </c>
      <c r="BZ362" s="224">
        <v>-12.855407541598501</v>
      </c>
      <c r="CA362" s="224">
        <v>-2.3765001274177502</v>
      </c>
      <c r="CB362" s="224">
        <v>0</v>
      </c>
      <c r="CC362" s="224">
        <v>0</v>
      </c>
      <c r="CD362" s="224">
        <v>0</v>
      </c>
      <c r="CE362" s="224">
        <v>0</v>
      </c>
      <c r="CF362" s="224">
        <v>0</v>
      </c>
      <c r="CG362" s="224">
        <v>-62.5870019830327</v>
      </c>
      <c r="CH362" s="224">
        <v>-1.0168313600302299</v>
      </c>
      <c r="CI362" s="224">
        <v>0</v>
      </c>
      <c r="CJ362" s="224">
        <v>0</v>
      </c>
      <c r="CK362" s="224">
        <v>0</v>
      </c>
      <c r="CL362" s="224">
        <v>-79.073436253589804</v>
      </c>
      <c r="CM362" s="224">
        <v>0</v>
      </c>
      <c r="CN362" s="224">
        <v>-30.463857756757498</v>
      </c>
      <c r="CO362" s="224">
        <v>-3.3973942895484299</v>
      </c>
      <c r="CP362" s="224">
        <v>0</v>
      </c>
      <c r="CQ362" s="224">
        <v>0</v>
      </c>
      <c r="CR362" s="224">
        <v>0</v>
      </c>
      <c r="CS362" s="224">
        <v>0</v>
      </c>
      <c r="CT362" s="224">
        <v>0</v>
      </c>
      <c r="CU362" s="224">
        <v>-15.3811900052241</v>
      </c>
      <c r="CV362" s="224">
        <v>-16.5462832304359</v>
      </c>
      <c r="CW362" s="224">
        <v>-37.776517162814997</v>
      </c>
      <c r="CX362" s="224">
        <v>-38.497555019196099</v>
      </c>
      <c r="CY362" s="224">
        <v>-825.81827235946696</v>
      </c>
      <c r="CZ362" s="224">
        <v>-7.37180742073462</v>
      </c>
      <c r="DA362" s="224">
        <v>-3.6978255872606498</v>
      </c>
      <c r="DB362" s="224">
        <v>-6.5461322896071499</v>
      </c>
      <c r="DC362" s="224">
        <v>0</v>
      </c>
      <c r="DD362" s="224">
        <v>-8.9352764190329292</v>
      </c>
      <c r="DE362" s="224">
        <v>0</v>
      </c>
      <c r="DF362" s="224">
        <v>-24116.786080000002</v>
      </c>
      <c r="DG362" s="224">
        <v>-20062.442009999999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-47977.905215942475</v>
      </c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-6.2902622427218099E-2</v>
      </c>
      <c r="DW362" s="206">
        <f t="shared" si="310"/>
        <v>-0.76819010364434592</v>
      </c>
      <c r="DX362" s="206">
        <f t="shared" si="311"/>
        <v>-2.0070135403771414</v>
      </c>
      <c r="DY362" s="206">
        <f t="shared" si="312"/>
        <v>-0.93401981777713805</v>
      </c>
      <c r="DZ362" s="206">
        <f t="shared" si="313"/>
        <v>-2.6551041716635346E-2</v>
      </c>
      <c r="EA362" s="206">
        <f t="shared" si="314"/>
        <v>-44.179228090000002</v>
      </c>
      <c r="EB362" s="206">
        <f t="shared" si="315"/>
        <v>0</v>
      </c>
      <c r="EC362" s="206">
        <f t="shared" si="316"/>
        <v>0</v>
      </c>
      <c r="ED362" s="207">
        <f t="shared" si="306"/>
        <v>-47.977905215942485</v>
      </c>
      <c r="EE362" s="303">
        <f t="shared" si="317"/>
        <v>0</v>
      </c>
    </row>
    <row r="363" spans="1:135" s="126" customFormat="1" ht="15.5" hidden="1" outlineLevel="1" x14ac:dyDescent="0.35">
      <c r="A363" s="37" t="s">
        <v>357</v>
      </c>
      <c r="B363" s="37">
        <v>9</v>
      </c>
      <c r="C363" s="38">
        <v>9.3000000000000007</v>
      </c>
      <c r="D363" s="264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6"/>
        <v>0</v>
      </c>
      <c r="EE363" s="303">
        <f t="shared" si="317"/>
        <v>0</v>
      </c>
    </row>
    <row r="364" spans="1:135" s="126" customFormat="1" ht="15.5" hidden="1" outlineLevel="1" x14ac:dyDescent="0.35">
      <c r="A364" s="37" t="s">
        <v>357</v>
      </c>
      <c r="B364" s="37">
        <v>9</v>
      </c>
      <c r="C364" s="38">
        <v>9.3000000000000007</v>
      </c>
      <c r="D364" s="264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6"/>
        <v>0</v>
      </c>
      <c r="EE364" s="303">
        <f t="shared" si="317"/>
        <v>0</v>
      </c>
    </row>
    <row r="365" spans="1:135" s="126" customFormat="1" ht="15.5" hidden="1" outlineLevel="1" x14ac:dyDescent="0.35">
      <c r="A365" s="37" t="s">
        <v>357</v>
      </c>
      <c r="B365" s="37">
        <v>9</v>
      </c>
      <c r="C365" s="38">
        <v>9.4</v>
      </c>
      <c r="D365" s="264"/>
      <c r="E365" s="208"/>
      <c r="F365" s="209" t="s">
        <v>398</v>
      </c>
      <c r="G365" s="209"/>
      <c r="H365" s="267"/>
      <c r="I365" s="278">
        <v>-43.168908799999997</v>
      </c>
      <c r="J365" s="268">
        <v>0</v>
      </c>
      <c r="K365" s="268">
        <v>0</v>
      </c>
      <c r="L365" s="206">
        <v>-570.87013000000002</v>
      </c>
      <c r="M365" s="206">
        <v>-2.8955700000000001E-2</v>
      </c>
      <c r="N365" s="206">
        <v>-114.77109059999999</v>
      </c>
      <c r="O365" s="206">
        <v>-38.780526450000004</v>
      </c>
      <c r="P365" s="206">
        <v>-614.40362355000002</v>
      </c>
      <c r="Q365" s="206">
        <v>0</v>
      </c>
      <c r="R365" s="206">
        <v>0</v>
      </c>
      <c r="S365" s="206">
        <v>0</v>
      </c>
      <c r="T365" s="206">
        <v>-1025.9213788</v>
      </c>
      <c r="U365" s="206">
        <v>-49.411285100000001</v>
      </c>
      <c r="V365" s="206">
        <v>0</v>
      </c>
      <c r="W365" s="206">
        <v>-1626.1497737500001</v>
      </c>
      <c r="X365" s="206">
        <v>0</v>
      </c>
      <c r="Y365" s="206">
        <v>0</v>
      </c>
      <c r="Z365" s="206">
        <v>-138.70880905000001</v>
      </c>
      <c r="AA365" s="206">
        <v>-148.08325619999999</v>
      </c>
      <c r="AB365" s="206">
        <v>0</v>
      </c>
      <c r="AC365" s="206">
        <v>0</v>
      </c>
      <c r="AD365" s="206">
        <v>-3208.8315407499999</v>
      </c>
      <c r="AE365" s="206">
        <v>0</v>
      </c>
      <c r="AF365" s="206">
        <v>0</v>
      </c>
      <c r="AG365" s="206">
        <v>0</v>
      </c>
      <c r="AH365" s="206">
        <v>-1026.1258253000001</v>
      </c>
      <c r="AI365" s="206">
        <v>-65.418937900000003</v>
      </c>
      <c r="AJ365" s="206">
        <v>-1171.4890776499999</v>
      </c>
      <c r="AK365" s="206">
        <v>-1924.9454097</v>
      </c>
      <c r="AL365" s="206">
        <v>0</v>
      </c>
      <c r="AM365" s="206">
        <v>0</v>
      </c>
      <c r="AN365" s="206">
        <v>-798.99784199999999</v>
      </c>
      <c r="AO365" s="206">
        <v>-13.870373349999999</v>
      </c>
      <c r="AP365" s="206">
        <v>-139.18599204999998</v>
      </c>
      <c r="AQ365" s="206">
        <v>0</v>
      </c>
      <c r="AR365" s="206">
        <v>0</v>
      </c>
      <c r="AS365" s="206">
        <v>0</v>
      </c>
      <c r="AT365" s="206">
        <v>0</v>
      </c>
      <c r="AU365" s="206">
        <v>-996.74110719999999</v>
      </c>
      <c r="AV365" s="206">
        <v>-131.92229785000001</v>
      </c>
      <c r="AW365" s="206">
        <v>-118.62467875</v>
      </c>
      <c r="AX365" s="206">
        <v>0</v>
      </c>
      <c r="AY365" s="206">
        <v>-1746.9542134000001</v>
      </c>
      <c r="AZ365" s="206">
        <v>0</v>
      </c>
      <c r="BA365" s="206">
        <v>0</v>
      </c>
      <c r="BB365" s="206">
        <v>-189.85788640000001</v>
      </c>
      <c r="BC365" s="206">
        <v>-3560.64176335</v>
      </c>
      <c r="BD365" s="206">
        <v>-1202.4951973</v>
      </c>
      <c r="BE365" s="206">
        <v>-336.61032879999999</v>
      </c>
      <c r="BF365" s="206">
        <v>-257.87842119999999</v>
      </c>
      <c r="BG365" s="206">
        <v>0</v>
      </c>
      <c r="BH365" s="206">
        <v>0</v>
      </c>
      <c r="BI365" s="206">
        <v>-176.51382225</v>
      </c>
      <c r="BJ365" s="206">
        <v>-156.23701735</v>
      </c>
      <c r="BK365" s="206">
        <v>-121.30266595000001</v>
      </c>
      <c r="BL365" s="206">
        <v>-155.27099455000001</v>
      </c>
      <c r="BM365" s="206">
        <v>-741.29200040000001</v>
      </c>
      <c r="BN365" s="206">
        <v>0</v>
      </c>
      <c r="BO365" s="206">
        <v>0</v>
      </c>
      <c r="BP365" s="206">
        <v>-913.67454544999998</v>
      </c>
      <c r="BQ365" s="206">
        <v>0</v>
      </c>
      <c r="BR365" s="206">
        <v>-206.80868065000001</v>
      </c>
      <c r="BS365" s="206">
        <v>-171.62112250000001</v>
      </c>
      <c r="BT365" s="206">
        <v>-7.5528724499999997</v>
      </c>
      <c r="BU365" s="206">
        <v>0</v>
      </c>
      <c r="BV365" s="206">
        <v>0</v>
      </c>
      <c r="BW365" s="206">
        <v>0</v>
      </c>
      <c r="BX365" s="206">
        <v>0</v>
      </c>
      <c r="BY365" s="206">
        <v>-1260.57327285</v>
      </c>
      <c r="BZ365" s="206">
        <v>0</v>
      </c>
      <c r="CA365" s="206">
        <v>-3.7059492263948401</v>
      </c>
      <c r="CB365" s="206">
        <v>0</v>
      </c>
      <c r="CC365" s="206">
        <v>0</v>
      </c>
      <c r="CD365" s="206">
        <v>0</v>
      </c>
      <c r="CE365" s="206">
        <v>-10018.37763175</v>
      </c>
      <c r="CF365" s="206">
        <v>0</v>
      </c>
      <c r="CG365" s="206">
        <v>-1590.5554873000001</v>
      </c>
      <c r="CH365" s="206">
        <v>-1169.1289666499999</v>
      </c>
      <c r="CI365" s="206">
        <v>0</v>
      </c>
      <c r="CJ365" s="206">
        <v>0</v>
      </c>
      <c r="CK365" s="206">
        <v>0</v>
      </c>
      <c r="CL365" s="206">
        <v>-1228.7652368500001</v>
      </c>
      <c r="CM365" s="206">
        <v>-3565.5670409499999</v>
      </c>
      <c r="CN365" s="206">
        <v>-1521.1916596999999</v>
      </c>
      <c r="CO365" s="206">
        <v>-1616.3044665499999</v>
      </c>
      <c r="CP365" s="206">
        <v>0</v>
      </c>
      <c r="CQ365" s="206">
        <v>0</v>
      </c>
      <c r="CR365" s="206">
        <v>-560.66366770000002</v>
      </c>
      <c r="CS365" s="206">
        <v>0</v>
      </c>
      <c r="CT365" s="206">
        <v>-1447.7660338999999</v>
      </c>
      <c r="CU365" s="206">
        <v>-248.6687211</v>
      </c>
      <c r="CV365" s="206">
        <v>-4.2760541999999999</v>
      </c>
      <c r="CW365" s="206">
        <v>-8915.8021436999989</v>
      </c>
      <c r="CX365" s="206">
        <v>-10328.161535699999</v>
      </c>
      <c r="CY365" s="206">
        <v>-16172.207075349999</v>
      </c>
      <c r="CZ365" s="206">
        <v>-15022.121963699999</v>
      </c>
      <c r="DA365" s="206">
        <v>-9894.7404762999995</v>
      </c>
      <c r="DB365" s="206">
        <v>-17750.952307650001</v>
      </c>
      <c r="DC365" s="206">
        <v>-18468.689458500001</v>
      </c>
      <c r="DD365" s="206">
        <v>-13322.7267526</v>
      </c>
      <c r="DE365" s="206">
        <v>-12224.965391600001</v>
      </c>
      <c r="DF365" s="206">
        <v>-100076.14534295001</v>
      </c>
      <c r="DG365" s="206">
        <v>-55149.202484599999</v>
      </c>
      <c r="DH365" s="206">
        <v>-10846.112818150001</v>
      </c>
      <c r="DI365" s="206">
        <v>-5793.4738489000001</v>
      </c>
      <c r="DJ365" s="206">
        <v>-186.5887549</v>
      </c>
      <c r="DK365" s="206">
        <v>0</v>
      </c>
      <c r="DL365" s="207">
        <v>-342298.59689582646</v>
      </c>
      <c r="DQ365" s="208"/>
      <c r="DR365" s="209" t="s">
        <v>398</v>
      </c>
      <c r="DS365" s="209"/>
      <c r="DT365" s="267"/>
      <c r="DU365" s="206">
        <f t="shared" si="308"/>
        <v>-4.3168908799999996E-2</v>
      </c>
      <c r="DV365" s="206">
        <f t="shared" si="309"/>
        <v>-0.72445070275000001</v>
      </c>
      <c r="DW365" s="206">
        <f t="shared" si="310"/>
        <v>-10.999488917749998</v>
      </c>
      <c r="DX365" s="206">
        <f t="shared" si="311"/>
        <v>-36.126653236626396</v>
      </c>
      <c r="DY365" s="206">
        <f t="shared" si="312"/>
        <v>-35.669115530049993</v>
      </c>
      <c r="DZ365" s="206">
        <f t="shared" si="313"/>
        <v>-86.684196350350007</v>
      </c>
      <c r="EA365" s="206">
        <f t="shared" si="314"/>
        <v>-155.22534782755002</v>
      </c>
      <c r="EB365" s="206">
        <f t="shared" si="315"/>
        <v>-16.639586667050001</v>
      </c>
      <c r="EC365" s="206">
        <f t="shared" si="316"/>
        <v>-0.18658875489999999</v>
      </c>
      <c r="ED365" s="207">
        <f t="shared" si="306"/>
        <v>-342.29859689582645</v>
      </c>
      <c r="EE365" s="303">
        <f t="shared" si="317"/>
        <v>0</v>
      </c>
    </row>
    <row r="366" spans="1:135" s="126" customFormat="1" ht="15.5" hidden="1" outlineLevel="1" x14ac:dyDescent="0.35">
      <c r="A366" s="37" t="s">
        <v>357</v>
      </c>
      <c r="B366" s="37">
        <v>9</v>
      </c>
      <c r="C366" s="38">
        <v>9.5</v>
      </c>
      <c r="D366" s="264"/>
      <c r="E366" s="208"/>
      <c r="F366" s="209" t="s">
        <v>399</v>
      </c>
      <c r="G366" s="209"/>
      <c r="H366" s="267"/>
      <c r="I366" s="278">
        <v>-5577.9157100000002</v>
      </c>
      <c r="J366" s="268">
        <v>0</v>
      </c>
      <c r="K366" s="268">
        <v>0</v>
      </c>
      <c r="L366" s="206">
        <v>0</v>
      </c>
      <c r="M366" s="206">
        <v>-3521.0369599999999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0</v>
      </c>
      <c r="T366" s="206">
        <v>0</v>
      </c>
      <c r="U366" s="206">
        <v>0</v>
      </c>
      <c r="V366" s="206">
        <v>-9.4383333333333305E-2</v>
      </c>
      <c r="W366" s="206">
        <v>0</v>
      </c>
      <c r="X366" s="206">
        <v>0</v>
      </c>
      <c r="Y366" s="206">
        <v>0</v>
      </c>
      <c r="Z366" s="206">
        <v>0</v>
      </c>
      <c r="AA366" s="206">
        <v>0</v>
      </c>
      <c r="AB366" s="206">
        <v>-0.18416666666666701</v>
      </c>
      <c r="AC366" s="206">
        <v>0</v>
      </c>
      <c r="AD366" s="206">
        <v>-2.5736111111111099E-3</v>
      </c>
      <c r="AE366" s="206">
        <v>0</v>
      </c>
      <c r="AF366" s="206">
        <v>0</v>
      </c>
      <c r="AG366" s="206">
        <v>-1.6355555555555601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-1.5391666666666699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0</v>
      </c>
      <c r="AY366" s="206">
        <v>0</v>
      </c>
      <c r="AZ366" s="206">
        <v>0</v>
      </c>
      <c r="BA366" s="206">
        <v>0</v>
      </c>
      <c r="BB366" s="206">
        <v>0</v>
      </c>
      <c r="BC366" s="206">
        <v>-12.4544354166667</v>
      </c>
      <c r="BD366" s="206">
        <v>0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-0.2603125</v>
      </c>
      <c r="BM366" s="206">
        <v>0</v>
      </c>
      <c r="BN366" s="206">
        <v>0</v>
      </c>
      <c r="BO366" s="206">
        <v>0</v>
      </c>
      <c r="BP366" s="206">
        <v>0</v>
      </c>
      <c r="BQ366" s="206">
        <v>0</v>
      </c>
      <c r="BR366" s="206">
        <v>-1.51823333333333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0</v>
      </c>
      <c r="CD366" s="206">
        <v>0</v>
      </c>
      <c r="CE366" s="206">
        <v>0</v>
      </c>
      <c r="CF366" s="206">
        <v>-0.23090277777777801</v>
      </c>
      <c r="CG366" s="206">
        <v>0</v>
      </c>
      <c r="CH366" s="206">
        <v>-5.625</v>
      </c>
      <c r="CI366" s="206">
        <v>0</v>
      </c>
      <c r="CJ366" s="206">
        <v>0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0</v>
      </c>
      <c r="CS366" s="206">
        <v>0</v>
      </c>
      <c r="CT366" s="206">
        <v>0</v>
      </c>
      <c r="CU366" s="206">
        <v>0</v>
      </c>
      <c r="CV366" s="206">
        <v>0</v>
      </c>
      <c r="CW366" s="206">
        <v>0</v>
      </c>
      <c r="CX366" s="206">
        <v>-85.748640277777795</v>
      </c>
      <c r="CY366" s="206">
        <v>-9.8356555555555492</v>
      </c>
      <c r="CZ366" s="206">
        <v>-16.670750000000002</v>
      </c>
      <c r="DA366" s="206">
        <v>-61.343625000000003</v>
      </c>
      <c r="DB366" s="206">
        <v>-43.84825</v>
      </c>
      <c r="DC366" s="206">
        <v>0</v>
      </c>
      <c r="DD366" s="206">
        <v>-100.582375</v>
      </c>
      <c r="DE366" s="206">
        <v>-10.906499999999999</v>
      </c>
      <c r="DF366" s="206">
        <v>-459.44675000000001</v>
      </c>
      <c r="DG366" s="206">
        <v>-418.26925</v>
      </c>
      <c r="DH366" s="206">
        <v>-446.47926388888902</v>
      </c>
      <c r="DI366" s="206">
        <v>-898.31299999999999</v>
      </c>
      <c r="DJ366" s="206">
        <v>-15993.169834722219</v>
      </c>
      <c r="DK366" s="206">
        <v>0</v>
      </c>
      <c r="DL366" s="207">
        <v>-27667.111294305549</v>
      </c>
      <c r="DQ366" s="208"/>
      <c r="DR366" s="209" t="s">
        <v>399</v>
      </c>
      <c r="DS366" s="209"/>
      <c r="DT366" s="267"/>
      <c r="DU366" s="206">
        <f t="shared" si="308"/>
        <v>-5.5779157100000001</v>
      </c>
      <c r="DV366" s="206">
        <f t="shared" si="309"/>
        <v>-3.52103696</v>
      </c>
      <c r="DW366" s="206">
        <f t="shared" si="310"/>
        <v>-1.9166791666666715E-3</v>
      </c>
      <c r="DX366" s="206">
        <f t="shared" si="311"/>
        <v>-2.1628050694444477E-2</v>
      </c>
      <c r="DY366" s="206">
        <f t="shared" si="312"/>
        <v>-9.5584295833333346E-2</v>
      </c>
      <c r="DZ366" s="206">
        <f t="shared" si="313"/>
        <v>-0.23335149999999999</v>
      </c>
      <c r="EA366" s="206">
        <f t="shared" si="314"/>
        <v>-0.87771600000000005</v>
      </c>
      <c r="EB366" s="206">
        <f t="shared" si="315"/>
        <v>-1.344792263888889</v>
      </c>
      <c r="EC366" s="206">
        <f t="shared" si="316"/>
        <v>-15.993169834722218</v>
      </c>
      <c r="ED366" s="207">
        <f t="shared" si="306"/>
        <v>-27.667111294305549</v>
      </c>
      <c r="EE366" s="303">
        <f t="shared" si="317"/>
        <v>0</v>
      </c>
    </row>
    <row r="367" spans="1:135" s="126" customFormat="1" ht="15.5" collapsed="1" x14ac:dyDescent="0.35">
      <c r="A367" s="37"/>
      <c r="B367" s="37"/>
      <c r="C367" s="38"/>
      <c r="D367" s="264"/>
      <c r="E367" s="233" t="s">
        <v>400</v>
      </c>
      <c r="F367" s="234"/>
      <c r="G367" s="234"/>
      <c r="H367" s="235"/>
      <c r="I367" s="245">
        <v>-238501.69759633965</v>
      </c>
      <c r="J367" s="245">
        <v>-19159.289958436028</v>
      </c>
      <c r="K367" s="245">
        <v>-19159.289958436329</v>
      </c>
      <c r="L367" s="245">
        <v>-22806.582137150079</v>
      </c>
      <c r="M367" s="245">
        <v>-93429.235700434714</v>
      </c>
      <c r="N367" s="245">
        <v>-24341.037626016227</v>
      </c>
      <c r="O367" s="245">
        <v>-47598.713697411782</v>
      </c>
      <c r="P367" s="245">
        <v>-61323.079370597923</v>
      </c>
      <c r="Q367" s="245">
        <v>-3017.9515365130246</v>
      </c>
      <c r="R367" s="245">
        <v>-3017.9515365129237</v>
      </c>
      <c r="S367" s="245">
        <v>-95716.158766260487</v>
      </c>
      <c r="T367" s="245">
        <v>-17599.921095313006</v>
      </c>
      <c r="U367" s="245">
        <v>-10204.437752912299</v>
      </c>
      <c r="V367" s="245">
        <v>-30350.947132832731</v>
      </c>
      <c r="W367" s="245">
        <v>-19584.164311376589</v>
      </c>
      <c r="X367" s="245">
        <v>-3017.9515365130819</v>
      </c>
      <c r="Y367" s="245">
        <v>-3017.9515365130183</v>
      </c>
      <c r="Z367" s="245">
        <v>-14142.203989935566</v>
      </c>
      <c r="AA367" s="245">
        <v>-25480.458841620821</v>
      </c>
      <c r="AB367" s="245">
        <v>-10908.578428025779</v>
      </c>
      <c r="AC367" s="245">
        <v>-25109.226193903891</v>
      </c>
      <c r="AD367" s="245">
        <v>-28438.368138045698</v>
      </c>
      <c r="AE367" s="245">
        <v>-3017.9515365129932</v>
      </c>
      <c r="AF367" s="245">
        <v>-3017.9515365130019</v>
      </c>
      <c r="AG367" s="245">
        <v>-43415.710775586522</v>
      </c>
      <c r="AH367" s="245">
        <v>-19238.723349170523</v>
      </c>
      <c r="AI367" s="245">
        <v>-15174.286876200624</v>
      </c>
      <c r="AJ367" s="245">
        <v>-35013.890985898208</v>
      </c>
      <c r="AK367" s="245">
        <v>-53636.273397276782</v>
      </c>
      <c r="AL367" s="245">
        <v>-3017.9515365128191</v>
      </c>
      <c r="AM367" s="245">
        <v>-805.17584515136582</v>
      </c>
      <c r="AN367" s="245">
        <v>-41930.79690209862</v>
      </c>
      <c r="AO367" s="245">
        <v>-8423.7732585011618</v>
      </c>
      <c r="AP367" s="245">
        <v>-7055.3259629662653</v>
      </c>
      <c r="AQ367" s="245">
        <v>-12517.908722004684</v>
      </c>
      <c r="AR367" s="245">
        <v>-8966.8859924620992</v>
      </c>
      <c r="AS367" s="245">
        <v>-805.17584515115345</v>
      </c>
      <c r="AT367" s="245">
        <v>-805.1766943763671</v>
      </c>
      <c r="AU367" s="245">
        <v>-36117.247730320087</v>
      </c>
      <c r="AV367" s="245">
        <v>-8644.0868014204643</v>
      </c>
      <c r="AW367" s="245">
        <v>-19949.656312048675</v>
      </c>
      <c r="AX367" s="245">
        <v>-8463.16387324061</v>
      </c>
      <c r="AY367" s="245">
        <v>-10336.569742871843</v>
      </c>
      <c r="AZ367" s="245">
        <v>-805.17669437632867</v>
      </c>
      <c r="BA367" s="245">
        <v>-805.17584515115777</v>
      </c>
      <c r="BB367" s="245">
        <v>-5797.0877202587708</v>
      </c>
      <c r="BC367" s="245">
        <v>-18557.235759006238</v>
      </c>
      <c r="BD367" s="245">
        <v>-8119.8789901412192</v>
      </c>
      <c r="BE367" s="245">
        <v>-9681.3793140974976</v>
      </c>
      <c r="BF367" s="245">
        <v>-7279.1828318528969</v>
      </c>
      <c r="BG367" s="245">
        <v>-805.17584515132353</v>
      </c>
      <c r="BH367" s="245">
        <v>-805.17669437623852</v>
      </c>
      <c r="BI367" s="245">
        <v>-9284.3346548749705</v>
      </c>
      <c r="BJ367" s="245">
        <v>-11418.651388001656</v>
      </c>
      <c r="BK367" s="245">
        <v>-6414.2114899030066</v>
      </c>
      <c r="BL367" s="245">
        <v>-4817.6863259230795</v>
      </c>
      <c r="BM367" s="245">
        <v>-4886.4198770971288</v>
      </c>
      <c r="BN367" s="245">
        <v>-805.17669437623181</v>
      </c>
      <c r="BO367" s="245">
        <v>-805.17584515127578</v>
      </c>
      <c r="BP367" s="245">
        <v>-11107.411445109456</v>
      </c>
      <c r="BQ367" s="245">
        <v>-7195.6087618077945</v>
      </c>
      <c r="BR367" s="245">
        <v>-10637.933684269075</v>
      </c>
      <c r="BS367" s="245">
        <v>-11606.103987651202</v>
      </c>
      <c r="BT367" s="245">
        <v>-8042.9763768263019</v>
      </c>
      <c r="BU367" s="245">
        <v>-805.17584515131171</v>
      </c>
      <c r="BV367" s="245">
        <v>-805.17669437631571</v>
      </c>
      <c r="BW367" s="245">
        <v>-14567.29118487443</v>
      </c>
      <c r="BX367" s="245">
        <v>-7130.3737388513364</v>
      </c>
      <c r="BY367" s="245">
        <v>-4515.36300559344</v>
      </c>
      <c r="BZ367" s="245">
        <v>-5036.2448968859508</v>
      </c>
      <c r="CA367" s="245">
        <v>-15599.4836326157</v>
      </c>
      <c r="CB367" s="245">
        <v>-805.17669437623272</v>
      </c>
      <c r="CC367" s="245">
        <v>-805.17584515128169</v>
      </c>
      <c r="CD367" s="245">
        <v>-5193.9229686154467</v>
      </c>
      <c r="CE367" s="245">
        <v>-21256.347990189686</v>
      </c>
      <c r="CF367" s="245">
        <v>-1645.3473697414206</v>
      </c>
      <c r="CG367" s="245">
        <v>-6050.0077783658089</v>
      </c>
      <c r="CH367" s="245">
        <v>-6772.4498023862507</v>
      </c>
      <c r="CI367" s="245">
        <v>-805.17584515149269</v>
      </c>
      <c r="CJ367" s="245">
        <v>-805.17669437625477</v>
      </c>
      <c r="CK367" s="245">
        <v>-17524.30566508335</v>
      </c>
      <c r="CL367" s="245">
        <v>-3958.9609374799174</v>
      </c>
      <c r="CM367" s="245">
        <v>-6741.7128661013294</v>
      </c>
      <c r="CN367" s="245">
        <v>-14559.604211833115</v>
      </c>
      <c r="CO367" s="245">
        <v>-11863.792476107741</v>
      </c>
      <c r="CP367" s="245">
        <v>-805.17669437645372</v>
      </c>
      <c r="CQ367" s="245">
        <v>-805.17584515136878</v>
      </c>
      <c r="CR367" s="245">
        <v>-5108.5549673060314</v>
      </c>
      <c r="CS367" s="245">
        <v>-45044.487415151169</v>
      </c>
      <c r="CT367" s="245">
        <v>-18038.375328276481</v>
      </c>
      <c r="CU367" s="245">
        <v>-3136.0931608515634</v>
      </c>
      <c r="CV367" s="245">
        <v>-27120.849965809786</v>
      </c>
      <c r="CW367" s="245">
        <v>-94460.993374018377</v>
      </c>
      <c r="CX367" s="245">
        <v>-51352.746571067502</v>
      </c>
      <c r="CY367" s="245">
        <v>-87537.173983117056</v>
      </c>
      <c r="CZ367" s="245">
        <v>-17495.260220281205</v>
      </c>
      <c r="DA367" s="245">
        <v>-30815.893086887379</v>
      </c>
      <c r="DB367" s="245">
        <v>-19447.631588549422</v>
      </c>
      <c r="DC367" s="245">
        <v>-22426.750094994426</v>
      </c>
      <c r="DD367" s="245">
        <v>-31060.060417870296</v>
      </c>
      <c r="DE367" s="245">
        <v>-12988.283095648108</v>
      </c>
      <c r="DF367" s="245">
        <v>-269122.46817787795</v>
      </c>
      <c r="DG367" s="245">
        <v>-219994.78178863018</v>
      </c>
      <c r="DH367" s="245">
        <v>-156052.98031249107</v>
      </c>
      <c r="DI367" s="245">
        <v>-257635.75288410933</v>
      </c>
      <c r="DJ367" s="245">
        <v>-738399.6189961941</v>
      </c>
      <c r="DK367" s="245">
        <v>0</v>
      </c>
      <c r="DL367" s="246">
        <v>-3552051.4148547566</v>
      </c>
      <c r="DQ367" s="233" t="s">
        <v>400</v>
      </c>
      <c r="DR367" s="234"/>
      <c r="DS367" s="234"/>
      <c r="DT367" s="235"/>
      <c r="DU367" s="245">
        <f>SUM(DU303:DU366)</f>
        <v>-238.50169759633968</v>
      </c>
      <c r="DV367" s="245">
        <f t="shared" ref="DV367:EC367" si="318">SUM(DV303:DV366)</f>
        <v>-226.49414907788517</v>
      </c>
      <c r="DW367" s="245">
        <f t="shared" si="318"/>
        <v>-526.46209016054831</v>
      </c>
      <c r="DX367" s="245">
        <f t="shared" si="318"/>
        <v>-521.54614030158552</v>
      </c>
      <c r="DY367" s="245">
        <f t="shared" si="318"/>
        <v>-263.60785705486421</v>
      </c>
      <c r="DZ367" s="245">
        <f t="shared" si="318"/>
        <v>-134.23387850423083</v>
      </c>
      <c r="EA367" s="245">
        <f t="shared" si="318"/>
        <v>-489.11724996650821</v>
      </c>
      <c r="EB367" s="245">
        <f t="shared" si="318"/>
        <v>-413.68873319660048</v>
      </c>
      <c r="EC367" s="245">
        <f t="shared" si="318"/>
        <v>-738.39961899619425</v>
      </c>
      <c r="ED367" s="246">
        <f>SUM(DU367:EC367)</f>
        <v>-3552.0514148547572</v>
      </c>
      <c r="EE367" s="303">
        <f>ED367-(DL367/$DQ$4)</f>
        <v>0</v>
      </c>
    </row>
    <row r="368" spans="1:135" s="126" customFormat="1" ht="16" thickBot="1" x14ac:dyDescent="0.4">
      <c r="A368" s="37"/>
      <c r="B368" s="37"/>
      <c r="C368" s="38"/>
      <c r="D368" s="264"/>
      <c r="E368" s="253" t="s">
        <v>401</v>
      </c>
      <c r="F368" s="254"/>
      <c r="G368" s="254"/>
      <c r="H368" s="255"/>
      <c r="I368" s="257">
        <v>-28662.706988678663</v>
      </c>
      <c r="J368" s="257">
        <v>-19159.289958436028</v>
      </c>
      <c r="K368" s="257">
        <v>-19159.289958436329</v>
      </c>
      <c r="L368" s="257">
        <v>-10637.881067943088</v>
      </c>
      <c r="M368" s="257">
        <v>6722.3915381817787</v>
      </c>
      <c r="N368" s="257">
        <v>-14701.533122437206</v>
      </c>
      <c r="O368" s="257">
        <v>3379.4383179708166</v>
      </c>
      <c r="P368" s="257">
        <v>-11230.450473688121</v>
      </c>
      <c r="Q368" s="257">
        <v>-3017.9515365130246</v>
      </c>
      <c r="R368" s="257">
        <v>-3017.9515365129237</v>
      </c>
      <c r="S368" s="257">
        <v>-38127.94380894339</v>
      </c>
      <c r="T368" s="257">
        <v>-9470.4272598865173</v>
      </c>
      <c r="U368" s="257">
        <v>43.019664836199809</v>
      </c>
      <c r="V368" s="257">
        <v>19561.682580321311</v>
      </c>
      <c r="W368" s="257">
        <v>15717.023491104293</v>
      </c>
      <c r="X368" s="257">
        <v>-3017.9515365130819</v>
      </c>
      <c r="Y368" s="257">
        <v>-3017.9515365130183</v>
      </c>
      <c r="Z368" s="257">
        <v>-3058.388196752865</v>
      </c>
      <c r="AA368" s="257">
        <v>14505.224818064497</v>
      </c>
      <c r="AB368" s="257">
        <v>-7747.3009273730595</v>
      </c>
      <c r="AC368" s="257">
        <v>34373.413821114009</v>
      </c>
      <c r="AD368" s="257">
        <v>-7119.0698745110167</v>
      </c>
      <c r="AE368" s="257">
        <v>-3017.9515365129932</v>
      </c>
      <c r="AF368" s="257">
        <v>-3017.9515365130019</v>
      </c>
      <c r="AG368" s="257">
        <v>-6644.9372193569216</v>
      </c>
      <c r="AH368" s="257">
        <v>-4665.8809444268227</v>
      </c>
      <c r="AI368" s="257">
        <v>-3376.6342638592232</v>
      </c>
      <c r="AJ368" s="257">
        <v>-14035.225579313341</v>
      </c>
      <c r="AK368" s="257">
        <v>-28168.26595288908</v>
      </c>
      <c r="AL368" s="257">
        <v>-3017.9515365128191</v>
      </c>
      <c r="AM368" s="257">
        <v>-805.17584515136582</v>
      </c>
      <c r="AN368" s="257">
        <v>12399.183489504183</v>
      </c>
      <c r="AO368" s="257">
        <v>4915.264851880931</v>
      </c>
      <c r="AP368" s="257">
        <v>2055.9867582358847</v>
      </c>
      <c r="AQ368" s="257">
        <v>6627.851909201343</v>
      </c>
      <c r="AR368" s="257">
        <v>-1344.8282375014687</v>
      </c>
      <c r="AS368" s="257">
        <v>-805.17584515115345</v>
      </c>
      <c r="AT368" s="257">
        <v>-805.1766943763671</v>
      </c>
      <c r="AU368" s="257">
        <v>-24111.985380079186</v>
      </c>
      <c r="AV368" s="257">
        <v>3185.2202263459349</v>
      </c>
      <c r="AW368" s="257">
        <v>5679.5727381231263</v>
      </c>
      <c r="AX368" s="257">
        <v>-4107.3458279698898</v>
      </c>
      <c r="AY368" s="257">
        <v>-850.87934088979273</v>
      </c>
      <c r="AZ368" s="257">
        <v>-805.17669437632867</v>
      </c>
      <c r="BA368" s="257">
        <v>-805.17584515115777</v>
      </c>
      <c r="BB368" s="257">
        <v>808.95348893728897</v>
      </c>
      <c r="BC368" s="257">
        <v>-5305.6665068039711</v>
      </c>
      <c r="BD368" s="257">
        <v>10149.687652287179</v>
      </c>
      <c r="BE368" s="257">
        <v>-4674.1075734542646</v>
      </c>
      <c r="BF368" s="257">
        <v>-4731.9083609110667</v>
      </c>
      <c r="BG368" s="257">
        <v>-805.17584515132353</v>
      </c>
      <c r="BH368" s="257">
        <v>-805.17669437623852</v>
      </c>
      <c r="BI368" s="257">
        <v>6213.4217306115297</v>
      </c>
      <c r="BJ368" s="257">
        <v>10616.898646052943</v>
      </c>
      <c r="BK368" s="257">
        <v>1954.7460602123438</v>
      </c>
      <c r="BL368" s="257">
        <v>10343.99906807118</v>
      </c>
      <c r="BM368" s="257">
        <v>-602.25252884900874</v>
      </c>
      <c r="BN368" s="257">
        <v>-805.17669437623181</v>
      </c>
      <c r="BO368" s="257">
        <v>-805.17584515127578</v>
      </c>
      <c r="BP368" s="257">
        <v>-2650.7417558622365</v>
      </c>
      <c r="BQ368" s="257">
        <v>2593.6647916695165</v>
      </c>
      <c r="BR368" s="257">
        <v>746.94693004652436</v>
      </c>
      <c r="BS368" s="257">
        <v>1684.1019166945971</v>
      </c>
      <c r="BT368" s="257">
        <v>-5647.3614519418425</v>
      </c>
      <c r="BU368" s="257">
        <v>-805.17584515131171</v>
      </c>
      <c r="BV368" s="257">
        <v>-805.17669437631571</v>
      </c>
      <c r="BW368" s="257">
        <v>-1745.5769075770077</v>
      </c>
      <c r="BX368" s="257">
        <v>-4484.1524225411467</v>
      </c>
      <c r="BY368" s="257">
        <v>2625.6566891209704</v>
      </c>
      <c r="BZ368" s="257">
        <v>-1084.0878232713608</v>
      </c>
      <c r="CA368" s="257">
        <v>-3521.6439075073995</v>
      </c>
      <c r="CB368" s="257">
        <v>-805.17669437623272</v>
      </c>
      <c r="CC368" s="257">
        <v>-805.17584515128169</v>
      </c>
      <c r="CD368" s="257">
        <v>-532.10977450176688</v>
      </c>
      <c r="CE368" s="257">
        <v>-14680.280159980306</v>
      </c>
      <c r="CF368" s="257">
        <v>4504.7706822272394</v>
      </c>
      <c r="CG368" s="257">
        <v>1887.6745060946541</v>
      </c>
      <c r="CH368" s="257">
        <v>-3851.8102657957929</v>
      </c>
      <c r="CI368" s="257">
        <v>-805.17584515149269</v>
      </c>
      <c r="CJ368" s="257">
        <v>-805.17669437625477</v>
      </c>
      <c r="CK368" s="257">
        <v>-7974.6449570906698</v>
      </c>
      <c r="CL368" s="257">
        <v>103.67148981536366</v>
      </c>
      <c r="CM368" s="257">
        <v>-3063.7049420324893</v>
      </c>
      <c r="CN368" s="257">
        <v>-5832.3417787826165</v>
      </c>
      <c r="CO368" s="257">
        <v>16893.169136221357</v>
      </c>
      <c r="CP368" s="257">
        <v>-805.17669437645372</v>
      </c>
      <c r="CQ368" s="257">
        <v>-805.17584515136878</v>
      </c>
      <c r="CR368" s="257">
        <v>7617.1051270116686</v>
      </c>
      <c r="CS368" s="257">
        <v>-28856.042840327667</v>
      </c>
      <c r="CT368" s="257">
        <v>-13127.546318540712</v>
      </c>
      <c r="CU368" s="257">
        <v>3785.9850555388361</v>
      </c>
      <c r="CV368" s="257">
        <v>15262.885068553922</v>
      </c>
      <c r="CW368" s="257">
        <v>39490.095977448131</v>
      </c>
      <c r="CX368" s="257">
        <v>-1381.7041192856777</v>
      </c>
      <c r="CY368" s="257">
        <v>5879.1587945835345</v>
      </c>
      <c r="CZ368" s="257">
        <v>-6916.3217324929319</v>
      </c>
      <c r="DA368" s="257">
        <v>-26315.526048329637</v>
      </c>
      <c r="DB368" s="257">
        <v>-16321.308052707192</v>
      </c>
      <c r="DC368" s="257">
        <v>-12302.235340258876</v>
      </c>
      <c r="DD368" s="257">
        <v>-2763.6950963191994</v>
      </c>
      <c r="DE368" s="257">
        <v>-11408.939300958618</v>
      </c>
      <c r="DF368" s="257">
        <v>-211321.05817512795</v>
      </c>
      <c r="DG368" s="257">
        <v>-111623.72207983019</v>
      </c>
      <c r="DH368" s="257">
        <v>-118423.50529599105</v>
      </c>
      <c r="DI368" s="257">
        <v>-200460.39289215935</v>
      </c>
      <c r="DJ368" s="257">
        <v>-716384.73631809407</v>
      </c>
      <c r="DK368" s="257">
        <v>0</v>
      </c>
      <c r="DL368" s="258">
        <v>-1566855.1790115775</v>
      </c>
      <c r="DQ368" s="259" t="s">
        <v>401</v>
      </c>
      <c r="DR368" s="260"/>
      <c r="DS368" s="260"/>
      <c r="DT368" s="261"/>
      <c r="DU368" s="262">
        <f>+DU300+DU367</f>
        <v>-28.662706988678678</v>
      </c>
      <c r="DV368" s="262">
        <f t="shared" ref="DV368:EC368" si="319">+DV300+DV367</f>
        <v>-53.556164251100085</v>
      </c>
      <c r="DW368" s="262">
        <f t="shared" si="319"/>
        <v>-70.569820881150974</v>
      </c>
      <c r="DX368" s="262">
        <f t="shared" si="319"/>
        <v>-42.861467335218151</v>
      </c>
      <c r="DY368" s="262">
        <f t="shared" si="319"/>
        <v>63.036420776838781</v>
      </c>
      <c r="DZ368" s="262">
        <f t="shared" si="319"/>
        <v>-76.028025571066451</v>
      </c>
      <c r="EA368" s="262">
        <f t="shared" si="319"/>
        <v>-322.94478025495823</v>
      </c>
      <c r="EB368" s="262">
        <f t="shared" si="319"/>
        <v>-318.88389818815045</v>
      </c>
      <c r="EC368" s="262">
        <f t="shared" si="319"/>
        <v>-716.38473631809427</v>
      </c>
      <c r="ED368" s="263">
        <f>SUM(DU368:EC368)</f>
        <v>-1566.8551790115785</v>
      </c>
      <c r="EE368" s="303">
        <f>ED368-(DL368/$DQ$4)</f>
        <v>0</v>
      </c>
    </row>
    <row r="369" spans="1:137" s="126" customFormat="1" ht="16" thickBot="1" x14ac:dyDescent="0.4">
      <c r="A369" s="37"/>
      <c r="B369" s="37"/>
      <c r="C369" s="38"/>
      <c r="D369" s="264"/>
      <c r="E369" s="290"/>
      <c r="F369" s="266"/>
      <c r="G369" s="266"/>
      <c r="H369" s="291"/>
      <c r="I369" s="227">
        <v>0</v>
      </c>
      <c r="J369" s="227">
        <v>0</v>
      </c>
      <c r="K369" s="218">
        <v>0</v>
      </c>
      <c r="L369" s="218">
        <v>0</v>
      </c>
      <c r="M369" s="218">
        <v>0</v>
      </c>
      <c r="N369" s="218">
        <v>0</v>
      </c>
      <c r="O369" s="218">
        <v>0</v>
      </c>
      <c r="P369" s="218">
        <v>0</v>
      </c>
      <c r="Q369" s="218">
        <v>0</v>
      </c>
      <c r="R369" s="218">
        <v>0</v>
      </c>
      <c r="S369" s="218">
        <v>0</v>
      </c>
      <c r="T369" s="218">
        <v>0</v>
      </c>
      <c r="U369" s="218">
        <v>0</v>
      </c>
      <c r="V369" s="218">
        <v>0</v>
      </c>
      <c r="W369" s="218">
        <v>0</v>
      </c>
      <c r="X369" s="218">
        <v>0</v>
      </c>
      <c r="Y369" s="218">
        <v>0</v>
      </c>
      <c r="Z369" s="218">
        <v>0</v>
      </c>
      <c r="AA369" s="218">
        <v>0</v>
      </c>
      <c r="AB369" s="218">
        <v>0</v>
      </c>
      <c r="AC369" s="218">
        <v>0</v>
      </c>
      <c r="AD369" s="218">
        <v>0</v>
      </c>
      <c r="AE369" s="218">
        <v>0</v>
      </c>
      <c r="AF369" s="218">
        <v>0</v>
      </c>
      <c r="AG369" s="218">
        <v>0</v>
      </c>
      <c r="AH369" s="218">
        <v>0</v>
      </c>
      <c r="AI369" s="218">
        <v>0</v>
      </c>
      <c r="AJ369" s="218">
        <v>0</v>
      </c>
      <c r="AK369" s="218">
        <v>0</v>
      </c>
      <c r="AL369" s="218">
        <v>0</v>
      </c>
      <c r="AM369" s="218">
        <v>0</v>
      </c>
      <c r="AN369" s="218">
        <v>0</v>
      </c>
      <c r="AO369" s="218">
        <v>0</v>
      </c>
      <c r="AP369" s="218">
        <v>0</v>
      </c>
      <c r="AQ369" s="218">
        <v>0</v>
      </c>
      <c r="AR369" s="218">
        <v>0</v>
      </c>
      <c r="AS369" s="218">
        <v>0</v>
      </c>
      <c r="AT369" s="218">
        <v>0</v>
      </c>
      <c r="AU369" s="218">
        <v>0</v>
      </c>
      <c r="AV369" s="218">
        <v>0</v>
      </c>
      <c r="AW369" s="218">
        <v>0</v>
      </c>
      <c r="AX369" s="218">
        <v>0</v>
      </c>
      <c r="AY369" s="218">
        <v>0</v>
      </c>
      <c r="AZ369" s="218">
        <v>0</v>
      </c>
      <c r="BA369" s="218">
        <v>0</v>
      </c>
      <c r="BB369" s="218">
        <v>0</v>
      </c>
      <c r="BC369" s="218">
        <v>0</v>
      </c>
      <c r="BD369" s="218">
        <v>0</v>
      </c>
      <c r="BE369" s="218">
        <v>0</v>
      </c>
      <c r="BF369" s="218">
        <v>0</v>
      </c>
      <c r="BG369" s="218">
        <v>0</v>
      </c>
      <c r="BH369" s="218">
        <v>0</v>
      </c>
      <c r="BI369" s="218">
        <v>0</v>
      </c>
      <c r="BJ369" s="218">
        <v>0</v>
      </c>
      <c r="BK369" s="218">
        <v>0</v>
      </c>
      <c r="BL369" s="218">
        <v>0</v>
      </c>
      <c r="BM369" s="218">
        <v>0</v>
      </c>
      <c r="BN369" s="218">
        <v>0</v>
      </c>
      <c r="BO369" s="218">
        <v>0</v>
      </c>
      <c r="BP369" s="218">
        <v>0</v>
      </c>
      <c r="BQ369" s="218">
        <v>0</v>
      </c>
      <c r="BR369" s="218">
        <v>0</v>
      </c>
      <c r="BS369" s="218">
        <v>0</v>
      </c>
      <c r="BT369" s="218">
        <v>0</v>
      </c>
      <c r="BU369" s="218">
        <v>0</v>
      </c>
      <c r="BV369" s="218">
        <v>0</v>
      </c>
      <c r="BW369" s="218">
        <v>0</v>
      </c>
      <c r="BX369" s="218">
        <v>0</v>
      </c>
      <c r="BY369" s="218">
        <v>0</v>
      </c>
      <c r="BZ369" s="218">
        <v>0</v>
      </c>
      <c r="CA369" s="218">
        <v>0</v>
      </c>
      <c r="CB369" s="218">
        <v>0</v>
      </c>
      <c r="CC369" s="218">
        <v>0</v>
      </c>
      <c r="CD369" s="218">
        <v>0</v>
      </c>
      <c r="CE369" s="218">
        <v>0</v>
      </c>
      <c r="CF369" s="218">
        <v>0</v>
      </c>
      <c r="CG369" s="218">
        <v>0</v>
      </c>
      <c r="CH369" s="218">
        <v>0</v>
      </c>
      <c r="CI369" s="218">
        <v>0</v>
      </c>
      <c r="CJ369" s="218">
        <v>0</v>
      </c>
      <c r="CK369" s="218">
        <v>0</v>
      </c>
      <c r="CL369" s="218">
        <v>0</v>
      </c>
      <c r="CM369" s="218">
        <v>0</v>
      </c>
      <c r="CN369" s="218">
        <v>0</v>
      </c>
      <c r="CO369" s="218">
        <v>0</v>
      </c>
      <c r="CP369" s="218">
        <v>0</v>
      </c>
      <c r="CQ369" s="218">
        <v>0</v>
      </c>
      <c r="CR369" s="218">
        <v>0</v>
      </c>
      <c r="CS369" s="218">
        <v>0</v>
      </c>
      <c r="CT369" s="218">
        <v>0</v>
      </c>
      <c r="CU369" s="218">
        <v>0</v>
      </c>
      <c r="CV369" s="218">
        <v>0</v>
      </c>
      <c r="CW369" s="218">
        <v>0</v>
      </c>
      <c r="CX369" s="218">
        <v>0</v>
      </c>
      <c r="CY369" s="218">
        <v>0</v>
      </c>
      <c r="CZ369" s="218">
        <v>0</v>
      </c>
      <c r="DA369" s="218">
        <v>0</v>
      </c>
      <c r="DB369" s="218">
        <v>0</v>
      </c>
      <c r="DC369" s="218">
        <v>0</v>
      </c>
      <c r="DD369" s="218">
        <v>0</v>
      </c>
      <c r="DE369" s="218">
        <v>0</v>
      </c>
      <c r="DF369" s="218">
        <v>0</v>
      </c>
      <c r="DG369" s="218">
        <v>0</v>
      </c>
      <c r="DH369" s="218">
        <v>0</v>
      </c>
      <c r="DI369" s="218">
        <v>0</v>
      </c>
      <c r="DJ369" s="218">
        <v>0</v>
      </c>
      <c r="DK369" s="218">
        <v>0</v>
      </c>
      <c r="DL369" s="228">
        <v>0</v>
      </c>
      <c r="DQ369" s="103"/>
      <c r="DR369" s="103"/>
      <c r="DS369" s="103"/>
      <c r="DT369" s="298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G369" s="101"/>
    </row>
    <row r="370" spans="1:137" s="126" customFormat="1" ht="16" hidden="1" outlineLevel="1" thickBot="1" x14ac:dyDescent="0.4">
      <c r="A370" s="37"/>
      <c r="B370" s="37"/>
      <c r="C370" s="38"/>
      <c r="D370" s="264"/>
      <c r="E370" s="292" t="s">
        <v>402</v>
      </c>
      <c r="F370" s="293"/>
      <c r="G370" s="293"/>
      <c r="H370" s="294"/>
      <c r="I370" s="295" t="s">
        <v>40</v>
      </c>
      <c r="J370" s="295" t="s">
        <v>41</v>
      </c>
      <c r="K370" s="296" t="s">
        <v>42</v>
      </c>
      <c r="L370" s="296" t="s">
        <v>43</v>
      </c>
      <c r="M370" s="296" t="s">
        <v>44</v>
      </c>
      <c r="N370" s="296" t="s">
        <v>45</v>
      </c>
      <c r="O370" s="296" t="s">
        <v>46</v>
      </c>
      <c r="P370" s="296" t="s">
        <v>47</v>
      </c>
      <c r="Q370" s="296" t="s">
        <v>48</v>
      </c>
      <c r="R370" s="296" t="s">
        <v>49</v>
      </c>
      <c r="S370" s="296" t="s">
        <v>50</v>
      </c>
      <c r="T370" s="296" t="s">
        <v>51</v>
      </c>
      <c r="U370" s="296" t="s">
        <v>52</v>
      </c>
      <c r="V370" s="296" t="s">
        <v>53</v>
      </c>
      <c r="W370" s="296" t="s">
        <v>54</v>
      </c>
      <c r="X370" s="296" t="s">
        <v>55</v>
      </c>
      <c r="Y370" s="296" t="s">
        <v>56</v>
      </c>
      <c r="Z370" s="296" t="s">
        <v>57</v>
      </c>
      <c r="AA370" s="296" t="s">
        <v>58</v>
      </c>
      <c r="AB370" s="296" t="s">
        <v>59</v>
      </c>
      <c r="AC370" s="296" t="s">
        <v>60</v>
      </c>
      <c r="AD370" s="296" t="s">
        <v>61</v>
      </c>
      <c r="AE370" s="296" t="s">
        <v>62</v>
      </c>
      <c r="AF370" s="296" t="s">
        <v>63</v>
      </c>
      <c r="AG370" s="296" t="s">
        <v>64</v>
      </c>
      <c r="AH370" s="296" t="s">
        <v>65</v>
      </c>
      <c r="AI370" s="296" t="s">
        <v>66</v>
      </c>
      <c r="AJ370" s="296" t="s">
        <v>67</v>
      </c>
      <c r="AK370" s="296" t="s">
        <v>68</v>
      </c>
      <c r="AL370" s="296" t="s">
        <v>69</v>
      </c>
      <c r="AM370" s="296" t="s">
        <v>70</v>
      </c>
      <c r="AN370" s="296" t="s">
        <v>71</v>
      </c>
      <c r="AO370" s="296" t="s">
        <v>72</v>
      </c>
      <c r="AP370" s="296" t="s">
        <v>73</v>
      </c>
      <c r="AQ370" s="296" t="s">
        <v>74</v>
      </c>
      <c r="AR370" s="296" t="s">
        <v>75</v>
      </c>
      <c r="AS370" s="296" t="s">
        <v>76</v>
      </c>
      <c r="AT370" s="296" t="s">
        <v>77</v>
      </c>
      <c r="AU370" s="296" t="s">
        <v>78</v>
      </c>
      <c r="AV370" s="296" t="s">
        <v>79</v>
      </c>
      <c r="AW370" s="296" t="s">
        <v>80</v>
      </c>
      <c r="AX370" s="296" t="s">
        <v>81</v>
      </c>
      <c r="AY370" s="296" t="s">
        <v>82</v>
      </c>
      <c r="AZ370" s="296" t="s">
        <v>83</v>
      </c>
      <c r="BA370" s="296" t="s">
        <v>84</v>
      </c>
      <c r="BB370" s="296" t="s">
        <v>85</v>
      </c>
      <c r="BC370" s="296" t="s">
        <v>86</v>
      </c>
      <c r="BD370" s="296" t="s">
        <v>87</v>
      </c>
      <c r="BE370" s="296" t="s">
        <v>88</v>
      </c>
      <c r="BF370" s="296" t="s">
        <v>89</v>
      </c>
      <c r="BG370" s="296" t="s">
        <v>90</v>
      </c>
      <c r="BH370" s="296" t="s">
        <v>91</v>
      </c>
      <c r="BI370" s="296" t="s">
        <v>92</v>
      </c>
      <c r="BJ370" s="296" t="s">
        <v>93</v>
      </c>
      <c r="BK370" s="296" t="s">
        <v>94</v>
      </c>
      <c r="BL370" s="296" t="s">
        <v>95</v>
      </c>
      <c r="BM370" s="296" t="s">
        <v>96</v>
      </c>
      <c r="BN370" s="296" t="s">
        <v>97</v>
      </c>
      <c r="BO370" s="296" t="s">
        <v>98</v>
      </c>
      <c r="BP370" s="296" t="s">
        <v>99</v>
      </c>
      <c r="BQ370" s="296" t="s">
        <v>100</v>
      </c>
      <c r="BR370" s="296" t="s">
        <v>101</v>
      </c>
      <c r="BS370" s="296" t="s">
        <v>102</v>
      </c>
      <c r="BT370" s="296" t="s">
        <v>103</v>
      </c>
      <c r="BU370" s="296" t="s">
        <v>104</v>
      </c>
      <c r="BV370" s="296" t="s">
        <v>105</v>
      </c>
      <c r="BW370" s="296" t="s">
        <v>106</v>
      </c>
      <c r="BX370" s="296" t="s">
        <v>107</v>
      </c>
      <c r="BY370" s="296" t="s">
        <v>108</v>
      </c>
      <c r="BZ370" s="296" t="s">
        <v>109</v>
      </c>
      <c r="CA370" s="296" t="s">
        <v>110</v>
      </c>
      <c r="CB370" s="296" t="s">
        <v>111</v>
      </c>
      <c r="CC370" s="296" t="s">
        <v>112</v>
      </c>
      <c r="CD370" s="296" t="s">
        <v>113</v>
      </c>
      <c r="CE370" s="296" t="s">
        <v>114</v>
      </c>
      <c r="CF370" s="296" t="s">
        <v>115</v>
      </c>
      <c r="CG370" s="296" t="s">
        <v>116</v>
      </c>
      <c r="CH370" s="296" t="s">
        <v>117</v>
      </c>
      <c r="CI370" s="296" t="s">
        <v>118</v>
      </c>
      <c r="CJ370" s="296" t="s">
        <v>119</v>
      </c>
      <c r="CK370" s="296" t="s">
        <v>120</v>
      </c>
      <c r="CL370" s="296" t="s">
        <v>121</v>
      </c>
      <c r="CM370" s="296" t="s">
        <v>122</v>
      </c>
      <c r="CN370" s="296" t="s">
        <v>123</v>
      </c>
      <c r="CO370" s="296" t="s">
        <v>124</v>
      </c>
      <c r="CP370" s="296" t="s">
        <v>125</v>
      </c>
      <c r="CQ370" s="296" t="s">
        <v>126</v>
      </c>
      <c r="CR370" s="296" t="s">
        <v>127</v>
      </c>
      <c r="CS370" s="296" t="s">
        <v>128</v>
      </c>
      <c r="CT370" s="296" t="s">
        <v>129</v>
      </c>
      <c r="CU370" s="296" t="s">
        <v>129</v>
      </c>
      <c r="CV370" s="296" t="s">
        <v>129</v>
      </c>
      <c r="CW370" s="296" t="s">
        <v>132</v>
      </c>
      <c r="CX370" s="296" t="s">
        <v>133</v>
      </c>
      <c r="CY370" s="296" t="s">
        <v>134</v>
      </c>
      <c r="CZ370" s="296" t="s">
        <v>135</v>
      </c>
      <c r="DA370" s="296" t="s">
        <v>136</v>
      </c>
      <c r="DB370" s="296" t="s">
        <v>137</v>
      </c>
      <c r="DC370" s="296" t="s">
        <v>138</v>
      </c>
      <c r="DD370" s="296" t="s">
        <v>139</v>
      </c>
      <c r="DE370" s="296" t="s">
        <v>140</v>
      </c>
      <c r="DF370" s="296" t="s">
        <v>141</v>
      </c>
      <c r="DG370" s="296" t="s">
        <v>142</v>
      </c>
      <c r="DH370" s="296" t="s">
        <v>143</v>
      </c>
      <c r="DI370" s="296" t="s">
        <v>144</v>
      </c>
      <c r="DJ370" s="296" t="s">
        <v>145</v>
      </c>
      <c r="DK370" s="296" t="s">
        <v>146</v>
      </c>
      <c r="DL370" s="297" t="s">
        <v>22</v>
      </c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G370" s="101"/>
    </row>
    <row r="371" spans="1:137" s="126" customFormat="1" ht="15.5" collapsed="1" x14ac:dyDescent="0.35">
      <c r="A371" s="37"/>
      <c r="B371" s="37"/>
      <c r="C371" s="38"/>
      <c r="D371" s="264"/>
      <c r="E371" s="233" t="s">
        <v>403</v>
      </c>
      <c r="F371" s="234"/>
      <c r="G371" s="234"/>
      <c r="H371" s="235"/>
      <c r="I371" s="245">
        <v>546873.26164069807</v>
      </c>
      <c r="J371" s="245">
        <v>-36065.366032793652</v>
      </c>
      <c r="K371" s="245">
        <v>-33545.170934739624</v>
      </c>
      <c r="L371" s="245">
        <v>-24623.808507220609</v>
      </c>
      <c r="M371" s="245">
        <v>-86032.326739693046</v>
      </c>
      <c r="N371" s="245">
        <v>-29019.453784507921</v>
      </c>
      <c r="O371" s="245">
        <v>29716.057193781038</v>
      </c>
      <c r="P371" s="245">
        <v>53368.405057879805</v>
      </c>
      <c r="Q371" s="245">
        <v>-760.02975761114158</v>
      </c>
      <c r="R371" s="245">
        <v>-10225.332468399061</v>
      </c>
      <c r="S371" s="245">
        <v>8994.3362248789635</v>
      </c>
      <c r="T371" s="245">
        <v>-69061.567826767452</v>
      </c>
      <c r="U371" s="245">
        <v>12371.282362697853</v>
      </c>
      <c r="V371" s="245">
        <v>16221.66057097548</v>
      </c>
      <c r="W371" s="245">
        <v>46276.627027433409</v>
      </c>
      <c r="X371" s="245">
        <v>-8837.9612766951468</v>
      </c>
      <c r="Y371" s="245">
        <v>-7005.887980844951</v>
      </c>
      <c r="Z371" s="245">
        <v>-5157.0363405590715</v>
      </c>
      <c r="AA371" s="245">
        <v>34410.852738149493</v>
      </c>
      <c r="AB371" s="245">
        <v>-12197.406338990328</v>
      </c>
      <c r="AC371" s="245">
        <v>34092.123298940111</v>
      </c>
      <c r="AD371" s="245">
        <v>17389.280271234446</v>
      </c>
      <c r="AE371" s="245">
        <v>-7857.2708892706469</v>
      </c>
      <c r="AF371" s="245">
        <v>-9651.9954647622617</v>
      </c>
      <c r="AG371" s="245">
        <v>23082.827538046797</v>
      </c>
      <c r="AH371" s="245">
        <v>-8787.4943024696113</v>
      </c>
      <c r="AI371" s="245">
        <v>13073.895414720371</v>
      </c>
      <c r="AJ371" s="245">
        <v>-7548.2511113411147</v>
      </c>
      <c r="AK371" s="245">
        <v>-2050.1023893568308</v>
      </c>
      <c r="AL371" s="245">
        <v>21027.773893717138</v>
      </c>
      <c r="AM371" s="245">
        <v>-3138.1410177332309</v>
      </c>
      <c r="AN371" s="245">
        <v>50413.317645565796</v>
      </c>
      <c r="AO371" s="245">
        <v>7658.2318388095719</v>
      </c>
      <c r="AP371" s="245">
        <v>10400.311484261962</v>
      </c>
      <c r="AQ371" s="245">
        <v>21388.732306666294</v>
      </c>
      <c r="AR371" s="245">
        <v>9613.1872709771997</v>
      </c>
      <c r="AS371" s="245">
        <v>13040.703616184384</v>
      </c>
      <c r="AT371" s="245">
        <v>-1726.7766125049714</v>
      </c>
      <c r="AU371" s="245">
        <v>-22915.672428021866</v>
      </c>
      <c r="AV371" s="245">
        <v>8061.6243187013288</v>
      </c>
      <c r="AW371" s="245">
        <v>8102.1829968654165</v>
      </c>
      <c r="AX371" s="245">
        <v>-3061.6697065683247</v>
      </c>
      <c r="AY371" s="245">
        <v>1272.8136308307226</v>
      </c>
      <c r="AZ371" s="245">
        <v>-2403.2856748419244</v>
      </c>
      <c r="BA371" s="245">
        <v>-2704.0279253760209</v>
      </c>
      <c r="BB371" s="245">
        <v>5055.6104526255776</v>
      </c>
      <c r="BC371" s="245">
        <v>41660.04037721888</v>
      </c>
      <c r="BD371" s="245">
        <v>47409.02756137689</v>
      </c>
      <c r="BE371" s="245">
        <v>-5538.9667772305675</v>
      </c>
      <c r="BF371" s="245">
        <v>-2612.1863289405078</v>
      </c>
      <c r="BG371" s="245">
        <v>25350.58085630944</v>
      </c>
      <c r="BH371" s="245">
        <v>-2837.7985113530249</v>
      </c>
      <c r="BI371" s="245">
        <v>20498.245462647028</v>
      </c>
      <c r="BJ371" s="245">
        <v>35212.481326625893</v>
      </c>
      <c r="BK371" s="245">
        <v>17846.772063108259</v>
      </c>
      <c r="BL371" s="245">
        <v>21983.230323178395</v>
      </c>
      <c r="BM371" s="245">
        <v>15539.757042489966</v>
      </c>
      <c r="BN371" s="245">
        <v>273.20402836161202</v>
      </c>
      <c r="BO371" s="245">
        <v>-1360.8285514482156</v>
      </c>
      <c r="BP371" s="245">
        <v>1607.9493251276563</v>
      </c>
      <c r="BQ371" s="245">
        <v>2381.5729680018731</v>
      </c>
      <c r="BR371" s="245">
        <v>188.31017648093393</v>
      </c>
      <c r="BS371" s="245">
        <v>1173.081462766484</v>
      </c>
      <c r="BT371" s="245">
        <v>-3502.4889337654267</v>
      </c>
      <c r="BU371" s="245">
        <v>-2903.1865208066247</v>
      </c>
      <c r="BV371" s="245">
        <v>17953.851719322814</v>
      </c>
      <c r="BW371" s="245">
        <v>-1042.9122472384443</v>
      </c>
      <c r="BX371" s="245">
        <v>9460.7977022888972</v>
      </c>
      <c r="BY371" s="245">
        <v>3445.0911333275458</v>
      </c>
      <c r="BZ371" s="245">
        <v>1007.0828122335934</v>
      </c>
      <c r="CA371" s="245">
        <v>22063.337782672701</v>
      </c>
      <c r="CB371" s="245">
        <v>-1618.6076038419651</v>
      </c>
      <c r="CC371" s="245">
        <v>-1235.0901748413887</v>
      </c>
      <c r="CD371" s="245">
        <v>741.38712253085896</v>
      </c>
      <c r="CE371" s="245">
        <v>-12915.634616637675</v>
      </c>
      <c r="CF371" s="245">
        <v>9453.0463197906938</v>
      </c>
      <c r="CG371" s="245">
        <v>1840.3032794867468</v>
      </c>
      <c r="CH371" s="245">
        <v>20113.425074062994</v>
      </c>
      <c r="CI371" s="245">
        <v>-1312.0618922118331</v>
      </c>
      <c r="CJ371" s="245">
        <v>-2400.5997423848839</v>
      </c>
      <c r="CK371" s="245">
        <v>-4238.7398512858435</v>
      </c>
      <c r="CL371" s="245">
        <v>-1429.762618406975</v>
      </c>
      <c r="CM371" s="245">
        <v>-4041.8911296222623</v>
      </c>
      <c r="CN371" s="245">
        <v>-2158.3125703694832</v>
      </c>
      <c r="CO371" s="245">
        <v>15663.795547568719</v>
      </c>
      <c r="CP371" s="245">
        <v>-1167.6271655163187</v>
      </c>
      <c r="CQ371" s="245">
        <v>-2600.7450505847924</v>
      </c>
      <c r="CR371" s="245">
        <v>13461.426107560339</v>
      </c>
      <c r="CS371" s="245">
        <v>-27825.068574761801</v>
      </c>
      <c r="CT371" s="245">
        <v>17025.435494859987</v>
      </c>
      <c r="CU371" s="245">
        <v>3865.6379897363072</v>
      </c>
      <c r="CV371" s="245">
        <v>16707.847900844528</v>
      </c>
      <c r="CW371" s="245">
        <v>153890.72063305799</v>
      </c>
      <c r="CX371" s="245">
        <v>-4237.7173334251856</v>
      </c>
      <c r="CY371" s="245">
        <v>-8025.7197261245456</v>
      </c>
      <c r="CZ371" s="245">
        <v>4132.067720219904</v>
      </c>
      <c r="DA371" s="245">
        <v>-24279.453646393409</v>
      </c>
      <c r="DB371" s="245">
        <v>108795.39899470974</v>
      </c>
      <c r="DC371" s="245">
        <v>21317.49165129321</v>
      </c>
      <c r="DD371" s="245">
        <v>1733.9511390073312</v>
      </c>
      <c r="DE371" s="245">
        <v>-12801.771084096439</v>
      </c>
      <c r="DF371" s="245">
        <v>-166367.11547975647</v>
      </c>
      <c r="DG371" s="245">
        <v>-149917.74168695341</v>
      </c>
      <c r="DH371" s="245">
        <v>-134030.17680579945</v>
      </c>
      <c r="DI371" s="245">
        <v>-229073.24140099494</v>
      </c>
      <c r="DJ371" s="245">
        <v>-1721579.6944339003</v>
      </c>
      <c r="DK371" s="245">
        <v>0</v>
      </c>
      <c r="DL371" s="246">
        <v>-1261729.7280768522</v>
      </c>
      <c r="DQ371" s="309" t="s">
        <v>403</v>
      </c>
      <c r="DR371" s="310"/>
      <c r="DS371" s="310"/>
      <c r="DT371" s="311"/>
      <c r="DU371" s="312">
        <f t="shared" ref="DU371:EC371" si="321">+DU288+DU368</f>
        <v>546.87326164069805</v>
      </c>
      <c r="DV371" s="312">
        <f t="shared" si="321"/>
        <v>-179.57006880517383</v>
      </c>
      <c r="DW371" s="312">
        <f t="shared" si="321"/>
        <v>131.16872825160618</v>
      </c>
      <c r="DX371" s="312">
        <f t="shared" si="321"/>
        <v>379.66786640459298</v>
      </c>
      <c r="DY371" s="312">
        <f t="shared" si="321"/>
        <v>162.20076946408915</v>
      </c>
      <c r="DZ371" s="312">
        <f t="shared" si="321"/>
        <v>98.897684774740355</v>
      </c>
      <c r="EA371" s="312">
        <f t="shared" si="321"/>
        <v>-316.28485716671025</v>
      </c>
      <c r="EB371" s="312">
        <f t="shared" si="321"/>
        <v>-363.10341820679446</v>
      </c>
      <c r="EC371" s="312">
        <f t="shared" si="321"/>
        <v>-1721.5796944339008</v>
      </c>
      <c r="ED371" s="313">
        <f>SUM(DU371:EC371)</f>
        <v>-1261.7297280768526</v>
      </c>
      <c r="EE371" s="303">
        <f>ED371-(DL371/$DQ$4)</f>
        <v>0</v>
      </c>
      <c r="EG371" s="101"/>
    </row>
    <row r="372" spans="1:137" s="126" customFormat="1" ht="16" thickBot="1" x14ac:dyDescent="0.4">
      <c r="A372" s="37"/>
      <c r="B372" s="37"/>
      <c r="C372" s="38"/>
      <c r="D372" s="264"/>
      <c r="E372" s="259" t="s">
        <v>25</v>
      </c>
      <c r="F372" s="260"/>
      <c r="G372" s="260"/>
      <c r="H372" s="261"/>
      <c r="I372" s="262">
        <v>546873.26164069807</v>
      </c>
      <c r="J372" s="262">
        <v>510807.89560790441</v>
      </c>
      <c r="K372" s="262">
        <v>477262.72467316478</v>
      </c>
      <c r="L372" s="262">
        <v>452638.91616594419</v>
      </c>
      <c r="M372" s="262">
        <v>366606.58942625113</v>
      </c>
      <c r="N372" s="262">
        <v>337587.1356417432</v>
      </c>
      <c r="O372" s="262">
        <v>367303.19283552421</v>
      </c>
      <c r="P372" s="262">
        <v>420671.59789340402</v>
      </c>
      <c r="Q372" s="262">
        <v>419911.56813579286</v>
      </c>
      <c r="R372" s="262">
        <v>409686.23566739378</v>
      </c>
      <c r="S372" s="262">
        <v>418680.57189227274</v>
      </c>
      <c r="T372" s="262">
        <v>349619.00406550529</v>
      </c>
      <c r="U372" s="262">
        <v>361990.28642820317</v>
      </c>
      <c r="V372" s="262">
        <v>378211.94699917862</v>
      </c>
      <c r="W372" s="262">
        <v>424488.57402661204</v>
      </c>
      <c r="X372" s="262">
        <v>415650.61274991691</v>
      </c>
      <c r="Y372" s="262">
        <v>408644.72476907197</v>
      </c>
      <c r="Z372" s="262">
        <v>403487.68842851289</v>
      </c>
      <c r="AA372" s="262">
        <v>437898.54116666235</v>
      </c>
      <c r="AB372" s="262">
        <v>425701.13482767204</v>
      </c>
      <c r="AC372" s="262">
        <v>459793.25812661217</v>
      </c>
      <c r="AD372" s="262">
        <v>477182.53839784663</v>
      </c>
      <c r="AE372" s="262">
        <v>469325.26750857598</v>
      </c>
      <c r="AF372" s="262">
        <v>459673.27204381372</v>
      </c>
      <c r="AG372" s="262">
        <v>482756.09958186053</v>
      </c>
      <c r="AH372" s="262">
        <v>473968.60527939093</v>
      </c>
      <c r="AI372" s="262">
        <v>487042.50069411128</v>
      </c>
      <c r="AJ372" s="262">
        <v>479494.24958277016</v>
      </c>
      <c r="AK372" s="262">
        <v>477444.14719341334</v>
      </c>
      <c r="AL372" s="262">
        <v>498471.9210871305</v>
      </c>
      <c r="AM372" s="262">
        <v>495333.78006939724</v>
      </c>
      <c r="AN372" s="262">
        <v>545747.09771496302</v>
      </c>
      <c r="AO372" s="262">
        <v>553405.32955377258</v>
      </c>
      <c r="AP372" s="262">
        <v>563805.64103803458</v>
      </c>
      <c r="AQ372" s="262">
        <v>585194.3733447009</v>
      </c>
      <c r="AR372" s="262">
        <v>594807.56061567809</v>
      </c>
      <c r="AS372" s="262">
        <v>607848.2642318625</v>
      </c>
      <c r="AT372" s="262">
        <v>606121.48761935753</v>
      </c>
      <c r="AU372" s="262">
        <v>583205.81519133563</v>
      </c>
      <c r="AV372" s="262">
        <v>591267.43951003696</v>
      </c>
      <c r="AW372" s="262">
        <v>599369.62250690232</v>
      </c>
      <c r="AX372" s="262">
        <v>596307.95280033397</v>
      </c>
      <c r="AY372" s="262">
        <v>597580.76643116469</v>
      </c>
      <c r="AZ372" s="262">
        <v>595177.48075632274</v>
      </c>
      <c r="BA372" s="262">
        <v>592473.45283094677</v>
      </c>
      <c r="BB372" s="262">
        <v>597529.06328357232</v>
      </c>
      <c r="BC372" s="262">
        <v>639189.10366079118</v>
      </c>
      <c r="BD372" s="262">
        <v>686598.1312221681</v>
      </c>
      <c r="BE372" s="262">
        <v>681059.16444493749</v>
      </c>
      <c r="BF372" s="262">
        <v>678446.97811599693</v>
      </c>
      <c r="BG372" s="262">
        <v>703797.55897230632</v>
      </c>
      <c r="BH372" s="262">
        <v>700959.76046095334</v>
      </c>
      <c r="BI372" s="262">
        <v>721458.0059236004</v>
      </c>
      <c r="BJ372" s="262">
        <v>756670.48725022632</v>
      </c>
      <c r="BK372" s="262">
        <v>774517.25931333459</v>
      </c>
      <c r="BL372" s="262">
        <v>796500.48963651294</v>
      </c>
      <c r="BM372" s="262">
        <v>812040.24667900288</v>
      </c>
      <c r="BN372" s="262">
        <v>812313.45070736448</v>
      </c>
      <c r="BO372" s="262">
        <v>810952.6221559163</v>
      </c>
      <c r="BP372" s="262">
        <v>812560.57148104394</v>
      </c>
      <c r="BQ372" s="262">
        <v>814942.14444904577</v>
      </c>
      <c r="BR372" s="262">
        <v>815130.45462552668</v>
      </c>
      <c r="BS372" s="262">
        <v>816303.53608829319</v>
      </c>
      <c r="BT372" s="262">
        <v>812801.04715452774</v>
      </c>
      <c r="BU372" s="262">
        <v>809897.86063372111</v>
      </c>
      <c r="BV372" s="262">
        <v>827851.71235304396</v>
      </c>
      <c r="BW372" s="262">
        <v>826808.80010580551</v>
      </c>
      <c r="BX372" s="262">
        <v>836269.59780809446</v>
      </c>
      <c r="BY372" s="262">
        <v>839714.68894142203</v>
      </c>
      <c r="BZ372" s="262">
        <v>840721.77175365563</v>
      </c>
      <c r="CA372" s="262">
        <v>862785.10953632835</v>
      </c>
      <c r="CB372" s="262">
        <v>861166.50193248643</v>
      </c>
      <c r="CC372" s="262">
        <v>859931.41175764508</v>
      </c>
      <c r="CD372" s="262">
        <v>860672.79888017592</v>
      </c>
      <c r="CE372" s="262">
        <v>847757.1642635382</v>
      </c>
      <c r="CF372" s="262">
        <v>857210.21058332885</v>
      </c>
      <c r="CG372" s="262">
        <v>859050.51386281557</v>
      </c>
      <c r="CH372" s="262">
        <v>879163.93893687858</v>
      </c>
      <c r="CI372" s="262">
        <v>877851.87704466679</v>
      </c>
      <c r="CJ372" s="262">
        <v>875451.27730228193</v>
      </c>
      <c r="CK372" s="262">
        <v>871212.53745099611</v>
      </c>
      <c r="CL372" s="262">
        <v>869782.77483258909</v>
      </c>
      <c r="CM372" s="262">
        <v>865740.88370296685</v>
      </c>
      <c r="CN372" s="262">
        <v>863582.5711325974</v>
      </c>
      <c r="CO372" s="262">
        <v>879246.3666801661</v>
      </c>
      <c r="CP372" s="262">
        <v>878078.73951464973</v>
      </c>
      <c r="CQ372" s="262">
        <v>875477.99446406495</v>
      </c>
      <c r="CR372" s="262">
        <v>888939.42057162523</v>
      </c>
      <c r="CS372" s="262">
        <v>861114.35199686338</v>
      </c>
      <c r="CT372" s="262">
        <v>878139.78749172331</v>
      </c>
      <c r="CU372" s="262">
        <v>882005.42548145959</v>
      </c>
      <c r="CV372" s="262">
        <v>898713.27338230412</v>
      </c>
      <c r="CW372" s="262">
        <v>1052603.9940153621</v>
      </c>
      <c r="CX372" s="262">
        <v>1048366.2766819369</v>
      </c>
      <c r="CY372" s="262">
        <v>1040340.5569558124</v>
      </c>
      <c r="CZ372" s="262">
        <v>1044472.6246760323</v>
      </c>
      <c r="DA372" s="262">
        <v>1020193.171029639</v>
      </c>
      <c r="DB372" s="262">
        <v>1128988.5700243488</v>
      </c>
      <c r="DC372" s="262">
        <v>1150306.0616756419</v>
      </c>
      <c r="DD372" s="262">
        <v>1152040.0128146491</v>
      </c>
      <c r="DE372" s="262">
        <v>1139238.2417305526</v>
      </c>
      <c r="DF372" s="262">
        <v>972871.12625079614</v>
      </c>
      <c r="DG372" s="262">
        <v>822953.38456384279</v>
      </c>
      <c r="DH372" s="262">
        <v>688923.20775804331</v>
      </c>
      <c r="DI372" s="262">
        <v>459849.96635704837</v>
      </c>
      <c r="DJ372" s="262">
        <v>-1261729.7280768519</v>
      </c>
      <c r="DK372" s="262">
        <v>0</v>
      </c>
      <c r="DL372" s="263">
        <v>0</v>
      </c>
      <c r="DQ372" s="259" t="s">
        <v>25</v>
      </c>
      <c r="DR372" s="260"/>
      <c r="DS372" s="260"/>
      <c r="DT372" s="261"/>
      <c r="DU372" s="262">
        <f>DU371</f>
        <v>546.87326164069805</v>
      </c>
      <c r="DV372" s="262">
        <f>+DU372+DV371</f>
        <v>367.30319283552421</v>
      </c>
      <c r="DW372" s="262">
        <f t="shared" ref="DW372:EC372" si="322">+DV372+DW371</f>
        <v>498.4719210871304</v>
      </c>
      <c r="DX372" s="262">
        <f t="shared" si="322"/>
        <v>878.13978749172338</v>
      </c>
      <c r="DY372" s="262">
        <f t="shared" si="322"/>
        <v>1040.3405569558126</v>
      </c>
      <c r="DZ372" s="262">
        <f t="shared" si="322"/>
        <v>1139.238241730553</v>
      </c>
      <c r="EA372" s="262">
        <f t="shared" si="322"/>
        <v>822.95338456384275</v>
      </c>
      <c r="EB372" s="262">
        <f t="shared" si="322"/>
        <v>459.84996635704829</v>
      </c>
      <c r="EC372" s="262">
        <f t="shared" si="322"/>
        <v>-1261.7297280768526</v>
      </c>
      <c r="ED372" s="263"/>
      <c r="EE372" s="303">
        <f>ED372-(DL372/$DQ$4)</f>
        <v>0</v>
      </c>
      <c r="EG372" s="101"/>
    </row>
    <row r="373" spans="1:137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F373" s="126"/>
    </row>
    <row r="374" spans="1:137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7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7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7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7" ht="15.75" customHeight="1" x14ac:dyDescent="0.35"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7" ht="15.75" customHeight="1" x14ac:dyDescent="0.35"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7" ht="15.75" customHeight="1" x14ac:dyDescent="0.35"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7" ht="15.75" customHeight="1" x14ac:dyDescent="0.35"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7" ht="15.75" customHeight="1" x14ac:dyDescent="0.35"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</sheetData>
  <mergeCells count="1">
    <mergeCell ref="A13:D13"/>
  </mergeCells>
  <conditionalFormatting sqref="EG1:EG7 EG23:EG168 EG170:EG286 EG369:EG372">
    <cfRule type="cellIs" dxfId="23" priority="4" operator="lessThan">
      <formula>-0.5</formula>
    </cfRule>
    <cfRule type="cellIs" dxfId="22" priority="5" operator="greaterThan">
      <formula>0</formula>
    </cfRule>
    <cfRule type="cellIs" dxfId="21" priority="6" operator="greaterThan">
      <formula>0</formula>
    </cfRule>
  </conditionalFormatting>
  <conditionalFormatting sqref="EF167:EF170">
    <cfRule type="cellIs" dxfId="20" priority="1" operator="lessThan">
      <formula>-0.5</formula>
    </cfRule>
    <cfRule type="cellIs" dxfId="19" priority="2" operator="greaterThan">
      <formula>0</formula>
    </cfRule>
    <cfRule type="cellIs" dxfId="18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ET400"/>
  <sheetViews>
    <sheetView showGridLines="0" topLeftCell="E1" zoomScale="70" zoomScaleNormal="70" workbookViewId="0">
      <selection activeCell="DS32" sqref="DS32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24.81640625" style="344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29-Agu-2024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29-Agu-2024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486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45534</v>
      </c>
      <c r="J11" s="322">
        <f t="shared" ref="J11:BU11" si="0">I11+1</f>
        <v>45535</v>
      </c>
      <c r="K11" s="322">
        <f t="shared" si="0"/>
        <v>45536</v>
      </c>
      <c r="L11" s="322">
        <f t="shared" si="0"/>
        <v>45537</v>
      </c>
      <c r="M11" s="322">
        <f t="shared" si="0"/>
        <v>45538</v>
      </c>
      <c r="N11" s="322">
        <f t="shared" si="0"/>
        <v>45539</v>
      </c>
      <c r="O11" s="322">
        <f t="shared" si="0"/>
        <v>45540</v>
      </c>
      <c r="P11" s="322">
        <f t="shared" si="0"/>
        <v>45541</v>
      </c>
      <c r="Q11" s="322">
        <f t="shared" si="0"/>
        <v>45542</v>
      </c>
      <c r="R11" s="322">
        <f t="shared" si="0"/>
        <v>45543</v>
      </c>
      <c r="S11" s="322">
        <f t="shared" si="0"/>
        <v>45544</v>
      </c>
      <c r="T11" s="322">
        <f t="shared" si="0"/>
        <v>45545</v>
      </c>
      <c r="U11" s="322">
        <f t="shared" si="0"/>
        <v>45546</v>
      </c>
      <c r="V11" s="322">
        <f t="shared" si="0"/>
        <v>45547</v>
      </c>
      <c r="W11" s="322">
        <f t="shared" si="0"/>
        <v>45548</v>
      </c>
      <c r="X11" s="322">
        <f t="shared" si="0"/>
        <v>45549</v>
      </c>
      <c r="Y11" s="322">
        <f t="shared" si="0"/>
        <v>45550</v>
      </c>
      <c r="Z11" s="322">
        <f t="shared" si="0"/>
        <v>45551</v>
      </c>
      <c r="AA11" s="322">
        <f t="shared" si="0"/>
        <v>45552</v>
      </c>
      <c r="AB11" s="322">
        <f t="shared" si="0"/>
        <v>45553</v>
      </c>
      <c r="AC11" s="322">
        <f t="shared" si="0"/>
        <v>45554</v>
      </c>
      <c r="AD11" s="322">
        <f t="shared" si="0"/>
        <v>45555</v>
      </c>
      <c r="AE11" s="322">
        <f t="shared" si="0"/>
        <v>45556</v>
      </c>
      <c r="AF11" s="322">
        <f t="shared" si="0"/>
        <v>45557</v>
      </c>
      <c r="AG11" s="322">
        <f t="shared" si="0"/>
        <v>45558</v>
      </c>
      <c r="AH11" s="322">
        <f t="shared" si="0"/>
        <v>45559</v>
      </c>
      <c r="AI11" s="322">
        <f t="shared" si="0"/>
        <v>45560</v>
      </c>
      <c r="AJ11" s="322">
        <f t="shared" si="0"/>
        <v>45561</v>
      </c>
      <c r="AK11" s="322">
        <f t="shared" si="0"/>
        <v>45562</v>
      </c>
      <c r="AL11" s="322">
        <f t="shared" si="0"/>
        <v>45563</v>
      </c>
      <c r="AM11" s="322">
        <f t="shared" si="0"/>
        <v>45564</v>
      </c>
      <c r="AN11" s="322">
        <f t="shared" si="0"/>
        <v>45565</v>
      </c>
      <c r="AO11" s="322">
        <f t="shared" si="0"/>
        <v>45566</v>
      </c>
      <c r="AP11" s="322">
        <f t="shared" si="0"/>
        <v>45567</v>
      </c>
      <c r="AQ11" s="322">
        <f t="shared" si="0"/>
        <v>45568</v>
      </c>
      <c r="AR11" s="322">
        <f t="shared" si="0"/>
        <v>45569</v>
      </c>
      <c r="AS11" s="322">
        <f t="shared" si="0"/>
        <v>45570</v>
      </c>
      <c r="AT11" s="322">
        <f t="shared" si="0"/>
        <v>45571</v>
      </c>
      <c r="AU11" s="322">
        <f t="shared" si="0"/>
        <v>45572</v>
      </c>
      <c r="AV11" s="322">
        <f t="shared" si="0"/>
        <v>45573</v>
      </c>
      <c r="AW11" s="322">
        <f t="shared" si="0"/>
        <v>45574</v>
      </c>
      <c r="AX11" s="322">
        <f t="shared" si="0"/>
        <v>45575</v>
      </c>
      <c r="AY11" s="322">
        <f t="shared" si="0"/>
        <v>45576</v>
      </c>
      <c r="AZ11" s="322">
        <f t="shared" si="0"/>
        <v>45577</v>
      </c>
      <c r="BA11" s="322">
        <f t="shared" si="0"/>
        <v>45578</v>
      </c>
      <c r="BB11" s="322">
        <f t="shared" si="0"/>
        <v>45579</v>
      </c>
      <c r="BC11" s="322">
        <f t="shared" si="0"/>
        <v>45580</v>
      </c>
      <c r="BD11" s="322">
        <f t="shared" si="0"/>
        <v>45581</v>
      </c>
      <c r="BE11" s="322">
        <f t="shared" si="0"/>
        <v>45582</v>
      </c>
      <c r="BF11" s="322">
        <f t="shared" si="0"/>
        <v>45583</v>
      </c>
      <c r="BG11" s="322">
        <f t="shared" si="0"/>
        <v>45584</v>
      </c>
      <c r="BH11" s="322">
        <f t="shared" si="0"/>
        <v>45585</v>
      </c>
      <c r="BI11" s="322">
        <f t="shared" si="0"/>
        <v>45586</v>
      </c>
      <c r="BJ11" s="322">
        <f t="shared" si="0"/>
        <v>45587</v>
      </c>
      <c r="BK11" s="322">
        <f t="shared" si="0"/>
        <v>45588</v>
      </c>
      <c r="BL11" s="322">
        <f t="shared" si="0"/>
        <v>45589</v>
      </c>
      <c r="BM11" s="322">
        <f t="shared" si="0"/>
        <v>45590</v>
      </c>
      <c r="BN11" s="322">
        <f t="shared" si="0"/>
        <v>45591</v>
      </c>
      <c r="BO11" s="322">
        <f t="shared" si="0"/>
        <v>45592</v>
      </c>
      <c r="BP11" s="322">
        <f t="shared" si="0"/>
        <v>45593</v>
      </c>
      <c r="BQ11" s="322">
        <f t="shared" si="0"/>
        <v>45594</v>
      </c>
      <c r="BR11" s="322">
        <f t="shared" si="0"/>
        <v>45595</v>
      </c>
      <c r="BS11" s="322">
        <f t="shared" si="0"/>
        <v>45596</v>
      </c>
      <c r="BT11" s="322">
        <f t="shared" si="0"/>
        <v>45597</v>
      </c>
      <c r="BU11" s="322">
        <f t="shared" si="0"/>
        <v>45598</v>
      </c>
      <c r="BV11" s="322">
        <f t="shared" ref="BV11:CV11" si="1">BU11+1</f>
        <v>45599</v>
      </c>
      <c r="BW11" s="322">
        <f t="shared" si="1"/>
        <v>45600</v>
      </c>
      <c r="BX11" s="322">
        <f t="shared" si="1"/>
        <v>45601</v>
      </c>
      <c r="BY11" s="322">
        <f t="shared" si="1"/>
        <v>45602</v>
      </c>
      <c r="BZ11" s="322">
        <f t="shared" si="1"/>
        <v>45603</v>
      </c>
      <c r="CA11" s="322">
        <f t="shared" si="1"/>
        <v>45604</v>
      </c>
      <c r="CB11" s="322">
        <f t="shared" si="1"/>
        <v>45605</v>
      </c>
      <c r="CC11" s="322">
        <f t="shared" si="1"/>
        <v>45606</v>
      </c>
      <c r="CD11" s="322">
        <f t="shared" si="1"/>
        <v>45607</v>
      </c>
      <c r="CE11" s="322">
        <f t="shared" si="1"/>
        <v>45608</v>
      </c>
      <c r="CF11" s="322">
        <f t="shared" si="1"/>
        <v>45609</v>
      </c>
      <c r="CG11" s="322">
        <f t="shared" si="1"/>
        <v>45610</v>
      </c>
      <c r="CH11" s="322">
        <f t="shared" si="1"/>
        <v>45611</v>
      </c>
      <c r="CI11" s="322">
        <f t="shared" si="1"/>
        <v>45612</v>
      </c>
      <c r="CJ11" s="322">
        <f t="shared" si="1"/>
        <v>45613</v>
      </c>
      <c r="CK11" s="322">
        <f t="shared" si="1"/>
        <v>45614</v>
      </c>
      <c r="CL11" s="322">
        <f t="shared" si="1"/>
        <v>45615</v>
      </c>
      <c r="CM11" s="322">
        <f t="shared" si="1"/>
        <v>45616</v>
      </c>
      <c r="CN11" s="322">
        <f t="shared" si="1"/>
        <v>45617</v>
      </c>
      <c r="CO11" s="322">
        <f t="shared" si="1"/>
        <v>45618</v>
      </c>
      <c r="CP11" s="322">
        <f t="shared" si="1"/>
        <v>45619</v>
      </c>
      <c r="CQ11" s="322">
        <f t="shared" si="1"/>
        <v>45620</v>
      </c>
      <c r="CR11" s="322">
        <f t="shared" si="1"/>
        <v>45621</v>
      </c>
      <c r="CS11" s="322">
        <f t="shared" si="1"/>
        <v>45622</v>
      </c>
      <c r="CT11" s="322">
        <f t="shared" si="1"/>
        <v>45623</v>
      </c>
      <c r="CU11" s="322">
        <f t="shared" si="1"/>
        <v>45624</v>
      </c>
      <c r="CV11" s="322">
        <f t="shared" si="1"/>
        <v>45625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45534</v>
      </c>
      <c r="J12" s="331">
        <f t="shared" si="2"/>
        <v>45535</v>
      </c>
      <c r="K12" s="331">
        <f t="shared" si="2"/>
        <v>45536</v>
      </c>
      <c r="L12" s="331">
        <f t="shared" si="2"/>
        <v>45537</v>
      </c>
      <c r="M12" s="331">
        <f t="shared" si="2"/>
        <v>45538</v>
      </c>
      <c r="N12" s="331">
        <f t="shared" si="2"/>
        <v>45539</v>
      </c>
      <c r="O12" s="331">
        <f t="shared" si="2"/>
        <v>45540</v>
      </c>
      <c r="P12" s="331">
        <f t="shared" si="2"/>
        <v>45541</v>
      </c>
      <c r="Q12" s="331">
        <f t="shared" si="2"/>
        <v>45542</v>
      </c>
      <c r="R12" s="331">
        <f t="shared" si="2"/>
        <v>45543</v>
      </c>
      <c r="S12" s="331">
        <f t="shared" si="2"/>
        <v>45544</v>
      </c>
      <c r="T12" s="331">
        <f t="shared" si="2"/>
        <v>45545</v>
      </c>
      <c r="U12" s="331">
        <f t="shared" si="2"/>
        <v>45546</v>
      </c>
      <c r="V12" s="331">
        <f t="shared" si="2"/>
        <v>45547</v>
      </c>
      <c r="W12" s="331">
        <f t="shared" si="2"/>
        <v>45548</v>
      </c>
      <c r="X12" s="331">
        <f t="shared" si="2"/>
        <v>45549</v>
      </c>
      <c r="Y12" s="331">
        <f t="shared" si="2"/>
        <v>45550</v>
      </c>
      <c r="Z12" s="331">
        <f t="shared" si="2"/>
        <v>45551</v>
      </c>
      <c r="AA12" s="331">
        <f t="shared" si="2"/>
        <v>45552</v>
      </c>
      <c r="AB12" s="331">
        <f t="shared" si="2"/>
        <v>45553</v>
      </c>
      <c r="AC12" s="331">
        <f t="shared" si="2"/>
        <v>45554</v>
      </c>
      <c r="AD12" s="331">
        <f t="shared" si="2"/>
        <v>45555</v>
      </c>
      <c r="AE12" s="331">
        <f t="shared" si="2"/>
        <v>45556</v>
      </c>
      <c r="AF12" s="331">
        <f t="shared" si="2"/>
        <v>45557</v>
      </c>
      <c r="AG12" s="331">
        <f t="shared" si="2"/>
        <v>45558</v>
      </c>
      <c r="AH12" s="331">
        <f t="shared" si="2"/>
        <v>45559</v>
      </c>
      <c r="AI12" s="331">
        <f t="shared" si="2"/>
        <v>45560</v>
      </c>
      <c r="AJ12" s="331">
        <f t="shared" si="2"/>
        <v>45561</v>
      </c>
      <c r="AK12" s="331">
        <f t="shared" si="2"/>
        <v>45562</v>
      </c>
      <c r="AL12" s="331">
        <f t="shared" si="2"/>
        <v>45563</v>
      </c>
      <c r="AM12" s="331">
        <f t="shared" si="2"/>
        <v>45564</v>
      </c>
      <c r="AN12" s="331">
        <f t="shared" si="2"/>
        <v>45565</v>
      </c>
      <c r="AO12" s="331">
        <f t="shared" si="2"/>
        <v>45566</v>
      </c>
      <c r="AP12" s="331">
        <f t="shared" si="2"/>
        <v>45567</v>
      </c>
      <c r="AQ12" s="331">
        <f t="shared" si="2"/>
        <v>45568</v>
      </c>
      <c r="AR12" s="331">
        <f t="shared" si="2"/>
        <v>45569</v>
      </c>
      <c r="AS12" s="331">
        <f t="shared" si="2"/>
        <v>45570</v>
      </c>
      <c r="AT12" s="331">
        <f t="shared" si="2"/>
        <v>45571</v>
      </c>
      <c r="AU12" s="331">
        <f t="shared" si="2"/>
        <v>45572</v>
      </c>
      <c r="AV12" s="331">
        <f t="shared" si="2"/>
        <v>45573</v>
      </c>
      <c r="AW12" s="331">
        <f t="shared" si="2"/>
        <v>45574</v>
      </c>
      <c r="AX12" s="331">
        <f t="shared" si="2"/>
        <v>45575</v>
      </c>
      <c r="AY12" s="331">
        <f t="shared" si="2"/>
        <v>45576</v>
      </c>
      <c r="AZ12" s="331">
        <f t="shared" si="2"/>
        <v>45577</v>
      </c>
      <c r="BA12" s="331">
        <f t="shared" si="2"/>
        <v>45578</v>
      </c>
      <c r="BB12" s="331">
        <f t="shared" si="2"/>
        <v>45579</v>
      </c>
      <c r="BC12" s="331">
        <f t="shared" si="2"/>
        <v>45580</v>
      </c>
      <c r="BD12" s="331">
        <f t="shared" si="2"/>
        <v>45581</v>
      </c>
      <c r="BE12" s="331">
        <f t="shared" si="2"/>
        <v>45582</v>
      </c>
      <c r="BF12" s="331">
        <f t="shared" si="2"/>
        <v>45583</v>
      </c>
      <c r="BG12" s="331">
        <f t="shared" si="2"/>
        <v>45584</v>
      </c>
      <c r="BH12" s="331">
        <f t="shared" si="2"/>
        <v>45585</v>
      </c>
      <c r="BI12" s="331">
        <f t="shared" si="2"/>
        <v>45586</v>
      </c>
      <c r="BJ12" s="331">
        <f t="shared" si="2"/>
        <v>45587</v>
      </c>
      <c r="BK12" s="331">
        <f t="shared" si="2"/>
        <v>45588</v>
      </c>
      <c r="BL12" s="331">
        <f t="shared" si="2"/>
        <v>45589</v>
      </c>
      <c r="BM12" s="331">
        <f t="shared" si="2"/>
        <v>45590</v>
      </c>
      <c r="BN12" s="331">
        <f t="shared" si="2"/>
        <v>45591</v>
      </c>
      <c r="BO12" s="331">
        <f t="shared" si="2"/>
        <v>45592</v>
      </c>
      <c r="BP12" s="331">
        <f t="shared" si="2"/>
        <v>45593</v>
      </c>
      <c r="BQ12" s="331">
        <f t="shared" si="2"/>
        <v>45594</v>
      </c>
      <c r="BR12" s="331">
        <f t="shared" si="2"/>
        <v>45595</v>
      </c>
      <c r="BS12" s="331">
        <f t="shared" si="2"/>
        <v>45596</v>
      </c>
      <c r="BT12" s="331">
        <f t="shared" si="2"/>
        <v>45597</v>
      </c>
      <c r="BU12" s="331">
        <f t="shared" ref="BU12:CV12" si="3">BU11</f>
        <v>45598</v>
      </c>
      <c r="BV12" s="331">
        <f t="shared" si="3"/>
        <v>45599</v>
      </c>
      <c r="BW12" s="331">
        <f t="shared" si="3"/>
        <v>45600</v>
      </c>
      <c r="BX12" s="331">
        <f t="shared" si="3"/>
        <v>45601</v>
      </c>
      <c r="BY12" s="331">
        <f t="shared" si="3"/>
        <v>45602</v>
      </c>
      <c r="BZ12" s="331">
        <f t="shared" si="3"/>
        <v>45603</v>
      </c>
      <c r="CA12" s="331">
        <f t="shared" si="3"/>
        <v>45604</v>
      </c>
      <c r="CB12" s="331">
        <f t="shared" si="3"/>
        <v>45605</v>
      </c>
      <c r="CC12" s="331">
        <f t="shared" si="3"/>
        <v>45606</v>
      </c>
      <c r="CD12" s="331">
        <f t="shared" si="3"/>
        <v>45607</v>
      </c>
      <c r="CE12" s="331">
        <f t="shared" si="3"/>
        <v>45608</v>
      </c>
      <c r="CF12" s="331">
        <f t="shared" si="3"/>
        <v>45609</v>
      </c>
      <c r="CG12" s="331">
        <f t="shared" si="3"/>
        <v>45610</v>
      </c>
      <c r="CH12" s="331">
        <f t="shared" si="3"/>
        <v>45611</v>
      </c>
      <c r="CI12" s="331">
        <f t="shared" si="3"/>
        <v>45612</v>
      </c>
      <c r="CJ12" s="331">
        <f t="shared" si="3"/>
        <v>45613</v>
      </c>
      <c r="CK12" s="331">
        <f t="shared" si="3"/>
        <v>45614</v>
      </c>
      <c r="CL12" s="331">
        <f t="shared" si="3"/>
        <v>45615</v>
      </c>
      <c r="CM12" s="331">
        <f t="shared" si="3"/>
        <v>45616</v>
      </c>
      <c r="CN12" s="331">
        <f t="shared" si="3"/>
        <v>45617</v>
      </c>
      <c r="CO12" s="331">
        <f t="shared" si="3"/>
        <v>45618</v>
      </c>
      <c r="CP12" s="331">
        <f t="shared" si="3"/>
        <v>45619</v>
      </c>
      <c r="CQ12" s="331">
        <f t="shared" si="3"/>
        <v>45620</v>
      </c>
      <c r="CR12" s="331">
        <f t="shared" si="3"/>
        <v>45621</v>
      </c>
      <c r="CS12" s="331">
        <f t="shared" si="3"/>
        <v>45622</v>
      </c>
      <c r="CT12" s="331">
        <f t="shared" si="3"/>
        <v>45623</v>
      </c>
      <c r="CU12" s="332">
        <f t="shared" si="3"/>
        <v>45624</v>
      </c>
      <c r="CV12" s="332">
        <f t="shared" si="3"/>
        <v>45625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54"/>
      <c r="DN13" s="317"/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2220419760.7270002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2220419760.7270002</v>
      </c>
      <c r="DM16" s="343"/>
      <c r="DN16" s="317"/>
      <c r="DO16" s="317"/>
      <c r="DP16" s="317"/>
      <c r="DQ16" s="208"/>
      <c r="DR16" s="209" t="s">
        <v>150</v>
      </c>
      <c r="DS16" s="209"/>
      <c r="DT16" s="205"/>
      <c r="DU16" s="206">
        <f>I16/$DQ$4</f>
        <v>2220.4197607270003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2220.4197607270003</v>
      </c>
      <c r="EE16" s="304">
        <f>ED16-(DL16/$DQ$4)</f>
        <v>0</v>
      </c>
      <c r="EF16" s="306"/>
      <c r="EG16" s="314"/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/>
      <c r="DN17" s="317"/>
      <c r="DO17" s="317"/>
      <c r="DP17" s="317"/>
      <c r="DQ17" s="210"/>
      <c r="DR17" s="211" t="s">
        <v>477</v>
      </c>
      <c r="DS17" s="211"/>
      <c r="DT17" s="212"/>
      <c r="DU17" s="213">
        <f t="shared" ref="DU17:EC17" si="4">SUM(DU18:DU19)</f>
        <v>2687.6966929984501</v>
      </c>
      <c r="DV17" s="213">
        <f t="shared" si="4"/>
        <v>0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14020.683548683499</v>
      </c>
      <c r="ED17" s="214">
        <f t="shared" ref="ED17:ED76" si="5">SUM(DU17:EC17)</f>
        <v>16708.380241681949</v>
      </c>
      <c r="EE17" s="305">
        <f>ED17-(SUM(DL18:DL19)/$DQ$4)</f>
        <v>0</v>
      </c>
      <c r="EF17" s="306"/>
      <c r="EG17" s="314"/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2687696692.9984503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14020683548.683498</v>
      </c>
      <c r="DK18" s="206">
        <v>0</v>
      </c>
      <c r="DL18" s="207">
        <v>16708380241.68195</v>
      </c>
      <c r="DM18" s="343"/>
      <c r="DN18" s="317"/>
      <c r="DO18" s="317"/>
      <c r="DP18" s="317"/>
      <c r="DQ18" s="208"/>
      <c r="DR18" s="209"/>
      <c r="DS18" s="209" t="s">
        <v>406</v>
      </c>
      <c r="DT18" s="205"/>
      <c r="DU18" s="206">
        <f>I18/$DQ$4</f>
        <v>2687.6966929984501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14020.683548683499</v>
      </c>
      <c r="ED18" s="207">
        <f t="shared" si="5"/>
        <v>16708.380241681949</v>
      </c>
      <c r="EE18" s="303">
        <f>ED18-(DL18/$DQ$4)</f>
        <v>0</v>
      </c>
      <c r="EF18" s="306"/>
      <c r="EG18" s="314"/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0</v>
      </c>
      <c r="DM19" s="343"/>
      <c r="DN19" s="317"/>
      <c r="DO19" s="317"/>
      <c r="DP19" s="317"/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0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0</v>
      </c>
      <c r="EE19" s="303">
        <f>ED19-(DL19/$DQ$4)</f>
        <v>0</v>
      </c>
      <c r="EF19" s="306"/>
      <c r="EG19" s="314"/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/>
      <c r="DN20" s="317"/>
      <c r="DO20" s="317"/>
      <c r="DP20" s="317"/>
      <c r="DQ20" s="210"/>
      <c r="DR20" s="211" t="s">
        <v>153</v>
      </c>
      <c r="DS20" s="211"/>
      <c r="DT20" s="212"/>
      <c r="DU20" s="213">
        <f>DU21+DU30+DU40</f>
        <v>18249.395069445542</v>
      </c>
      <c r="DV20" s="213">
        <f t="shared" ref="DV20:EC20" si="6">DV21+DV30+DV40</f>
        <v>1366.5397475307582</v>
      </c>
      <c r="DW20" s="213">
        <f t="shared" si="6"/>
        <v>669.6352649127997</v>
      </c>
      <c r="DX20" s="213">
        <f t="shared" si="6"/>
        <v>0</v>
      </c>
      <c r="DY20" s="213">
        <f t="shared" si="6"/>
        <v>30.785551600000002</v>
      </c>
      <c r="DZ20" s="213">
        <f t="shared" si="6"/>
        <v>0.1096172</v>
      </c>
      <c r="EA20" s="213">
        <f t="shared" si="6"/>
        <v>43.316075550000001</v>
      </c>
      <c r="EB20" s="213">
        <f t="shared" si="6"/>
        <v>0.42471304999999998</v>
      </c>
      <c r="EC20" s="213">
        <f t="shared" si="6"/>
        <v>0.207176</v>
      </c>
      <c r="ED20" s="214">
        <f t="shared" si="5"/>
        <v>20360.4132152891</v>
      </c>
      <c r="EE20" s="305"/>
      <c r="EF20" s="306"/>
      <c r="EG20" s="314"/>
      <c r="EH20" s="110"/>
      <c r="EI20" s="110"/>
      <c r="EJ20" s="110"/>
      <c r="EK20" s="110"/>
    </row>
    <row r="21" spans="1:141" s="126" customFormat="1" ht="15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/>
      <c r="DN21" s="317"/>
      <c r="DO21" s="317"/>
      <c r="DP21" s="317"/>
      <c r="DQ21" s="210"/>
      <c r="DR21" s="211"/>
      <c r="DS21" s="211" t="s">
        <v>154</v>
      </c>
      <c r="DT21" s="212"/>
      <c r="DU21" s="215">
        <f t="shared" ref="DU21:EC21" si="7">SUM(DU22:DU29)</f>
        <v>18249.395069445542</v>
      </c>
      <c r="DV21" s="215">
        <f t="shared" si="7"/>
        <v>1366.1871986067581</v>
      </c>
      <c r="DW21" s="215">
        <f t="shared" si="7"/>
        <v>669.6352649127997</v>
      </c>
      <c r="DX21" s="215">
        <f t="shared" si="7"/>
        <v>0</v>
      </c>
      <c r="DY21" s="215">
        <f t="shared" si="7"/>
        <v>0</v>
      </c>
      <c r="DZ21" s="215">
        <f t="shared" si="7"/>
        <v>0</v>
      </c>
      <c r="EA21" s="215">
        <f t="shared" si="7"/>
        <v>0</v>
      </c>
      <c r="EB21" s="215">
        <f t="shared" si="7"/>
        <v>0</v>
      </c>
      <c r="EC21" s="215">
        <f t="shared" si="7"/>
        <v>0</v>
      </c>
      <c r="ED21" s="217">
        <f t="shared" si="5"/>
        <v>20285.217532965096</v>
      </c>
      <c r="EE21" s="305"/>
      <c r="EF21" s="306"/>
      <c r="EG21" s="314"/>
      <c r="EH21" s="110"/>
      <c r="EI21" s="110"/>
      <c r="EJ21" s="110"/>
      <c r="EK21" s="110"/>
    </row>
    <row r="22" spans="1:141" s="126" customFormat="1" ht="15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16494217692.314409</v>
      </c>
      <c r="J22" s="206">
        <v>0</v>
      </c>
      <c r="K22" s="206">
        <v>0</v>
      </c>
      <c r="L22" s="206">
        <v>55260873.11936003</v>
      </c>
      <c r="M22" s="206">
        <v>347399428.34895992</v>
      </c>
      <c r="N22" s="206">
        <v>153492241.73476899</v>
      </c>
      <c r="O22" s="206">
        <v>554534006.05302</v>
      </c>
      <c r="P22" s="206">
        <v>314205429.79893303</v>
      </c>
      <c r="Q22" s="206">
        <v>0</v>
      </c>
      <c r="R22" s="206">
        <v>0</v>
      </c>
      <c r="S22" s="206">
        <v>10811087.924664199</v>
      </c>
      <c r="T22" s="206">
        <v>205900366.0100697</v>
      </c>
      <c r="U22" s="206">
        <v>47969214.290497102</v>
      </c>
      <c r="V22" s="206">
        <v>18465486.840418998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18202255826.435104</v>
      </c>
      <c r="DM22" s="343"/>
      <c r="DN22" s="317"/>
      <c r="DO22" s="317"/>
      <c r="DP22" s="317"/>
      <c r="DQ22" s="208"/>
      <c r="DR22" s="209"/>
      <c r="DS22" s="218"/>
      <c r="DT22" s="205" t="s">
        <v>156</v>
      </c>
      <c r="DU22" s="206">
        <f t="shared" ref="DU22:DU29" si="8">I22/$DQ$4</f>
        <v>16494.217692314411</v>
      </c>
      <c r="DV22" s="206">
        <f t="shared" ref="DV22:DV29" si="9">SUM(J22:O22)/$DQ$4</f>
        <v>1110.6865492561089</v>
      </c>
      <c r="DW22" s="206">
        <f t="shared" ref="DW22:DW29" si="10">SUM(P22:AL22)/$DQ$4</f>
        <v>597.35158486458306</v>
      </c>
      <c r="DX22" s="206">
        <f t="shared" ref="DX22:DX29" si="11">SUM(AM22:CT22)/$DQ$4</f>
        <v>0</v>
      </c>
      <c r="DY22" s="206">
        <f t="shared" ref="DY22:DY29" si="12">SUM(CU22:CY22)/$DQ$4</f>
        <v>0</v>
      </c>
      <c r="DZ22" s="206">
        <f t="shared" ref="DZ22:DZ29" si="13">SUM(CZ22:DE22)/$DQ$4</f>
        <v>0</v>
      </c>
      <c r="EA22" s="206">
        <f t="shared" ref="EA22:EA29" si="14">SUM(DF22:DG22)/$DQ$4</f>
        <v>0</v>
      </c>
      <c r="EB22" s="206">
        <f t="shared" ref="EB22:EB29" si="15">SUM(DH22:DI22)/$DQ$4</f>
        <v>0</v>
      </c>
      <c r="EC22" s="206">
        <f t="shared" ref="EC22:EC29" si="16">SUM(DJ22:DK22)/$DQ$4</f>
        <v>0</v>
      </c>
      <c r="ED22" s="207">
        <f t="shared" si="5"/>
        <v>18202.255826435103</v>
      </c>
      <c r="EE22" s="303">
        <f t="shared" ref="EE22:EE29" si="17">ED22-(DL22/$DQ$4)</f>
        <v>0</v>
      </c>
      <c r="EF22" s="306"/>
      <c r="EG22" s="314"/>
      <c r="EH22" s="110"/>
      <c r="EI22" s="110"/>
      <c r="EJ22" s="110"/>
      <c r="EK22" s="110"/>
    </row>
    <row r="23" spans="1:141" s="126" customFormat="1" ht="15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/>
      <c r="DN23" s="317"/>
      <c r="DO23" s="317"/>
      <c r="DP23" s="317"/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306"/>
      <c r="EG23" s="314"/>
      <c r="EH23" s="101"/>
    </row>
    <row r="24" spans="1:141" s="126" customFormat="1" ht="15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1755177377.13113</v>
      </c>
      <c r="J24" s="206">
        <v>0</v>
      </c>
      <c r="K24" s="206">
        <v>0</v>
      </c>
      <c r="L24" s="206">
        <v>45078095.238095202</v>
      </c>
      <c r="M24" s="206">
        <v>210422554.11255401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72283680.048216596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2082961706.5299959</v>
      </c>
      <c r="DM24" s="343"/>
      <c r="DN24" s="317"/>
      <c r="DO24" s="317"/>
      <c r="DP24" s="317"/>
      <c r="DQ24" s="208"/>
      <c r="DR24" s="209"/>
      <c r="DS24" s="218"/>
      <c r="DT24" s="205" t="s">
        <v>160</v>
      </c>
      <c r="DU24" s="206">
        <f t="shared" si="8"/>
        <v>1755.17737713113</v>
      </c>
      <c r="DV24" s="206">
        <f t="shared" si="9"/>
        <v>255.50064935064921</v>
      </c>
      <c r="DW24" s="206">
        <f t="shared" si="10"/>
        <v>72.283680048216596</v>
      </c>
      <c r="DX24" s="206">
        <f t="shared" si="11"/>
        <v>0</v>
      </c>
      <c r="DY24" s="206">
        <f t="shared" si="12"/>
        <v>0</v>
      </c>
      <c r="DZ24" s="206">
        <f t="shared" si="13"/>
        <v>0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2082.9617065299958</v>
      </c>
      <c r="EE24" s="303">
        <f t="shared" si="17"/>
        <v>0</v>
      </c>
      <c r="EF24" s="306"/>
      <c r="EG24" s="314"/>
      <c r="EH24" s="101"/>
    </row>
    <row r="25" spans="1:141" s="126" customFormat="1" ht="15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/>
      <c r="DN25" s="317"/>
      <c r="DO25" s="317"/>
      <c r="DP25" s="317"/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306"/>
      <c r="EG25" s="314"/>
      <c r="EH25" s="101"/>
    </row>
    <row r="26" spans="1:141" s="126" customFormat="1" ht="15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/>
      <c r="DN26" s="317"/>
      <c r="DO26" s="317"/>
      <c r="DP26" s="317"/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306"/>
      <c r="EG26" s="314"/>
      <c r="EH26" s="101"/>
    </row>
    <row r="27" spans="1:141" s="126" customFormat="1" ht="15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/>
      <c r="DN27" s="317"/>
      <c r="DO27" s="317"/>
      <c r="DP27" s="317"/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306"/>
      <c r="EG27" s="314"/>
      <c r="EH27" s="101"/>
    </row>
    <row r="28" spans="1:141" s="126" customFormat="1" ht="15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/>
      <c r="DN28" s="317"/>
      <c r="DO28" s="317"/>
      <c r="DP28" s="317"/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306"/>
      <c r="EG28" s="314"/>
      <c r="EH28" s="101"/>
    </row>
    <row r="29" spans="1:141" s="126" customFormat="1" ht="15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/>
      <c r="DN29" s="317"/>
      <c r="DO29" s="317"/>
      <c r="DP29" s="317"/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306"/>
      <c r="EG29" s="314"/>
      <c r="EH29" s="101"/>
    </row>
    <row r="30" spans="1:141" s="126" customFormat="1" ht="15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/>
      <c r="DN30" s="317"/>
      <c r="DO30" s="317"/>
      <c r="DP30" s="317"/>
      <c r="DQ30" s="210"/>
      <c r="DR30" s="211"/>
      <c r="DS30" s="211" t="s">
        <v>171</v>
      </c>
      <c r="DT30" s="219"/>
      <c r="DU30" s="215">
        <f t="shared" ref="DU30:EC30" si="18">SUM(DU31:DU39)</f>
        <v>0</v>
      </c>
      <c r="DV30" s="215">
        <f t="shared" si="18"/>
        <v>0.35254892399999999</v>
      </c>
      <c r="DW30" s="215">
        <f t="shared" si="18"/>
        <v>0</v>
      </c>
      <c r="DX30" s="215">
        <f t="shared" si="18"/>
        <v>0</v>
      </c>
      <c r="DY30" s="215">
        <f t="shared" si="18"/>
        <v>30.735309100000002</v>
      </c>
      <c r="DZ30" s="215">
        <f t="shared" si="18"/>
        <v>0</v>
      </c>
      <c r="EA30" s="215">
        <f t="shared" si="18"/>
        <v>0.30486425</v>
      </c>
      <c r="EB30" s="215">
        <f t="shared" si="18"/>
        <v>0.32223104999999996</v>
      </c>
      <c r="EC30" s="215">
        <f t="shared" si="18"/>
        <v>0.207176</v>
      </c>
      <c r="ED30" s="217">
        <f t="shared" si="5"/>
        <v>31.922129324000004</v>
      </c>
      <c r="EE30" s="305"/>
      <c r="EF30" s="306"/>
      <c r="EG30" s="314"/>
      <c r="EH30" s="101"/>
    </row>
    <row r="31" spans="1:141" s="126" customFormat="1" ht="15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/>
      <c r="DN31" s="317"/>
      <c r="DO31" s="317"/>
      <c r="DP31" s="317"/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306"/>
      <c r="EG31" s="314"/>
      <c r="EH31" s="101"/>
    </row>
    <row r="32" spans="1:141" s="126" customFormat="1" ht="15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/>
      <c r="DN32" s="317"/>
      <c r="DO32" s="317"/>
      <c r="DP32" s="317"/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306"/>
      <c r="EG32" s="314"/>
      <c r="EH32" s="101"/>
    </row>
    <row r="33" spans="1:138" s="126" customFormat="1" ht="15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/>
      <c r="DN33" s="317"/>
      <c r="DO33" s="317"/>
      <c r="DP33" s="317"/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306"/>
      <c r="EG33" s="314"/>
      <c r="EH33" s="101"/>
    </row>
    <row r="34" spans="1:138" s="126" customFormat="1" ht="15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/>
      <c r="DN34" s="317"/>
      <c r="DO34" s="317"/>
      <c r="DP34" s="317"/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306"/>
      <c r="EG34" s="314"/>
      <c r="EH34" s="101"/>
    </row>
    <row r="35" spans="1:138" s="126" customFormat="1" ht="15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/>
      <c r="DN35" s="317"/>
      <c r="DO35" s="317"/>
      <c r="DP35" s="317"/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306"/>
      <c r="EG35" s="314"/>
      <c r="EH35" s="101"/>
    </row>
    <row r="36" spans="1:138" s="126" customFormat="1" ht="15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/>
      <c r="DN36" s="317"/>
      <c r="DO36" s="317"/>
      <c r="DP36" s="317"/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306"/>
      <c r="EG36" s="314"/>
      <c r="EH36" s="101"/>
    </row>
    <row r="37" spans="1:138" s="126" customFormat="1" ht="15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304864.25</v>
      </c>
      <c r="DH37" s="206">
        <v>307080</v>
      </c>
      <c r="DI37" s="206">
        <v>15151.05</v>
      </c>
      <c r="DJ37" s="206">
        <v>207176</v>
      </c>
      <c r="DK37" s="206">
        <v>0</v>
      </c>
      <c r="DL37" s="207">
        <v>834271.3</v>
      </c>
      <c r="DM37" s="343"/>
      <c r="DN37" s="317"/>
      <c r="DO37" s="317"/>
      <c r="DP37" s="317"/>
      <c r="DQ37" s="208"/>
      <c r="DR37" s="209"/>
      <c r="DS37" s="209"/>
      <c r="DT37" s="205" t="s">
        <v>185</v>
      </c>
      <c r="DU37" s="206">
        <f t="shared" si="19"/>
        <v>0</v>
      </c>
      <c r="DV37" s="206">
        <f t="shared" si="20"/>
        <v>0</v>
      </c>
      <c r="DW37" s="206">
        <f t="shared" si="21"/>
        <v>0</v>
      </c>
      <c r="DX37" s="206">
        <f t="shared" si="22"/>
        <v>0</v>
      </c>
      <c r="DY37" s="206">
        <f t="shared" si="23"/>
        <v>0</v>
      </c>
      <c r="DZ37" s="206">
        <f t="shared" si="24"/>
        <v>0</v>
      </c>
      <c r="EA37" s="206">
        <f t="shared" si="25"/>
        <v>0.30486425</v>
      </c>
      <c r="EB37" s="206">
        <f t="shared" si="26"/>
        <v>0.32223104999999996</v>
      </c>
      <c r="EC37" s="206">
        <f t="shared" si="27"/>
        <v>0.207176</v>
      </c>
      <c r="ED37" s="207">
        <f t="shared" si="5"/>
        <v>0.83427129999999994</v>
      </c>
      <c r="EE37" s="303">
        <f t="shared" si="28"/>
        <v>0</v>
      </c>
      <c r="EF37" s="306"/>
      <c r="EG37" s="314"/>
      <c r="EH37" s="101"/>
    </row>
    <row r="38" spans="1:138" s="126" customFormat="1" ht="15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/>
      <c r="DN38" s="317"/>
      <c r="DO38" s="317"/>
      <c r="DP38" s="317"/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306"/>
      <c r="EG38" s="314"/>
      <c r="EH38" s="101"/>
    </row>
    <row r="39" spans="1:138" s="126" customFormat="1" ht="15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352548.924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30123900</v>
      </c>
      <c r="CV39" s="224">
        <v>0</v>
      </c>
      <c r="CW39" s="224">
        <v>611409.1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31087858.024</v>
      </c>
      <c r="DM39" s="343"/>
      <c r="DN39" s="317"/>
      <c r="DO39" s="317"/>
      <c r="DP39" s="317"/>
      <c r="DQ39" s="220"/>
      <c r="DR39" s="221"/>
      <c r="DS39" s="222"/>
      <c r="DT39" s="223" t="s">
        <v>162</v>
      </c>
      <c r="DU39" s="224">
        <f t="shared" si="19"/>
        <v>0</v>
      </c>
      <c r="DV39" s="224">
        <f t="shared" si="20"/>
        <v>0.35254892399999999</v>
      </c>
      <c r="DW39" s="224">
        <f t="shared" si="21"/>
        <v>0</v>
      </c>
      <c r="DX39" s="224">
        <f t="shared" si="22"/>
        <v>0</v>
      </c>
      <c r="DY39" s="224">
        <f t="shared" si="23"/>
        <v>30.735309100000002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31.087858024000003</v>
      </c>
      <c r="EE39" s="303">
        <f t="shared" si="28"/>
        <v>0</v>
      </c>
      <c r="EF39" s="306"/>
      <c r="EG39" s="314"/>
      <c r="EH39" s="101"/>
    </row>
    <row r="40" spans="1:138" s="126" customFormat="1" ht="15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/>
      <c r="DN40" s="317"/>
      <c r="DO40" s="317"/>
      <c r="DP40" s="317"/>
      <c r="DQ40" s="210"/>
      <c r="DR40" s="211"/>
      <c r="DS40" s="211" t="s">
        <v>189</v>
      </c>
      <c r="DT40" s="219"/>
      <c r="DU40" s="215">
        <f t="shared" ref="DU40:EC40" si="29">SUM(DU41:DU47)</f>
        <v>0</v>
      </c>
      <c r="DV40" s="215">
        <f t="shared" si="29"/>
        <v>0</v>
      </c>
      <c r="DW40" s="215">
        <f t="shared" si="29"/>
        <v>0</v>
      </c>
      <c r="DX40" s="215">
        <f t="shared" si="29"/>
        <v>0</v>
      </c>
      <c r="DY40" s="215">
        <f t="shared" si="29"/>
        <v>5.0242500000000002E-2</v>
      </c>
      <c r="DZ40" s="215">
        <f t="shared" si="29"/>
        <v>0.1096172</v>
      </c>
      <c r="EA40" s="215">
        <f t="shared" si="29"/>
        <v>43.011211299999999</v>
      </c>
      <c r="EB40" s="215">
        <f t="shared" si="29"/>
        <v>0.102482</v>
      </c>
      <c r="EC40" s="215">
        <f t="shared" si="29"/>
        <v>0</v>
      </c>
      <c r="ED40" s="217">
        <f t="shared" si="5"/>
        <v>43.273553</v>
      </c>
      <c r="EE40" s="305">
        <f t="shared" si="28"/>
        <v>43.273553</v>
      </c>
      <c r="EF40" s="306"/>
      <c r="EG40" s="314"/>
      <c r="EH40" s="101"/>
    </row>
    <row r="41" spans="1:138" s="126" customFormat="1" ht="15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/>
      <c r="DN41" s="317"/>
      <c r="DO41" s="317"/>
      <c r="DP41" s="317"/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306"/>
      <c r="EG41" s="314"/>
      <c r="EH41" s="101"/>
    </row>
    <row r="42" spans="1:138" s="126" customFormat="1" ht="15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/>
      <c r="DN42" s="317"/>
      <c r="DO42" s="317"/>
      <c r="DP42" s="317"/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306"/>
      <c r="EG42" s="314"/>
      <c r="EH42" s="101"/>
    </row>
    <row r="43" spans="1:138" s="126" customFormat="1" ht="15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50242.5</v>
      </c>
      <c r="CZ43" s="206">
        <v>109617.2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10580001</v>
      </c>
      <c r="DG43" s="206">
        <v>32431210.300000001</v>
      </c>
      <c r="DH43" s="206">
        <v>102482</v>
      </c>
      <c r="DI43" s="206">
        <v>0</v>
      </c>
      <c r="DJ43" s="206">
        <v>0</v>
      </c>
      <c r="DK43" s="206">
        <v>0</v>
      </c>
      <c r="DL43" s="207">
        <v>43273553</v>
      </c>
      <c r="DM43" s="343"/>
      <c r="DN43" s="317"/>
      <c r="DO43" s="317"/>
      <c r="DP43" s="317"/>
      <c r="DQ43" s="208"/>
      <c r="DR43" s="209"/>
      <c r="DS43" s="218"/>
      <c r="DT43" s="205" t="s">
        <v>195</v>
      </c>
      <c r="DU43" s="206">
        <f t="shared" si="30"/>
        <v>0</v>
      </c>
      <c r="DV43" s="206">
        <f t="shared" si="31"/>
        <v>0</v>
      </c>
      <c r="DW43" s="206">
        <f t="shared" si="32"/>
        <v>0</v>
      </c>
      <c r="DX43" s="206">
        <f t="shared" si="33"/>
        <v>0</v>
      </c>
      <c r="DY43" s="206">
        <f t="shared" si="34"/>
        <v>5.0242500000000002E-2</v>
      </c>
      <c r="DZ43" s="206">
        <f t="shared" si="35"/>
        <v>0.1096172</v>
      </c>
      <c r="EA43" s="206">
        <f t="shared" si="36"/>
        <v>43.011211299999999</v>
      </c>
      <c r="EB43" s="206">
        <f t="shared" si="37"/>
        <v>0.102482</v>
      </c>
      <c r="EC43" s="206">
        <f t="shared" si="38"/>
        <v>0</v>
      </c>
      <c r="ED43" s="207">
        <f t="shared" si="5"/>
        <v>43.273553</v>
      </c>
      <c r="EE43" s="303">
        <f t="shared" si="28"/>
        <v>0</v>
      </c>
      <c r="EF43" s="306"/>
      <c r="EG43" s="314"/>
      <c r="EH43" s="101"/>
    </row>
    <row r="44" spans="1:138" s="126" customFormat="1" ht="15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/>
      <c r="DN44" s="317"/>
      <c r="DO44" s="317"/>
      <c r="DP44" s="317"/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306"/>
      <c r="EG44" s="314"/>
      <c r="EH44" s="101"/>
    </row>
    <row r="45" spans="1:138" s="126" customFormat="1" ht="15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/>
      <c r="DN45" s="317"/>
      <c r="DO45" s="317"/>
      <c r="DP45" s="317"/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306"/>
      <c r="EG45" s="314"/>
      <c r="EH45" s="101"/>
    </row>
    <row r="46" spans="1:138" s="126" customFormat="1" ht="15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/>
      <c r="DN46" s="317"/>
      <c r="DO46" s="317"/>
      <c r="DP46" s="317"/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306"/>
      <c r="EG46" s="314"/>
      <c r="EH46" s="101"/>
    </row>
    <row r="47" spans="1:138" s="126" customFormat="1" ht="15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/>
      <c r="DN47" s="317"/>
      <c r="DO47" s="317"/>
      <c r="DP47" s="317"/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306"/>
      <c r="EG47" s="314"/>
      <c r="EH47" s="101"/>
    </row>
    <row r="48" spans="1:138" s="126" customFormat="1" ht="15.5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/>
      <c r="DN48" s="317"/>
      <c r="DO48" s="317"/>
      <c r="DP48" s="317"/>
      <c r="DQ48" s="210"/>
      <c r="DR48" s="211" t="s">
        <v>204</v>
      </c>
      <c r="DS48" s="211"/>
      <c r="DT48" s="212"/>
      <c r="DU48" s="215">
        <f t="shared" ref="DU48:EC48" si="39">DU49+DU58+DU67</f>
        <v>33881.122118070023</v>
      </c>
      <c r="DV48" s="215">
        <f t="shared" si="39"/>
        <v>7658.2969396494082</v>
      </c>
      <c r="DW48" s="215">
        <f t="shared" si="39"/>
        <v>2705.463065337538</v>
      </c>
      <c r="DX48" s="215">
        <f t="shared" si="39"/>
        <v>0</v>
      </c>
      <c r="DY48" s="215">
        <f t="shared" si="39"/>
        <v>511</v>
      </c>
      <c r="DZ48" s="215">
        <f t="shared" si="39"/>
        <v>40</v>
      </c>
      <c r="EA48" s="215">
        <f t="shared" si="39"/>
        <v>236.65</v>
      </c>
      <c r="EB48" s="215">
        <f t="shared" si="39"/>
        <v>15</v>
      </c>
      <c r="EC48" s="215">
        <f t="shared" si="39"/>
        <v>0</v>
      </c>
      <c r="ED48" s="217">
        <f t="shared" si="5"/>
        <v>45047.532123056968</v>
      </c>
      <c r="EE48" s="305"/>
      <c r="EF48" s="306"/>
      <c r="EG48" s="314"/>
      <c r="EH48" s="101"/>
    </row>
    <row r="49" spans="1:138" s="126" customFormat="1" ht="15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/>
      <c r="DN49" s="317"/>
      <c r="DO49" s="317"/>
      <c r="DP49" s="317"/>
      <c r="DQ49" s="210"/>
      <c r="DR49" s="211"/>
      <c r="DS49" s="211" t="s">
        <v>154</v>
      </c>
      <c r="DT49" s="212"/>
      <c r="DU49" s="215">
        <f t="shared" ref="DU49:EC49" si="40">SUM(DU50:DU57)</f>
        <v>33881.122118070023</v>
      </c>
      <c r="DV49" s="215">
        <f t="shared" si="40"/>
        <v>7365.3070361842547</v>
      </c>
      <c r="DW49" s="215">
        <f t="shared" si="40"/>
        <v>2705.463065337538</v>
      </c>
      <c r="DX49" s="215">
        <f t="shared" si="40"/>
        <v>0</v>
      </c>
      <c r="DY49" s="215">
        <f t="shared" si="40"/>
        <v>0</v>
      </c>
      <c r="DZ49" s="215">
        <f t="shared" si="40"/>
        <v>0</v>
      </c>
      <c r="EA49" s="215">
        <f t="shared" si="40"/>
        <v>0</v>
      </c>
      <c r="EB49" s="215">
        <f t="shared" si="40"/>
        <v>0</v>
      </c>
      <c r="EC49" s="215">
        <f t="shared" si="40"/>
        <v>0</v>
      </c>
      <c r="ED49" s="217">
        <f t="shared" si="5"/>
        <v>43951.892219591813</v>
      </c>
      <c r="EE49" s="305"/>
      <c r="EF49" s="306"/>
      <c r="EG49" s="314"/>
      <c r="EH49" s="101"/>
    </row>
    <row r="50" spans="1:138" s="126" customFormat="1" ht="15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21176745584.642921</v>
      </c>
      <c r="J50" s="206">
        <v>0</v>
      </c>
      <c r="K50" s="206">
        <v>0</v>
      </c>
      <c r="L50" s="206">
        <v>309678274.33836949</v>
      </c>
      <c r="M50" s="206">
        <v>1684149482.648114</v>
      </c>
      <c r="N50" s="206">
        <v>754247994.40058398</v>
      </c>
      <c r="O50" s="206">
        <v>1649444632.85759</v>
      </c>
      <c r="P50" s="206">
        <v>1127616859.1037199</v>
      </c>
      <c r="Q50" s="206">
        <v>0</v>
      </c>
      <c r="R50" s="206">
        <v>0</v>
      </c>
      <c r="S50" s="206">
        <v>52025997.1221411</v>
      </c>
      <c r="T50" s="206">
        <v>1221724331.629447</v>
      </c>
      <c r="U50" s="206">
        <v>210369383.68785799</v>
      </c>
      <c r="V50" s="206">
        <v>57550060.151404597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28243552600.582157</v>
      </c>
      <c r="DM50" s="343"/>
      <c r="DN50" s="317"/>
      <c r="DO50" s="317"/>
      <c r="DP50" s="317"/>
      <c r="DQ50" s="208"/>
      <c r="DR50" s="209"/>
      <c r="DS50" s="218"/>
      <c r="DT50" s="205" t="s">
        <v>156</v>
      </c>
      <c r="DU50" s="206">
        <f t="shared" ref="DU50:DU57" si="41">I50/$DQ$4</f>
        <v>21176.745584642922</v>
      </c>
      <c r="DV50" s="206">
        <f t="shared" ref="DV50:DV57" si="42">SUM(J50:O50)/$DQ$4</f>
        <v>4397.5203842446572</v>
      </c>
      <c r="DW50" s="206">
        <f t="shared" ref="DW50:DW57" si="43">SUM(P50:AL50)/$DQ$4</f>
        <v>2669.2866316945706</v>
      </c>
      <c r="DX50" s="206">
        <f t="shared" ref="DX50:DX57" si="44">SUM(AM50:CT50)/$DQ$4</f>
        <v>0</v>
      </c>
      <c r="DY50" s="206">
        <f t="shared" ref="DY50:DY57" si="45">SUM(CU50:CY50)/$DQ$4</f>
        <v>0</v>
      </c>
      <c r="DZ50" s="206">
        <f t="shared" ref="DZ50:DZ57" si="46">SUM(CZ50:DE50)/$DQ$4</f>
        <v>0</v>
      </c>
      <c r="EA50" s="206">
        <f t="shared" ref="EA50:EA57" si="47">SUM(DF50:DG50)/$DQ$4</f>
        <v>0</v>
      </c>
      <c r="EB50" s="206">
        <f t="shared" ref="EB50:EB57" si="48">SUM(DH50:DI50)/$DQ$4</f>
        <v>0</v>
      </c>
      <c r="EC50" s="206">
        <f t="shared" ref="EC50:EC57" si="49">SUM(DJ50:DK50)/$DQ$4</f>
        <v>0</v>
      </c>
      <c r="ED50" s="207">
        <f t="shared" si="5"/>
        <v>28243.552600582148</v>
      </c>
      <c r="EE50" s="303">
        <f t="shared" ref="EE50:EE57" si="50">ED50-(DL50/$DQ$4)</f>
        <v>0</v>
      </c>
      <c r="EF50" s="306"/>
      <c r="EG50" s="314"/>
      <c r="EH50" s="101"/>
    </row>
    <row r="51" spans="1:138" s="126" customFormat="1" ht="15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/>
      <c r="DN51" s="317"/>
      <c r="DO51" s="317"/>
      <c r="DP51" s="317"/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306"/>
      <c r="EG51" s="314"/>
      <c r="EH51" s="101"/>
    </row>
    <row r="52" spans="1:138" s="126" customFormat="1" ht="15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12704376533.427099</v>
      </c>
      <c r="J52" s="206">
        <v>0</v>
      </c>
      <c r="K52" s="206">
        <v>0</v>
      </c>
      <c r="L52" s="206">
        <v>428570467.76009798</v>
      </c>
      <c r="M52" s="206">
        <v>2539216184.1795001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36176433.6429675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15708339619.009665</v>
      </c>
      <c r="DM52" s="343"/>
      <c r="DN52" s="317"/>
      <c r="DO52" s="317"/>
      <c r="DP52" s="317"/>
      <c r="DQ52" s="208"/>
      <c r="DR52" s="209"/>
      <c r="DS52" s="218"/>
      <c r="DT52" s="205" t="s">
        <v>160</v>
      </c>
      <c r="DU52" s="206">
        <f t="shared" si="41"/>
        <v>12704.376533427099</v>
      </c>
      <c r="DV52" s="206">
        <f t="shared" si="42"/>
        <v>2967.786651939598</v>
      </c>
      <c r="DW52" s="206">
        <f t="shared" si="43"/>
        <v>36.176433642967503</v>
      </c>
      <c r="DX52" s="206">
        <f t="shared" si="44"/>
        <v>0</v>
      </c>
      <c r="DY52" s="206">
        <f t="shared" si="45"/>
        <v>0</v>
      </c>
      <c r="DZ52" s="206">
        <f t="shared" si="46"/>
        <v>0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15708.339619009665</v>
      </c>
      <c r="EE52" s="303">
        <f t="shared" si="50"/>
        <v>0</v>
      </c>
      <c r="EF52" s="306"/>
      <c r="EG52" s="314"/>
      <c r="EH52" s="101"/>
    </row>
    <row r="53" spans="1:138" s="126" customFormat="1" ht="15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/>
      <c r="DN53" s="317"/>
      <c r="DO53" s="317"/>
      <c r="DP53" s="317"/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306"/>
      <c r="EG53" s="314"/>
      <c r="EH53" s="101"/>
    </row>
    <row r="54" spans="1:138" s="126" customFormat="1" ht="15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/>
      <c r="DN54" s="317"/>
      <c r="DO54" s="317"/>
      <c r="DP54" s="317"/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306"/>
      <c r="EG54" s="314"/>
      <c r="EH54" s="101"/>
    </row>
    <row r="55" spans="1:138" s="126" customFormat="1" ht="15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/>
      <c r="DN55" s="317"/>
      <c r="DO55" s="317"/>
      <c r="DP55" s="317"/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306"/>
      <c r="EG55" s="314"/>
      <c r="EH55" s="101"/>
    </row>
    <row r="56" spans="1:138" s="126" customFormat="1" ht="15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/>
      <c r="DN56" s="317"/>
      <c r="DO56" s="317"/>
      <c r="DP56" s="317"/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306"/>
      <c r="EG56" s="314"/>
      <c r="EH56" s="101"/>
    </row>
    <row r="57" spans="1:138" s="126" customFormat="1" ht="15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/>
      <c r="DN57" s="317"/>
      <c r="DO57" s="317"/>
      <c r="DP57" s="317"/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306"/>
      <c r="EG57" s="314"/>
      <c r="EH57" s="101"/>
    </row>
    <row r="58" spans="1:138" s="126" customFormat="1" ht="15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/>
      <c r="DN58" s="317"/>
      <c r="DO58" s="317"/>
      <c r="DP58" s="317"/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292.98990346515319</v>
      </c>
      <c r="DW58" s="215">
        <f t="shared" si="51"/>
        <v>0</v>
      </c>
      <c r="DX58" s="215">
        <f t="shared" si="51"/>
        <v>0</v>
      </c>
      <c r="DY58" s="215">
        <f t="shared" si="51"/>
        <v>511</v>
      </c>
      <c r="DZ58" s="215">
        <f t="shared" si="51"/>
        <v>40</v>
      </c>
      <c r="EA58" s="215">
        <f t="shared" si="51"/>
        <v>236.65</v>
      </c>
      <c r="EB58" s="215">
        <f t="shared" si="51"/>
        <v>15</v>
      </c>
      <c r="EC58" s="215">
        <f t="shared" si="51"/>
        <v>0</v>
      </c>
      <c r="ED58" s="217">
        <f t="shared" si="5"/>
        <v>1095.6399034651533</v>
      </c>
      <c r="EE58" s="305"/>
      <c r="EF58" s="306"/>
      <c r="EG58" s="314"/>
      <c r="EH58" s="101"/>
    </row>
    <row r="59" spans="1:138" s="126" customFormat="1" ht="15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82017711.470498592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366000000</v>
      </c>
      <c r="CX59" s="206">
        <v>0</v>
      </c>
      <c r="CY59" s="206">
        <v>30000000</v>
      </c>
      <c r="CZ59" s="206">
        <v>0</v>
      </c>
      <c r="DA59" s="206">
        <v>20000000</v>
      </c>
      <c r="DB59" s="206">
        <v>20000000</v>
      </c>
      <c r="DC59" s="206">
        <v>0</v>
      </c>
      <c r="DD59" s="206">
        <v>0</v>
      </c>
      <c r="DE59" s="206">
        <v>0</v>
      </c>
      <c r="DF59" s="206">
        <v>40000000</v>
      </c>
      <c r="DG59" s="206">
        <v>62000000</v>
      </c>
      <c r="DH59" s="206">
        <v>15000000</v>
      </c>
      <c r="DI59" s="206">
        <v>0</v>
      </c>
      <c r="DJ59" s="206">
        <v>0</v>
      </c>
      <c r="DK59" s="206">
        <v>0</v>
      </c>
      <c r="DL59" s="207">
        <v>635017711.47049856</v>
      </c>
      <c r="DM59" s="343"/>
      <c r="DN59" s="317"/>
      <c r="DO59" s="317"/>
      <c r="DP59" s="317"/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82.017711470498597</v>
      </c>
      <c r="DW59" s="206">
        <f t="shared" ref="DW59:DW66" si="54">SUM(P59:AL59)/$DQ$4</f>
        <v>0</v>
      </c>
      <c r="DX59" s="206">
        <f t="shared" ref="DX59:DX66" si="55">SUM(AM59:CT59)/$DQ$4</f>
        <v>0</v>
      </c>
      <c r="DY59" s="206">
        <f t="shared" ref="DY59:DY66" si="56">SUM(CU59:CY59)/$DQ$4</f>
        <v>396</v>
      </c>
      <c r="DZ59" s="206">
        <f t="shared" ref="DZ59:DZ66" si="57">SUM(CZ59:DE59)/$DQ$4</f>
        <v>40</v>
      </c>
      <c r="EA59" s="206">
        <f t="shared" ref="EA59:EA66" si="58">SUM(DF59:DG59)/$DQ$4</f>
        <v>102</v>
      </c>
      <c r="EB59" s="206">
        <f t="shared" ref="EB59:EB66" si="59">SUM(DH59:DI59)/$DQ$4</f>
        <v>15</v>
      </c>
      <c r="EC59" s="206">
        <f t="shared" ref="EC59:EC66" si="60">SUM(DJ59:DK59)/$DQ$4</f>
        <v>0</v>
      </c>
      <c r="ED59" s="207">
        <f t="shared" si="5"/>
        <v>635.01771147049863</v>
      </c>
      <c r="EE59" s="303">
        <f t="shared" ref="EE59:EE66" si="61">ED59-(DL59/$DQ$4)</f>
        <v>0</v>
      </c>
      <c r="EF59" s="306"/>
      <c r="EG59" s="314"/>
      <c r="EH59" s="101"/>
    </row>
    <row r="60" spans="1:138" s="126" customFormat="1" ht="15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32041056.5561026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75000000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107041056.5561026</v>
      </c>
      <c r="DM60" s="343"/>
      <c r="DN60" s="317"/>
      <c r="DO60" s="317"/>
      <c r="DP60" s="317"/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32.041056556102603</v>
      </c>
      <c r="DW60" s="206">
        <f t="shared" si="54"/>
        <v>0</v>
      </c>
      <c r="DX60" s="206">
        <f t="shared" si="55"/>
        <v>0</v>
      </c>
      <c r="DY60" s="206">
        <f t="shared" si="56"/>
        <v>0</v>
      </c>
      <c r="DZ60" s="206">
        <f t="shared" si="57"/>
        <v>0</v>
      </c>
      <c r="EA60" s="206">
        <f t="shared" si="58"/>
        <v>75</v>
      </c>
      <c r="EB60" s="206">
        <f t="shared" si="59"/>
        <v>0</v>
      </c>
      <c r="EC60" s="206">
        <f t="shared" si="60"/>
        <v>0</v>
      </c>
      <c r="ED60" s="207">
        <f t="shared" si="5"/>
        <v>107.0410565561026</v>
      </c>
      <c r="EE60" s="303">
        <f t="shared" si="61"/>
        <v>0</v>
      </c>
      <c r="EF60" s="306"/>
      <c r="EG60" s="314"/>
      <c r="EH60" s="101"/>
    </row>
    <row r="61" spans="1:138" s="126" customFormat="1" ht="15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/>
      <c r="DN61" s="317"/>
      <c r="DO61" s="317"/>
      <c r="DP61" s="317"/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306"/>
      <c r="EG61" s="314"/>
      <c r="EH61" s="101"/>
    </row>
    <row r="62" spans="1:138" s="126" customFormat="1" ht="15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/>
      <c r="DN62" s="317"/>
      <c r="DO62" s="317"/>
      <c r="DP62" s="317"/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306"/>
      <c r="EG62" s="314"/>
      <c r="EH62" s="101"/>
    </row>
    <row r="63" spans="1:138" s="126" customFormat="1" ht="15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/>
      <c r="DN63" s="317"/>
      <c r="DO63" s="317"/>
      <c r="DP63" s="317"/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306"/>
      <c r="EG63" s="314"/>
      <c r="EH63" s="101"/>
    </row>
    <row r="64" spans="1:138" s="126" customFormat="1" ht="15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/>
      <c r="DN64" s="317"/>
      <c r="DO64" s="317"/>
      <c r="DP64" s="317"/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306"/>
      <c r="EG64" s="314"/>
      <c r="EH64" s="101"/>
    </row>
    <row r="65" spans="1:138" s="126" customFormat="1" ht="15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178931135.43855199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10000000</v>
      </c>
      <c r="CX65" s="206">
        <v>0</v>
      </c>
      <c r="CY65" s="206">
        <v>105000000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59650000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353581135.43855202</v>
      </c>
      <c r="DM65" s="343"/>
      <c r="DN65" s="317"/>
      <c r="DO65" s="317"/>
      <c r="DP65" s="317"/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178.93113543855199</v>
      </c>
      <c r="DW65" s="206">
        <f t="shared" si="54"/>
        <v>0</v>
      </c>
      <c r="DX65" s="206">
        <f t="shared" si="55"/>
        <v>0</v>
      </c>
      <c r="DY65" s="206">
        <f t="shared" si="56"/>
        <v>115</v>
      </c>
      <c r="DZ65" s="206">
        <f t="shared" si="57"/>
        <v>0</v>
      </c>
      <c r="EA65" s="206">
        <f t="shared" si="58"/>
        <v>59.65</v>
      </c>
      <c r="EB65" s="206">
        <f t="shared" si="59"/>
        <v>0</v>
      </c>
      <c r="EC65" s="206">
        <f t="shared" si="60"/>
        <v>0</v>
      </c>
      <c r="ED65" s="207">
        <f t="shared" si="5"/>
        <v>353.581135438552</v>
      </c>
      <c r="EE65" s="303">
        <f t="shared" si="61"/>
        <v>0</v>
      </c>
      <c r="EF65" s="306"/>
      <c r="EG65" s="314"/>
      <c r="EH65" s="101"/>
    </row>
    <row r="66" spans="1:138" s="126" customFormat="1" ht="15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/>
      <c r="DN66" s="317"/>
      <c r="DO66" s="317"/>
      <c r="DP66" s="317"/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306"/>
      <c r="EG66" s="314"/>
      <c r="EH66" s="101"/>
    </row>
    <row r="67" spans="1:138" s="126" customFormat="1" ht="15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/>
      <c r="DN67" s="317"/>
      <c r="DO67" s="317"/>
      <c r="DP67" s="317"/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306"/>
      <c r="EG67" s="314"/>
      <c r="EH67" s="101"/>
    </row>
    <row r="68" spans="1:138" s="126" customFormat="1" ht="15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/>
      <c r="DN68" s="317"/>
      <c r="DO68" s="317"/>
      <c r="DP68" s="317"/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306"/>
      <c r="EG68" s="314"/>
      <c r="EH68" s="101"/>
    </row>
    <row r="69" spans="1:138" s="126" customFormat="1" ht="15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/>
      <c r="DN69" s="317"/>
      <c r="DO69" s="317"/>
      <c r="DP69" s="317"/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306"/>
      <c r="EG69" s="314"/>
      <c r="EH69" s="101"/>
    </row>
    <row r="70" spans="1:138" s="126" customFormat="1" ht="15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/>
      <c r="DN70" s="317"/>
      <c r="DO70" s="317"/>
      <c r="DP70" s="317"/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306"/>
      <c r="EG70" s="314"/>
      <c r="EH70" s="101"/>
    </row>
    <row r="71" spans="1:138" s="126" customFormat="1" ht="15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/>
      <c r="DN71" s="317"/>
      <c r="DO71" s="317"/>
      <c r="DP71" s="317"/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306"/>
      <c r="EG71" s="314"/>
      <c r="EH71" s="101"/>
    </row>
    <row r="72" spans="1:138" s="126" customFormat="1" ht="15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/>
      <c r="DN72" s="317"/>
      <c r="DO72" s="317"/>
      <c r="DP72" s="317"/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306"/>
      <c r="EG72" s="314"/>
      <c r="EH72" s="101"/>
    </row>
    <row r="73" spans="1:138" s="126" customFormat="1" ht="15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/>
      <c r="DN73" s="317"/>
      <c r="DO73" s="317"/>
      <c r="DP73" s="317"/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306"/>
      <c r="EG73" s="314"/>
      <c r="EH73" s="101"/>
    </row>
    <row r="74" spans="1:138" s="126" customFormat="1" ht="15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/>
      <c r="DN74" s="317"/>
      <c r="DO74" s="317"/>
      <c r="DP74" s="317"/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306"/>
      <c r="EG74" s="314"/>
      <c r="EH74" s="101"/>
    </row>
    <row r="75" spans="1:138" s="126" customFormat="1" ht="15.5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/>
      <c r="DN75" s="317"/>
      <c r="DO75" s="317"/>
      <c r="DP75" s="317"/>
      <c r="DQ75" s="210"/>
      <c r="DR75" s="211" t="s">
        <v>228</v>
      </c>
      <c r="DS75" s="211"/>
      <c r="DT75" s="212"/>
      <c r="DU75" s="213">
        <f t="shared" ref="DU75:EC75" si="73">DU76+DU85+DU94</f>
        <v>8917.0160010042182</v>
      </c>
      <c r="DV75" s="213">
        <f t="shared" si="73"/>
        <v>3372.3206358803468</v>
      </c>
      <c r="DW75" s="213">
        <f t="shared" si="73"/>
        <v>718.38418229392937</v>
      </c>
      <c r="DX75" s="213">
        <f t="shared" si="73"/>
        <v>10</v>
      </c>
      <c r="DY75" s="213">
        <f t="shared" si="73"/>
        <v>0</v>
      </c>
      <c r="DZ75" s="213">
        <f t="shared" si="73"/>
        <v>0</v>
      </c>
      <c r="EA75" s="213">
        <f t="shared" si="73"/>
        <v>310.25</v>
      </c>
      <c r="EB75" s="213">
        <f t="shared" si="73"/>
        <v>135</v>
      </c>
      <c r="EC75" s="213">
        <f t="shared" si="73"/>
        <v>0</v>
      </c>
      <c r="ED75" s="214">
        <f t="shared" si="5"/>
        <v>13462.970819178496</v>
      </c>
      <c r="EE75" s="305"/>
      <c r="EF75" s="306"/>
      <c r="EG75" s="314"/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/>
      <c r="DN76" s="317"/>
      <c r="DO76" s="317"/>
      <c r="DP76" s="317"/>
      <c r="DQ76" s="210"/>
      <c r="DR76" s="211"/>
      <c r="DS76" s="211" t="s">
        <v>154</v>
      </c>
      <c r="DT76" s="212"/>
      <c r="DU76" s="213">
        <f t="shared" ref="DU76:EC76" si="74">SUM(DU77:DU84)</f>
        <v>8917.0160010042182</v>
      </c>
      <c r="DV76" s="213">
        <f t="shared" si="74"/>
        <v>3305.566651128634</v>
      </c>
      <c r="DW76" s="213">
        <f t="shared" si="74"/>
        <v>718.38418229392937</v>
      </c>
      <c r="DX76" s="213">
        <f t="shared" si="74"/>
        <v>0</v>
      </c>
      <c r="DY76" s="213">
        <f t="shared" si="74"/>
        <v>0</v>
      </c>
      <c r="DZ76" s="213">
        <f t="shared" si="74"/>
        <v>0</v>
      </c>
      <c r="EA76" s="213">
        <f t="shared" si="74"/>
        <v>0</v>
      </c>
      <c r="EB76" s="213">
        <f t="shared" si="74"/>
        <v>0</v>
      </c>
      <c r="EC76" s="213">
        <f t="shared" si="74"/>
        <v>0</v>
      </c>
      <c r="ED76" s="214">
        <f t="shared" si="5"/>
        <v>12940.966834426781</v>
      </c>
      <c r="EE76" s="305"/>
      <c r="EF76" s="306"/>
      <c r="EG76" s="314"/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8917016001.0042191</v>
      </c>
      <c r="J77" s="206">
        <v>0</v>
      </c>
      <c r="K77" s="206">
        <v>0</v>
      </c>
      <c r="L77" s="206">
        <v>2386812875.4860601</v>
      </c>
      <c r="M77" s="206">
        <v>360010998.89704102</v>
      </c>
      <c r="N77" s="206">
        <v>0</v>
      </c>
      <c r="O77" s="206">
        <v>558742776.74553299</v>
      </c>
      <c r="P77" s="206">
        <v>0</v>
      </c>
      <c r="Q77" s="206">
        <v>0</v>
      </c>
      <c r="R77" s="206">
        <v>0</v>
      </c>
      <c r="S77" s="206">
        <v>26624039.4882873</v>
      </c>
      <c r="T77" s="206">
        <v>669005964.53560996</v>
      </c>
      <c r="U77" s="206">
        <v>0</v>
      </c>
      <c r="V77" s="206">
        <v>22754178.2700321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12940966834.426785</v>
      </c>
      <c r="DM77" s="343"/>
      <c r="DN77" s="317"/>
      <c r="DO77" s="317"/>
      <c r="DP77" s="317"/>
      <c r="DQ77" s="208"/>
      <c r="DR77" s="209"/>
      <c r="DS77" s="218"/>
      <c r="DT77" s="205" t="s">
        <v>156</v>
      </c>
      <c r="DU77" s="206">
        <f t="shared" ref="DU77:DU84" si="75">I77/$DQ$4</f>
        <v>8917.0160010042182</v>
      </c>
      <c r="DV77" s="206">
        <f t="shared" ref="DV77:DV84" si="76">SUM(J77:O77)/$DQ$4</f>
        <v>3305.566651128634</v>
      </c>
      <c r="DW77" s="206">
        <f t="shared" ref="DW77:DW84" si="77">SUM(P77:AL77)/$DQ$4</f>
        <v>718.38418229392937</v>
      </c>
      <c r="DX77" s="206">
        <f t="shared" ref="DX77:DX84" si="78">SUM(AM77:CT77)/$DQ$4</f>
        <v>0</v>
      </c>
      <c r="DY77" s="206">
        <f t="shared" ref="DY77:DY84" si="79">SUM(CU77:CY77)/$DQ$4</f>
        <v>0</v>
      </c>
      <c r="DZ77" s="206">
        <f t="shared" ref="DZ77:DZ84" si="80">SUM(CZ77:DE77)/$DQ$4</f>
        <v>0</v>
      </c>
      <c r="EA77" s="206">
        <f t="shared" ref="EA77:EA84" si="81">SUM(DF77:DG77)/$DQ$4</f>
        <v>0</v>
      </c>
      <c r="EB77" s="206">
        <f t="shared" ref="EB77:EB84" si="82">SUM(DH77:DI77)/$DQ$4</f>
        <v>0</v>
      </c>
      <c r="EC77" s="206">
        <f t="shared" ref="EC77:EC84" si="83">SUM(DJ77:DK77)/$DQ$4</f>
        <v>0</v>
      </c>
      <c r="ED77" s="207">
        <f t="shared" ref="ED77:ED84" si="84">SUM(DU77:EC77)</f>
        <v>12940.966834426781</v>
      </c>
      <c r="EE77" s="303">
        <f t="shared" ref="EE77:EE84" si="85">ED77-(DL77/$DQ$4)</f>
        <v>0</v>
      </c>
      <c r="EF77" s="306"/>
      <c r="EG77" s="314"/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/>
      <c r="DN78" s="317"/>
      <c r="DO78" s="317"/>
      <c r="DP78" s="317"/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306"/>
      <c r="EG78" s="314"/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/>
      <c r="DN79" s="317"/>
      <c r="DO79" s="317"/>
      <c r="DP79" s="317"/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306"/>
      <c r="EG79" s="314"/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/>
      <c r="DN80" s="317"/>
      <c r="DO80" s="317"/>
      <c r="DP80" s="317"/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306"/>
      <c r="EG80" s="314"/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/>
      <c r="DN81" s="317"/>
      <c r="DO81" s="317"/>
      <c r="DP81" s="317"/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306"/>
      <c r="EG81" s="314"/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/>
      <c r="DN82" s="317"/>
      <c r="DO82" s="317"/>
      <c r="DP82" s="317"/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306"/>
      <c r="EG82" s="314"/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/>
      <c r="DN83" s="317"/>
      <c r="DO83" s="317"/>
      <c r="DP83" s="317"/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306"/>
      <c r="EG83" s="314"/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/>
      <c r="DN84" s="317"/>
      <c r="DO84" s="317"/>
      <c r="DP84" s="317"/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306"/>
      <c r="EG84" s="314"/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/>
      <c r="DN85" s="317"/>
      <c r="DO85" s="317"/>
      <c r="DP85" s="317"/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66.753984751712593</v>
      </c>
      <c r="DW85" s="213">
        <f t="shared" si="86"/>
        <v>0</v>
      </c>
      <c r="DX85" s="213">
        <f t="shared" si="86"/>
        <v>10</v>
      </c>
      <c r="DY85" s="213">
        <f t="shared" si="86"/>
        <v>0</v>
      </c>
      <c r="DZ85" s="213">
        <f t="shared" si="86"/>
        <v>0</v>
      </c>
      <c r="EA85" s="213">
        <f t="shared" si="86"/>
        <v>165.25</v>
      </c>
      <c r="EB85" s="213">
        <f t="shared" si="86"/>
        <v>35</v>
      </c>
      <c r="EC85" s="213">
        <f t="shared" si="86"/>
        <v>0</v>
      </c>
      <c r="ED85" s="214">
        <f t="shared" ref="ED85:ED148" si="87">SUM(DU85:EC85)</f>
        <v>277.00398475171261</v>
      </c>
      <c r="EE85" s="305"/>
      <c r="EF85" s="306"/>
      <c r="EG85" s="314"/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66753984.751712598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10000000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76753984.75171259</v>
      </c>
      <c r="DM86" s="343"/>
      <c r="DN86" s="317"/>
      <c r="DO86" s="317"/>
      <c r="DP86" s="317"/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66.753984751712593</v>
      </c>
      <c r="DW86" s="206">
        <f t="shared" ref="DW86:DW93" si="90">SUM(P86:AL86)/$DQ$4</f>
        <v>0</v>
      </c>
      <c r="DX86" s="206">
        <f t="shared" ref="DX86:DX93" si="91">SUM(AM86:CT86)/$DQ$4</f>
        <v>10</v>
      </c>
      <c r="DY86" s="206">
        <f t="shared" ref="DY86:DY93" si="92">SUM(CU86:CY86)/$DQ$4</f>
        <v>0</v>
      </c>
      <c r="DZ86" s="206">
        <f t="shared" ref="DZ86:DZ93" si="93">SUM(CZ86:DE86)/$DQ$4</f>
        <v>0</v>
      </c>
      <c r="EA86" s="206">
        <f t="shared" ref="EA86:EA93" si="94">SUM(DF86:DG86)/$DQ$4</f>
        <v>0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76.753984751712593</v>
      </c>
      <c r="EE86" s="303">
        <f t="shared" ref="EE86:EE93" si="97">ED86-(DL86/$DQ$4)</f>
        <v>0</v>
      </c>
      <c r="EF86" s="306"/>
      <c r="EG86" s="314"/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110250000</v>
      </c>
      <c r="DH87" s="206">
        <v>0</v>
      </c>
      <c r="DI87" s="206">
        <v>0</v>
      </c>
      <c r="DJ87" s="206">
        <v>0</v>
      </c>
      <c r="DK87" s="206">
        <v>0</v>
      </c>
      <c r="DL87" s="207">
        <v>110250000</v>
      </c>
      <c r="DM87" s="343"/>
      <c r="DN87" s="317"/>
      <c r="DO87" s="317"/>
      <c r="DP87" s="317"/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0</v>
      </c>
      <c r="DW87" s="206">
        <f t="shared" si="90"/>
        <v>0</v>
      </c>
      <c r="DX87" s="206">
        <f t="shared" si="91"/>
        <v>0</v>
      </c>
      <c r="DY87" s="206">
        <f t="shared" si="92"/>
        <v>0</v>
      </c>
      <c r="DZ87" s="206">
        <f t="shared" si="93"/>
        <v>0</v>
      </c>
      <c r="EA87" s="206">
        <f t="shared" si="94"/>
        <v>110.25</v>
      </c>
      <c r="EB87" s="206">
        <f t="shared" si="95"/>
        <v>0</v>
      </c>
      <c r="EC87" s="206">
        <f t="shared" si="96"/>
        <v>0</v>
      </c>
      <c r="ED87" s="207">
        <f t="shared" si="87"/>
        <v>110.25</v>
      </c>
      <c r="EE87" s="303">
        <f t="shared" si="97"/>
        <v>0</v>
      </c>
      <c r="EF87" s="306"/>
      <c r="EG87" s="314"/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/>
      <c r="DN88" s="317"/>
      <c r="DO88" s="317"/>
      <c r="DP88" s="317"/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306"/>
      <c r="EG88" s="314"/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/>
      <c r="DN89" s="317"/>
      <c r="DO89" s="317"/>
      <c r="DP89" s="317"/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306"/>
      <c r="EG89" s="314"/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/>
      <c r="DN90" s="317"/>
      <c r="DO90" s="317"/>
      <c r="DP90" s="317"/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306"/>
      <c r="EG90" s="314"/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/>
      <c r="DN91" s="317"/>
      <c r="DO91" s="317"/>
      <c r="DP91" s="317"/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306"/>
      <c r="EG91" s="314"/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55000000</v>
      </c>
      <c r="DH92" s="206">
        <v>0</v>
      </c>
      <c r="DI92" s="206">
        <v>35000000</v>
      </c>
      <c r="DJ92" s="206">
        <v>0</v>
      </c>
      <c r="DK92" s="206">
        <v>0</v>
      </c>
      <c r="DL92" s="207">
        <v>90000000</v>
      </c>
      <c r="DM92" s="343"/>
      <c r="DN92" s="317"/>
      <c r="DO92" s="317"/>
      <c r="DP92" s="317"/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0</v>
      </c>
      <c r="DX92" s="206">
        <f t="shared" si="91"/>
        <v>0</v>
      </c>
      <c r="DY92" s="206">
        <f t="shared" si="92"/>
        <v>0</v>
      </c>
      <c r="DZ92" s="206">
        <f t="shared" si="93"/>
        <v>0</v>
      </c>
      <c r="EA92" s="206">
        <f t="shared" si="94"/>
        <v>55</v>
      </c>
      <c r="EB92" s="206">
        <f t="shared" si="95"/>
        <v>35</v>
      </c>
      <c r="EC92" s="206">
        <f t="shared" si="96"/>
        <v>0</v>
      </c>
      <c r="ED92" s="207">
        <f t="shared" si="87"/>
        <v>90</v>
      </c>
      <c r="EE92" s="303">
        <f t="shared" si="97"/>
        <v>0</v>
      </c>
      <c r="EF92" s="306"/>
      <c r="EG92" s="314"/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/>
      <c r="DN93" s="317"/>
      <c r="DO93" s="317"/>
      <c r="DP93" s="317"/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306"/>
      <c r="EG93" s="314"/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/>
      <c r="DN94" s="317"/>
      <c r="DO94" s="317"/>
      <c r="DP94" s="317"/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0</v>
      </c>
      <c r="DX94" s="213">
        <f t="shared" si="98"/>
        <v>0</v>
      </c>
      <c r="DY94" s="213">
        <f t="shared" si="98"/>
        <v>0</v>
      </c>
      <c r="DZ94" s="213">
        <f t="shared" si="98"/>
        <v>0</v>
      </c>
      <c r="EA94" s="213">
        <f t="shared" si="98"/>
        <v>145</v>
      </c>
      <c r="EB94" s="213">
        <f t="shared" si="98"/>
        <v>100</v>
      </c>
      <c r="EC94" s="213">
        <f t="shared" si="98"/>
        <v>0</v>
      </c>
      <c r="ED94" s="214">
        <f t="shared" si="87"/>
        <v>245</v>
      </c>
      <c r="EE94" s="305"/>
      <c r="EF94" s="306"/>
      <c r="EG94" s="314"/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/>
      <c r="DN95" s="317"/>
      <c r="DO95" s="317"/>
      <c r="DP95" s="317"/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306"/>
      <c r="EG95" s="314"/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/>
      <c r="DN96" s="317"/>
      <c r="DO96" s="317"/>
      <c r="DP96" s="317"/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306"/>
      <c r="EG96" s="314"/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145000000</v>
      </c>
      <c r="DH97" s="206">
        <v>100000000</v>
      </c>
      <c r="DI97" s="206">
        <v>0</v>
      </c>
      <c r="DJ97" s="206">
        <v>0</v>
      </c>
      <c r="DK97" s="206">
        <v>0</v>
      </c>
      <c r="DL97" s="207">
        <v>245000000</v>
      </c>
      <c r="DM97" s="343"/>
      <c r="DN97" s="317"/>
      <c r="DO97" s="317"/>
      <c r="DP97" s="317"/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0</v>
      </c>
      <c r="DX97" s="206">
        <f t="shared" si="102"/>
        <v>0</v>
      </c>
      <c r="DY97" s="206">
        <f t="shared" si="103"/>
        <v>0</v>
      </c>
      <c r="DZ97" s="206">
        <f t="shared" si="104"/>
        <v>0</v>
      </c>
      <c r="EA97" s="206">
        <f t="shared" si="105"/>
        <v>145</v>
      </c>
      <c r="EB97" s="206">
        <f t="shared" si="106"/>
        <v>100</v>
      </c>
      <c r="EC97" s="206">
        <f t="shared" si="107"/>
        <v>0</v>
      </c>
      <c r="ED97" s="207">
        <f t="shared" si="87"/>
        <v>245</v>
      </c>
      <c r="EE97" s="303">
        <f t="shared" si="108"/>
        <v>0</v>
      </c>
      <c r="EF97" s="306"/>
      <c r="EG97" s="314"/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/>
      <c r="DN98" s="317"/>
      <c r="DO98" s="317"/>
      <c r="DP98" s="317"/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306"/>
      <c r="EG98" s="314"/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/>
      <c r="DN99" s="317"/>
      <c r="DO99" s="317"/>
      <c r="DP99" s="317"/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306"/>
      <c r="EG99" s="314"/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/>
      <c r="DN100" s="317"/>
      <c r="DO100" s="317"/>
      <c r="DP100" s="317"/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306"/>
      <c r="EG100" s="314"/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/>
      <c r="DN101" s="317"/>
      <c r="DO101" s="317"/>
      <c r="DP101" s="317"/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306"/>
      <c r="EG101" s="314"/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/>
      <c r="DN102" s="317"/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880.04022437021922</v>
      </c>
      <c r="DX102" s="213">
        <f t="shared" si="109"/>
        <v>0</v>
      </c>
      <c r="DY102" s="213">
        <f t="shared" si="109"/>
        <v>0</v>
      </c>
      <c r="DZ102" s="213">
        <f t="shared" si="109"/>
        <v>1066.4932433073973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1946.5334676776165</v>
      </c>
      <c r="EE102" s="305"/>
      <c r="EF102" s="306"/>
      <c r="EG102" s="314"/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395789556.00353426</v>
      </c>
      <c r="T103" s="206">
        <v>0</v>
      </c>
      <c r="U103" s="206">
        <v>484250668.36668491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M103" s="343"/>
      <c r="DN103" s="317"/>
      <c r="DO103" s="317"/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1946.5334676776165</v>
      </c>
      <c r="EE103" s="303">
        <f>ED103-(DL103/$DQ$4)</f>
        <v>0</v>
      </c>
      <c r="EF103" s="306"/>
      <c r="EG103" s="314"/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/>
      <c r="DN104" s="317"/>
      <c r="DO104" s="317"/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306"/>
      <c r="EG104" s="314"/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/>
      <c r="DN105" s="317"/>
      <c r="DO105" s="317"/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306"/>
      <c r="EG105" s="314"/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/>
      <c r="DN106" s="317"/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306"/>
      <c r="EG106" s="314"/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/>
      <c r="DN107" s="317"/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0">SUM(DU108:DU112)</f>
        <v>0</v>
      </c>
      <c r="DV107" s="213">
        <f t="shared" si="110"/>
        <v>84.9598395014999</v>
      </c>
      <c r="DW107" s="213">
        <f t="shared" si="110"/>
        <v>0</v>
      </c>
      <c r="DX107" s="213">
        <f t="shared" si="110"/>
        <v>5.1917980000000004</v>
      </c>
      <c r="DY107" s="213">
        <f t="shared" si="110"/>
        <v>0.99477000000000004</v>
      </c>
      <c r="DZ107" s="213">
        <f t="shared" si="110"/>
        <v>10.004099999999999</v>
      </c>
      <c r="EA107" s="213">
        <f t="shared" si="110"/>
        <v>129.16622054999999</v>
      </c>
      <c r="EB107" s="213">
        <f t="shared" si="110"/>
        <v>5.8370199999999999</v>
      </c>
      <c r="EC107" s="213">
        <f t="shared" si="110"/>
        <v>0</v>
      </c>
      <c r="ED107" s="214">
        <f t="shared" si="87"/>
        <v>236.15374805149989</v>
      </c>
      <c r="EE107" s="305"/>
      <c r="EF107" s="306"/>
      <c r="EG107" s="314"/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0</v>
      </c>
      <c r="DK108" s="206">
        <v>0</v>
      </c>
      <c r="DL108" s="207">
        <v>0</v>
      </c>
      <c r="DM108" s="343"/>
      <c r="DN108" s="317"/>
      <c r="DO108" s="317"/>
      <c r="DP108" s="317"/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0</v>
      </c>
      <c r="ED108" s="207">
        <f t="shared" si="87"/>
        <v>0</v>
      </c>
      <c r="EE108" s="303">
        <f>ED108-(DL108/$DQ$4)</f>
        <v>0</v>
      </c>
      <c r="EF108" s="306"/>
      <c r="EG108" s="314"/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0</v>
      </c>
      <c r="L109" s="206">
        <v>84959839.501499906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0</v>
      </c>
      <c r="BK109" s="206">
        <v>200298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0</v>
      </c>
      <c r="CL109" s="206">
        <v>4991500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994770</v>
      </c>
      <c r="CZ109" s="206">
        <v>0</v>
      </c>
      <c r="DA109" s="206">
        <v>0</v>
      </c>
      <c r="DB109" s="206">
        <v>0</v>
      </c>
      <c r="DC109" s="206">
        <v>0</v>
      </c>
      <c r="DD109" s="206">
        <v>10004100</v>
      </c>
      <c r="DE109" s="206">
        <v>0</v>
      </c>
      <c r="DF109" s="206">
        <v>9997900</v>
      </c>
      <c r="DG109" s="206">
        <v>119168320.55</v>
      </c>
      <c r="DH109" s="206">
        <v>3884760</v>
      </c>
      <c r="DI109" s="206">
        <v>1952260</v>
      </c>
      <c r="DJ109" s="206">
        <v>0</v>
      </c>
      <c r="DK109" s="206">
        <v>0</v>
      </c>
      <c r="DL109" s="207">
        <v>236153748.0514999</v>
      </c>
      <c r="DM109" s="343"/>
      <c r="DN109" s="317"/>
      <c r="DO109" s="317"/>
      <c r="DP109" s="317"/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84.9598395014999</v>
      </c>
      <c r="DW109" s="206">
        <f>SUM(P109:AL109)/$DQ$4</f>
        <v>0</v>
      </c>
      <c r="DX109" s="206">
        <f>SUM(AM109:CT109)/$DQ$4</f>
        <v>5.1917980000000004</v>
      </c>
      <c r="DY109" s="206">
        <f>SUM(CU109:CY109)/$DQ$4</f>
        <v>0.99477000000000004</v>
      </c>
      <c r="DZ109" s="206">
        <f>SUM(CZ109:DE109)/$DQ$4</f>
        <v>10.004099999999999</v>
      </c>
      <c r="EA109" s="206">
        <f>SUM(DF109:DG109)/$DQ$4</f>
        <v>129.16622054999999</v>
      </c>
      <c r="EB109" s="206">
        <f>SUM(DH109:DI109)/$DQ$4</f>
        <v>5.8370199999999999</v>
      </c>
      <c r="EC109" s="206">
        <f>SUM(DJ109:DK109)/$DQ$4</f>
        <v>0</v>
      </c>
      <c r="ED109" s="207">
        <f t="shared" si="87"/>
        <v>236.15374805149989</v>
      </c>
      <c r="EE109" s="303">
        <f>ED109-(DL109/$DQ$4)</f>
        <v>0</v>
      </c>
      <c r="EF109" s="306"/>
      <c r="EG109" s="314"/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/>
      <c r="DN110" s="317"/>
      <c r="DO110" s="317"/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306"/>
      <c r="EG110" s="314"/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/>
      <c r="DN111" s="317"/>
      <c r="DO111" s="317"/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306"/>
      <c r="EG111" s="314"/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/>
      <c r="DN112" s="317"/>
      <c r="DO112" s="317"/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306"/>
      <c r="EG112" s="314"/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/>
      <c r="DN113" s="317"/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1320.4494766133589</v>
      </c>
      <c r="DW113" s="213">
        <f t="shared" si="111"/>
        <v>0</v>
      </c>
      <c r="DX113" s="213">
        <f t="shared" si="111"/>
        <v>586.75</v>
      </c>
      <c r="DY113" s="213">
        <f t="shared" si="111"/>
        <v>300</v>
      </c>
      <c r="DZ113" s="213">
        <f t="shared" si="111"/>
        <v>121</v>
      </c>
      <c r="EA113" s="213">
        <f t="shared" si="111"/>
        <v>1280.52</v>
      </c>
      <c r="EB113" s="213">
        <f t="shared" si="111"/>
        <v>120</v>
      </c>
      <c r="EC113" s="213">
        <f t="shared" si="111"/>
        <v>0</v>
      </c>
      <c r="ED113" s="214">
        <f t="shared" si="87"/>
        <v>3728.7194766133589</v>
      </c>
      <c r="EE113" s="305"/>
      <c r="EF113" s="306"/>
      <c r="EG113" s="314"/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0</v>
      </c>
      <c r="DG114" s="206">
        <v>0</v>
      </c>
      <c r="DH114" s="206">
        <v>0</v>
      </c>
      <c r="DI114" s="206">
        <v>0</v>
      </c>
      <c r="DJ114" s="206">
        <v>0</v>
      </c>
      <c r="DK114" s="206">
        <v>0</v>
      </c>
      <c r="DL114" s="207">
        <v>0</v>
      </c>
      <c r="DM114" s="343"/>
      <c r="DN114" s="317"/>
      <c r="DO114" s="317"/>
      <c r="DP114" s="317"/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0</v>
      </c>
      <c r="EB114" s="206">
        <f>SUM(DH114:DI114)/$DQ$4</f>
        <v>0</v>
      </c>
      <c r="EC114" s="206">
        <f>SUM(DJ114:DK114)/$DQ$4</f>
        <v>0</v>
      </c>
      <c r="ED114" s="207">
        <f t="shared" si="87"/>
        <v>0</v>
      </c>
      <c r="EE114" s="303">
        <f>ED114-(DL114/$DQ$4)</f>
        <v>0</v>
      </c>
      <c r="EF114" s="306"/>
      <c r="EG114" s="314"/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966449476.61335897</v>
      </c>
      <c r="L115" s="206">
        <v>0</v>
      </c>
      <c r="M115" s="206">
        <v>0</v>
      </c>
      <c r="N115" s="206">
        <v>354000000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200000000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30000000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0</v>
      </c>
      <c r="BJ115" s="206">
        <v>175000000</v>
      </c>
      <c r="BK115" s="206">
        <v>9000000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90000000</v>
      </c>
      <c r="BQ115" s="206">
        <v>0</v>
      </c>
      <c r="BR115" s="206">
        <v>30000000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12750000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40000000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300000000</v>
      </c>
      <c r="CZ115" s="206">
        <v>0</v>
      </c>
      <c r="DA115" s="206">
        <v>70000000</v>
      </c>
      <c r="DB115" s="206">
        <v>0</v>
      </c>
      <c r="DC115" s="206">
        <v>50000000</v>
      </c>
      <c r="DD115" s="206">
        <v>1000000</v>
      </c>
      <c r="DE115" s="206">
        <v>0</v>
      </c>
      <c r="DF115" s="206">
        <v>484000000</v>
      </c>
      <c r="DG115" s="206">
        <v>796520000</v>
      </c>
      <c r="DH115" s="206">
        <v>90000000</v>
      </c>
      <c r="DI115" s="206">
        <v>30000000</v>
      </c>
      <c r="DJ115" s="206">
        <v>0</v>
      </c>
      <c r="DK115" s="206">
        <v>0</v>
      </c>
      <c r="DL115" s="207">
        <v>3728719476.613359</v>
      </c>
      <c r="DM115" s="343"/>
      <c r="DN115" s="317"/>
      <c r="DO115" s="317"/>
      <c r="DP115" s="317"/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1320.4494766133589</v>
      </c>
      <c r="DW115" s="206">
        <f>SUM(P115:AL115)/$DQ$4</f>
        <v>0</v>
      </c>
      <c r="DX115" s="206">
        <f>SUM(AM115:CT115)/$DQ$4</f>
        <v>586.75</v>
      </c>
      <c r="DY115" s="206">
        <f>SUM(CU115:CY115)/$DQ$4</f>
        <v>300</v>
      </c>
      <c r="DZ115" s="206">
        <f>SUM(CZ115:DE115)/$DQ$4</f>
        <v>121</v>
      </c>
      <c r="EA115" s="206">
        <f>SUM(DF115:DG115)/$DQ$4</f>
        <v>1280.52</v>
      </c>
      <c r="EB115" s="206">
        <f>SUM(DH115:DI115)/$DQ$4</f>
        <v>120</v>
      </c>
      <c r="EC115" s="206">
        <f>SUM(DJ115:DK115)/$DQ$4</f>
        <v>0</v>
      </c>
      <c r="ED115" s="207">
        <f t="shared" si="87"/>
        <v>3728.7194766133589</v>
      </c>
      <c r="EE115" s="303">
        <f>ED115-(DL115/$DQ$4)</f>
        <v>0</v>
      </c>
      <c r="EF115" s="306"/>
      <c r="EG115" s="314"/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/>
      <c r="DN116" s="317"/>
      <c r="DO116" s="317"/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306"/>
      <c r="EG116" s="314"/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/>
      <c r="DN117" s="317"/>
      <c r="DO117" s="317"/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306"/>
      <c r="EG117" s="314"/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/>
      <c r="DN118" s="317"/>
      <c r="DO118" s="317"/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306"/>
      <c r="EG118" s="314"/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/>
      <c r="DN119" s="317"/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</v>
      </c>
      <c r="DX119" s="213">
        <f t="shared" si="112"/>
        <v>0</v>
      </c>
      <c r="DY119" s="213">
        <f t="shared" si="112"/>
        <v>0</v>
      </c>
      <c r="DZ119" s="213">
        <f t="shared" si="112"/>
        <v>35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35</v>
      </c>
      <c r="EE119" s="305"/>
      <c r="EF119" s="306"/>
      <c r="EG119" s="314"/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/>
      <c r="DN120" s="317"/>
      <c r="DO120" s="317"/>
      <c r="DP120" s="317"/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306"/>
      <c r="EG120" s="314"/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35000000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35000000</v>
      </c>
      <c r="DM121" s="343"/>
      <c r="DN121" s="317"/>
      <c r="DO121" s="317"/>
      <c r="DP121" s="317"/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35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35</v>
      </c>
      <c r="EE121" s="303">
        <f t="shared" si="113"/>
        <v>0</v>
      </c>
      <c r="EF121" s="306"/>
      <c r="EG121" s="314"/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/>
      <c r="DN122" s="317"/>
      <c r="DO122" s="317"/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306"/>
      <c r="EG122" s="314"/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/>
      <c r="DN123" s="317"/>
      <c r="DO123" s="317"/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306"/>
      <c r="EG123" s="314"/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/>
      <c r="DN124" s="317"/>
      <c r="DO124" s="317"/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306"/>
      <c r="EG124" s="314"/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/>
      <c r="DN125" s="317"/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306"/>
      <c r="EG125" s="314"/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/>
      <c r="DN126" s="317"/>
      <c r="DO126" s="317"/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306"/>
      <c r="EG126" s="314"/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/>
      <c r="DN127" s="317"/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306"/>
      <c r="EG127" s="314"/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0</v>
      </c>
      <c r="DM128" s="343"/>
      <c r="DN128" s="317"/>
      <c r="DO128" s="317"/>
      <c r="DP128" s="317"/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0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0</v>
      </c>
      <c r="EE128" s="303">
        <f t="shared" si="113"/>
        <v>0</v>
      </c>
      <c r="EF128" s="306"/>
      <c r="EG128" s="314"/>
      <c r="EH128" s="101"/>
    </row>
    <row r="129" spans="1:138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/>
      <c r="DN129" s="317"/>
      <c r="DO129" s="317"/>
      <c r="DP129" s="317"/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306"/>
      <c r="EG129" s="314"/>
      <c r="EH129" s="101"/>
    </row>
    <row r="130" spans="1:138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11916047.715609999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11916047.715609999</v>
      </c>
      <c r="DM130" s="343"/>
      <c r="DN130" s="317"/>
      <c r="DO130" s="317"/>
      <c r="DP130" s="317"/>
      <c r="DQ130" s="208"/>
      <c r="DR130" s="209" t="s">
        <v>265</v>
      </c>
      <c r="DS130" s="209"/>
      <c r="DT130" s="205"/>
      <c r="DU130" s="206">
        <f t="shared" si="115"/>
        <v>11.916047715609999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11.916047715609999</v>
      </c>
      <c r="EE130" s="303">
        <f t="shared" si="113"/>
        <v>0</v>
      </c>
      <c r="EF130" s="306"/>
      <c r="EG130" s="314"/>
      <c r="EH130" s="101"/>
    </row>
    <row r="131" spans="1:138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/>
      <c r="DN131" s="317"/>
      <c r="DO131" s="317"/>
      <c r="DP131" s="317"/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306"/>
      <c r="EG131" s="314"/>
      <c r="EH131" s="101"/>
    </row>
    <row r="132" spans="1:138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/>
      <c r="DN132" s="317"/>
      <c r="DO132" s="317"/>
      <c r="DP132" s="317"/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306"/>
      <c r="EG132" s="314"/>
      <c r="EH132" s="101"/>
    </row>
    <row r="133" spans="1:138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/>
      <c r="DN133" s="317"/>
      <c r="DO133" s="317"/>
      <c r="DP133" s="317"/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306"/>
      <c r="EG133" s="314"/>
      <c r="EH133" s="101"/>
    </row>
    <row r="134" spans="1:138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/>
      <c r="DN134" s="317"/>
      <c r="DO134" s="317"/>
      <c r="DP134" s="317"/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306"/>
      <c r="EG134" s="314"/>
      <c r="EH134" s="101"/>
    </row>
    <row r="135" spans="1:138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/>
      <c r="DN135" s="317"/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4">+DU136+DU152+DU157</f>
        <v>1048.6107596357417</v>
      </c>
      <c r="DV135" s="213">
        <f t="shared" si="124"/>
        <v>9256.7738617949144</v>
      </c>
      <c r="DW135" s="213">
        <f t="shared" si="124"/>
        <v>8231.337548011139</v>
      </c>
      <c r="DX135" s="213">
        <f t="shared" si="124"/>
        <v>10259.783545737497</v>
      </c>
      <c r="DY135" s="213">
        <f t="shared" si="124"/>
        <v>11583.447191225609</v>
      </c>
      <c r="DZ135" s="213">
        <f t="shared" si="124"/>
        <v>14915.289224922355</v>
      </c>
      <c r="EA135" s="213">
        <f t="shared" si="124"/>
        <v>42772.222138085752</v>
      </c>
      <c r="EB135" s="213">
        <f t="shared" si="124"/>
        <v>51649.296378411891</v>
      </c>
      <c r="EC135" s="213">
        <f t="shared" si="124"/>
        <v>53987.611892858702</v>
      </c>
      <c r="ED135" s="214">
        <f t="shared" si="87"/>
        <v>203704.3725406836</v>
      </c>
      <c r="EE135" s="305"/>
      <c r="EF135" s="306"/>
      <c r="EG135" s="314"/>
      <c r="EH135" s="101"/>
    </row>
    <row r="136" spans="1:138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/>
      <c r="DN136" s="317"/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5">+DU137+DU142+DU147</f>
        <v>972.0587083660281</v>
      </c>
      <c r="DV136" s="213">
        <f t="shared" si="125"/>
        <v>8613.7998534344115</v>
      </c>
      <c r="DW136" s="213">
        <f t="shared" si="125"/>
        <v>6093.4311158558357</v>
      </c>
      <c r="DX136" s="213">
        <f t="shared" si="125"/>
        <v>6793.0500583570993</v>
      </c>
      <c r="DY136" s="213">
        <f t="shared" si="125"/>
        <v>7167.169682772781</v>
      </c>
      <c r="DZ136" s="213">
        <f t="shared" si="125"/>
        <v>8169.4676958640703</v>
      </c>
      <c r="EA136" s="213">
        <f t="shared" si="125"/>
        <v>23614.499048933096</v>
      </c>
      <c r="EB136" s="213">
        <f t="shared" si="125"/>
        <v>22098.537435653852</v>
      </c>
      <c r="EC136" s="213">
        <f t="shared" si="125"/>
        <v>24387.900241780488</v>
      </c>
      <c r="ED136" s="214">
        <f t="shared" si="87"/>
        <v>107909.91384101765</v>
      </c>
      <c r="EE136" s="305"/>
      <c r="EF136" s="306"/>
      <c r="EG136" s="314"/>
      <c r="EH136" s="101"/>
    </row>
    <row r="137" spans="1:138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/>
      <c r="DN137" s="317"/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26">SUM(DU138:DU141)</f>
        <v>892.44278724701803</v>
      </c>
      <c r="DV137" s="213">
        <f t="shared" si="126"/>
        <v>5615.4872729834706</v>
      </c>
      <c r="DW137" s="213">
        <f t="shared" si="126"/>
        <v>5935.9404312617125</v>
      </c>
      <c r="DX137" s="213">
        <f t="shared" si="126"/>
        <v>6389.6432986742129</v>
      </c>
      <c r="DY137" s="213">
        <f t="shared" si="126"/>
        <v>6576.7260174888188</v>
      </c>
      <c r="DZ137" s="213">
        <f t="shared" si="126"/>
        <v>7260.1485146546329</v>
      </c>
      <c r="EA137" s="213">
        <f t="shared" si="126"/>
        <v>22073.446542370206</v>
      </c>
      <c r="EB137" s="213">
        <f t="shared" si="126"/>
        <v>21410.340208175861</v>
      </c>
      <c r="EC137" s="213">
        <f t="shared" si="126"/>
        <v>23223.432884688747</v>
      </c>
      <c r="ED137" s="214">
        <f t="shared" si="87"/>
        <v>99377.607957544678</v>
      </c>
      <c r="EE137" s="305"/>
      <c r="EF137" s="306"/>
      <c r="EG137" s="314"/>
      <c r="EH137" s="101"/>
    </row>
    <row r="138" spans="1:138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62084106.552346274</v>
      </c>
      <c r="J138" s="206">
        <v>14407448.375829643</v>
      </c>
      <c r="K138" s="206">
        <v>67006964.521251962</v>
      </c>
      <c r="L138" s="206">
        <v>38537475.574939072</v>
      </c>
      <c r="M138" s="206">
        <v>10975505.053722497</v>
      </c>
      <c r="N138" s="206">
        <v>25818155.020505026</v>
      </c>
      <c r="O138" s="206">
        <v>67318748.972235113</v>
      </c>
      <c r="P138" s="206">
        <v>47163599.745017745</v>
      </c>
      <c r="Q138" s="206">
        <v>17852511.502452172</v>
      </c>
      <c r="R138" s="206">
        <v>8450738.4311030339</v>
      </c>
      <c r="S138" s="206">
        <v>39724768.885277785</v>
      </c>
      <c r="T138" s="206">
        <v>38233864.930660158</v>
      </c>
      <c r="U138" s="206">
        <v>16757570.983596798</v>
      </c>
      <c r="V138" s="206">
        <v>26590683.282262154</v>
      </c>
      <c r="W138" s="206">
        <v>38296892.42582377</v>
      </c>
      <c r="X138" s="206">
        <v>25382622.896824483</v>
      </c>
      <c r="Y138" s="206">
        <v>30331587.986014627</v>
      </c>
      <c r="Z138" s="206">
        <v>24866675.094516125</v>
      </c>
      <c r="AA138" s="206">
        <v>40689064.031830423</v>
      </c>
      <c r="AB138" s="206">
        <v>40967056.641570821</v>
      </c>
      <c r="AC138" s="206">
        <v>42844691.917827405</v>
      </c>
      <c r="AD138" s="206">
        <v>109497131.77241868</v>
      </c>
      <c r="AE138" s="206">
        <v>20541656.820575546</v>
      </c>
      <c r="AF138" s="206">
        <v>54246811.581156172</v>
      </c>
      <c r="AG138" s="206">
        <v>319397480.39726055</v>
      </c>
      <c r="AH138" s="206">
        <v>69287658.211808145</v>
      </c>
      <c r="AI138" s="206">
        <v>103601987.51376089</v>
      </c>
      <c r="AJ138" s="206">
        <v>62210689.776625045</v>
      </c>
      <c r="AK138" s="206">
        <v>49152028.530560732</v>
      </c>
      <c r="AL138" s="206">
        <v>212785750.94396311</v>
      </c>
      <c r="AM138" s="206">
        <v>37487590.283107877</v>
      </c>
      <c r="AN138" s="206">
        <v>114949277.59083644</v>
      </c>
      <c r="AO138" s="206">
        <v>96235538.267761379</v>
      </c>
      <c r="AP138" s="206">
        <v>14929847.333214607</v>
      </c>
      <c r="AQ138" s="206">
        <v>31034968.000423685</v>
      </c>
      <c r="AR138" s="206">
        <v>13220911.698177414</v>
      </c>
      <c r="AS138" s="206">
        <v>62633562.828126654</v>
      </c>
      <c r="AT138" s="206">
        <v>16726612.867130084</v>
      </c>
      <c r="AU138" s="206">
        <v>45052316.922576435</v>
      </c>
      <c r="AV138" s="206">
        <v>18749938.522365853</v>
      </c>
      <c r="AW138" s="206">
        <v>21513413.652683549</v>
      </c>
      <c r="AX138" s="206">
        <v>17916646.598655496</v>
      </c>
      <c r="AY138" s="206">
        <v>17693714.274220616</v>
      </c>
      <c r="AZ138" s="206">
        <v>23752212.641345121</v>
      </c>
      <c r="BA138" s="206">
        <v>17539272.522925384</v>
      </c>
      <c r="BB138" s="206">
        <v>71202559.597133413</v>
      </c>
      <c r="BC138" s="206">
        <v>23313244.417876329</v>
      </c>
      <c r="BD138" s="206">
        <v>10886861.943709405</v>
      </c>
      <c r="BE138" s="206">
        <v>17134623.194960266</v>
      </c>
      <c r="BF138" s="206">
        <v>19532583.708008286</v>
      </c>
      <c r="BG138" s="206">
        <v>5814962.9353757901</v>
      </c>
      <c r="BH138" s="206">
        <v>27890998.306356009</v>
      </c>
      <c r="BI138" s="206">
        <v>30405929.565420087</v>
      </c>
      <c r="BJ138" s="206">
        <v>52579965.164070494</v>
      </c>
      <c r="BK138" s="206">
        <v>37348650.433467038</v>
      </c>
      <c r="BL138" s="206">
        <v>30537926.027651172</v>
      </c>
      <c r="BM138" s="206">
        <v>38868377.711627908</v>
      </c>
      <c r="BN138" s="206">
        <v>31099594.707224384</v>
      </c>
      <c r="BO138" s="206">
        <v>35828609.871492647</v>
      </c>
      <c r="BP138" s="206">
        <v>34076085.744152986</v>
      </c>
      <c r="BQ138" s="206">
        <v>48348819.511710443</v>
      </c>
      <c r="BR138" s="206">
        <v>51397292.564457819</v>
      </c>
      <c r="BS138" s="206">
        <v>15614234.725295821</v>
      </c>
      <c r="BT138" s="206">
        <v>258328394.61851037</v>
      </c>
      <c r="BU138" s="206">
        <v>20111707.251980755</v>
      </c>
      <c r="BV138" s="206">
        <v>12864922.565054303</v>
      </c>
      <c r="BW138" s="206">
        <v>24465537.548348717</v>
      </c>
      <c r="BX138" s="206">
        <v>59960834.059818886</v>
      </c>
      <c r="BY138" s="206">
        <v>96331673.954319581</v>
      </c>
      <c r="BZ138" s="206">
        <v>28981546.746661179</v>
      </c>
      <c r="CA138" s="206">
        <v>23978986.141760908</v>
      </c>
      <c r="CB138" s="206">
        <v>13098319.919869723</v>
      </c>
      <c r="CC138" s="206">
        <v>5261213.1420231797</v>
      </c>
      <c r="CD138" s="206">
        <v>13006415.267265894</v>
      </c>
      <c r="CE138" s="206">
        <v>70922191.417750299</v>
      </c>
      <c r="CF138" s="206">
        <v>28650268.011596814</v>
      </c>
      <c r="CG138" s="206">
        <v>16316795.691900095</v>
      </c>
      <c r="CH138" s="206">
        <v>25937965.651978001</v>
      </c>
      <c r="CI138" s="206">
        <v>18794606.260681272</v>
      </c>
      <c r="CJ138" s="206">
        <v>22135652.377586067</v>
      </c>
      <c r="CK138" s="206">
        <v>37481372.866854891</v>
      </c>
      <c r="CL138" s="206">
        <v>31551779.498622205</v>
      </c>
      <c r="CM138" s="206">
        <v>26965512.020110585</v>
      </c>
      <c r="CN138" s="206">
        <v>14857975.344836608</v>
      </c>
      <c r="CO138" s="206">
        <v>24573036.512685485</v>
      </c>
      <c r="CP138" s="206">
        <v>36937264.08454401</v>
      </c>
      <c r="CQ138" s="206">
        <v>27509016.384615306</v>
      </c>
      <c r="CR138" s="206">
        <v>39781049.346120767</v>
      </c>
      <c r="CS138" s="206">
        <v>67203574.756722763</v>
      </c>
      <c r="CT138" s="206">
        <v>21814869.928562451</v>
      </c>
      <c r="CU138" s="206">
        <v>24883476.686373219</v>
      </c>
      <c r="CV138" s="206">
        <v>31089187.75324193</v>
      </c>
      <c r="CW138" s="206">
        <v>1459149629.209069</v>
      </c>
      <c r="CX138" s="206">
        <v>914194033.42373931</v>
      </c>
      <c r="CY138" s="206">
        <v>642767446.72205615</v>
      </c>
      <c r="CZ138" s="206">
        <v>901801290.81746817</v>
      </c>
      <c r="DA138" s="206">
        <v>562165303.40315247</v>
      </c>
      <c r="DB138" s="206">
        <v>688277451.39547372</v>
      </c>
      <c r="DC138" s="206">
        <v>960334660.48606479</v>
      </c>
      <c r="DD138" s="206">
        <v>549634774.53096843</v>
      </c>
      <c r="DE138" s="206">
        <v>574584708.10187256</v>
      </c>
      <c r="DF138" s="206">
        <v>9929740702.6177979</v>
      </c>
      <c r="DG138" s="206">
        <v>11634240078.704962</v>
      </c>
      <c r="DH138" s="206">
        <v>5092500578.5519505</v>
      </c>
      <c r="DI138" s="206">
        <v>4185518344.6069117</v>
      </c>
      <c r="DJ138" s="206">
        <v>20712024184.655678</v>
      </c>
      <c r="DK138" s="206">
        <v>0</v>
      </c>
      <c r="DL138" s="207">
        <v>62787067405.544838</v>
      </c>
      <c r="DM138" s="343"/>
      <c r="DN138" s="317"/>
      <c r="DO138" s="317"/>
      <c r="DP138" s="317"/>
      <c r="DQ138" s="208"/>
      <c r="DR138" s="205"/>
      <c r="DS138" s="218"/>
      <c r="DT138" s="205" t="s">
        <v>274</v>
      </c>
      <c r="DU138" s="206">
        <f>I138/$DQ$4</f>
        <v>62.084106552346277</v>
      </c>
      <c r="DV138" s="206">
        <f>SUM(J138:O138)/$DQ$4</f>
        <v>224.0642975184833</v>
      </c>
      <c r="DW138" s="206">
        <f>SUM(P138:AL138)/$DQ$4</f>
        <v>1438.8735243029062</v>
      </c>
      <c r="DX138" s="206">
        <f>SUM(AM138:CT138)/$DQ$4</f>
        <v>2199.1396255043223</v>
      </c>
      <c r="DY138" s="206">
        <f>SUM(CU138:CY138)/$DQ$4</f>
        <v>3072.0837737944794</v>
      </c>
      <c r="DZ138" s="206">
        <f>SUM(CZ138:DE138)/$DQ$4</f>
        <v>4236.7981887350006</v>
      </c>
      <c r="EA138" s="206">
        <f>SUM(DF138:DG138)/$DQ$4</f>
        <v>21563.98078132276</v>
      </c>
      <c r="EB138" s="206">
        <f>SUM(DH138:DI138)/$DQ$4</f>
        <v>9278.0189231588629</v>
      </c>
      <c r="EC138" s="206">
        <f>SUM(DJ138:DK138)/$DQ$4</f>
        <v>20712.024184655678</v>
      </c>
      <c r="ED138" s="207">
        <f t="shared" si="87"/>
        <v>62787.067405544833</v>
      </c>
      <c r="EE138" s="303">
        <f>ED138-(DL138/$DQ$4)</f>
        <v>0</v>
      </c>
      <c r="EF138" s="306"/>
      <c r="EG138" s="314"/>
      <c r="EH138" s="101"/>
    </row>
    <row r="139" spans="1:138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830358680.69467175</v>
      </c>
      <c r="J139" s="206">
        <v>615829163.26423466</v>
      </c>
      <c r="K139" s="206">
        <v>629483093.2679168</v>
      </c>
      <c r="L139" s="206">
        <v>393751053.18669069</v>
      </c>
      <c r="M139" s="206">
        <v>904809346.95382571</v>
      </c>
      <c r="N139" s="206">
        <v>2070425967.7896719</v>
      </c>
      <c r="O139" s="206">
        <v>777124351.00264776</v>
      </c>
      <c r="P139" s="206">
        <v>114992927.10480668</v>
      </c>
      <c r="Q139" s="206">
        <v>67233875.063589483</v>
      </c>
      <c r="R139" s="206">
        <v>52294044.998506583</v>
      </c>
      <c r="S139" s="206">
        <v>79988641.356238976</v>
      </c>
      <c r="T139" s="206">
        <v>69180309.827038348</v>
      </c>
      <c r="U139" s="206">
        <v>118427047.04294151</v>
      </c>
      <c r="V139" s="206">
        <v>237503697.57835269</v>
      </c>
      <c r="W139" s="206">
        <v>89147705.151031449</v>
      </c>
      <c r="X139" s="206">
        <v>196439676.99862763</v>
      </c>
      <c r="Y139" s="206">
        <v>343305196.0885129</v>
      </c>
      <c r="Z139" s="206">
        <v>72953134.353707567</v>
      </c>
      <c r="AA139" s="206">
        <v>532766114.4764846</v>
      </c>
      <c r="AB139" s="206">
        <v>46530880.558844849</v>
      </c>
      <c r="AC139" s="206">
        <v>358723115.99317783</v>
      </c>
      <c r="AD139" s="206">
        <v>152331383.43960062</v>
      </c>
      <c r="AE139" s="206">
        <v>148072859.75427598</v>
      </c>
      <c r="AF139" s="206">
        <v>166988831.76872268</v>
      </c>
      <c r="AG139" s="206">
        <v>281918816.7086798</v>
      </c>
      <c r="AH139" s="206">
        <v>60713607.312292635</v>
      </c>
      <c r="AI139" s="206">
        <v>177503327.53067306</v>
      </c>
      <c r="AJ139" s="206">
        <v>191841454.79629889</v>
      </c>
      <c r="AK139" s="206">
        <v>207818727.09261769</v>
      </c>
      <c r="AL139" s="206">
        <v>273733356.93475372</v>
      </c>
      <c r="AM139" s="206">
        <v>50291872.930811957</v>
      </c>
      <c r="AN139" s="206">
        <v>263914787.00811005</v>
      </c>
      <c r="AO139" s="206">
        <v>346037203.33821088</v>
      </c>
      <c r="AP139" s="206">
        <v>62268284.443916231</v>
      </c>
      <c r="AQ139" s="206">
        <v>74939752.577671945</v>
      </c>
      <c r="AR139" s="206">
        <v>62032619.969471008</v>
      </c>
      <c r="AS139" s="206">
        <v>50527886.826484039</v>
      </c>
      <c r="AT139" s="206">
        <v>20754008.92668112</v>
      </c>
      <c r="AU139" s="206">
        <v>47878368.169825375</v>
      </c>
      <c r="AV139" s="206">
        <v>72658036.921879023</v>
      </c>
      <c r="AW139" s="206">
        <v>16358528.309253726</v>
      </c>
      <c r="AX139" s="206">
        <v>34559152.713746175</v>
      </c>
      <c r="AY139" s="206">
        <v>33436089.716796167</v>
      </c>
      <c r="AZ139" s="206">
        <v>25282090.541974843</v>
      </c>
      <c r="BA139" s="206">
        <v>20159196.893157184</v>
      </c>
      <c r="BB139" s="206">
        <v>71999539.614331707</v>
      </c>
      <c r="BC139" s="206">
        <v>34930701.973071083</v>
      </c>
      <c r="BD139" s="206">
        <v>35050917.676925145</v>
      </c>
      <c r="BE139" s="206">
        <v>116593507.77550776</v>
      </c>
      <c r="BF139" s="206">
        <v>106736966.70632598</v>
      </c>
      <c r="BG139" s="206">
        <v>184629249.07401243</v>
      </c>
      <c r="BH139" s="206">
        <v>18380565.872866657</v>
      </c>
      <c r="BI139" s="206">
        <v>59431651.277338997</v>
      </c>
      <c r="BJ139" s="206">
        <v>49176313.734785147</v>
      </c>
      <c r="BK139" s="206">
        <v>62006544.881500527</v>
      </c>
      <c r="BL139" s="206">
        <v>33694872.305918179</v>
      </c>
      <c r="BM139" s="206">
        <v>32656727.384616219</v>
      </c>
      <c r="BN139" s="206">
        <v>153295839.17691267</v>
      </c>
      <c r="BO139" s="206">
        <v>87213482.557507396</v>
      </c>
      <c r="BP139" s="206">
        <v>39937302.880103283</v>
      </c>
      <c r="BQ139" s="206">
        <v>50287588.182510935</v>
      </c>
      <c r="BR139" s="206">
        <v>42710265.119705968</v>
      </c>
      <c r="BS139" s="206">
        <v>51737088.281424999</v>
      </c>
      <c r="BT139" s="206">
        <v>310644482.59974241</v>
      </c>
      <c r="BU139" s="206">
        <v>104068617.06633404</v>
      </c>
      <c r="BV139" s="206">
        <v>29583279.946560223</v>
      </c>
      <c r="BW139" s="206">
        <v>108530042.20841457</v>
      </c>
      <c r="BX139" s="206">
        <v>28115875.694833472</v>
      </c>
      <c r="BY139" s="206">
        <v>14433886.650716806</v>
      </c>
      <c r="BZ139" s="206">
        <v>174585765.93996429</v>
      </c>
      <c r="CA139" s="206">
        <v>118739123.89791603</v>
      </c>
      <c r="CB139" s="206">
        <v>7480933.8059753086</v>
      </c>
      <c r="CC139" s="206">
        <v>27972051.536056526</v>
      </c>
      <c r="CD139" s="206">
        <v>48419630.829311274</v>
      </c>
      <c r="CE139" s="206">
        <v>37990015.084600247</v>
      </c>
      <c r="CF139" s="206">
        <v>32235275.673469342</v>
      </c>
      <c r="CG139" s="206">
        <v>73810591.804836422</v>
      </c>
      <c r="CH139" s="206">
        <v>78871425.397297233</v>
      </c>
      <c r="CI139" s="206">
        <v>27297447.057127066</v>
      </c>
      <c r="CJ139" s="206">
        <v>28453163.741697002</v>
      </c>
      <c r="CK139" s="206">
        <v>28585622.657175343</v>
      </c>
      <c r="CL139" s="206">
        <v>14912605.169198252</v>
      </c>
      <c r="CM139" s="206">
        <v>126716192.04377954</v>
      </c>
      <c r="CN139" s="206">
        <v>24780009.297193788</v>
      </c>
      <c r="CO139" s="206">
        <v>37339236.639742665</v>
      </c>
      <c r="CP139" s="206">
        <v>92139483.297237694</v>
      </c>
      <c r="CQ139" s="206">
        <v>46203619.644028597</v>
      </c>
      <c r="CR139" s="206">
        <v>32995339.374109127</v>
      </c>
      <c r="CS139" s="206">
        <v>61318261.179214463</v>
      </c>
      <c r="CT139" s="206">
        <v>62714691.17000334</v>
      </c>
      <c r="CU139" s="206">
        <v>156232289.93908679</v>
      </c>
      <c r="CV139" s="206">
        <v>39038576.484461352</v>
      </c>
      <c r="CW139" s="206">
        <v>1397909036.6550541</v>
      </c>
      <c r="CX139" s="206">
        <v>990897529.61140227</v>
      </c>
      <c r="CY139" s="206">
        <v>920564811.00433493</v>
      </c>
      <c r="CZ139" s="206">
        <v>504162777.66287088</v>
      </c>
      <c r="DA139" s="206">
        <v>434684220.88122451</v>
      </c>
      <c r="DB139" s="206">
        <v>429127545.6767658</v>
      </c>
      <c r="DC139" s="206">
        <v>569542639.08992374</v>
      </c>
      <c r="DD139" s="206">
        <v>674721452.22428727</v>
      </c>
      <c r="DE139" s="206">
        <v>411111690.38455975</v>
      </c>
      <c r="DF139" s="206">
        <v>499637592.1593827</v>
      </c>
      <c r="DG139" s="206">
        <v>9828168.8880625516</v>
      </c>
      <c r="DH139" s="206">
        <v>-2.0459294319152799E-8</v>
      </c>
      <c r="DI139" s="206">
        <v>12132321285.017</v>
      </c>
      <c r="DJ139" s="206">
        <v>2511408700.0330691</v>
      </c>
      <c r="DK139" s="206">
        <v>0</v>
      </c>
      <c r="DL139" s="207">
        <v>36133882376.97081</v>
      </c>
      <c r="DM139" s="343"/>
      <c r="DN139" s="317"/>
      <c r="DO139" s="317"/>
      <c r="DP139" s="317"/>
      <c r="DQ139" s="208"/>
      <c r="DR139" s="205"/>
      <c r="DS139" s="218"/>
      <c r="DT139" s="205" t="s">
        <v>276</v>
      </c>
      <c r="DU139" s="206">
        <f>I139/$DQ$4</f>
        <v>830.35868069467176</v>
      </c>
      <c r="DV139" s="206">
        <f>SUM(J139:O139)/$DQ$4</f>
        <v>5391.4229754649868</v>
      </c>
      <c r="DW139" s="206">
        <f>SUM(P139:AL139)/$DQ$4</f>
        <v>4040.4087319297751</v>
      </c>
      <c r="DX139" s="206">
        <f>SUM(AM139:CT139)/$DQ$4</f>
        <v>4190.503673169891</v>
      </c>
      <c r="DY139" s="206">
        <f>SUM(CU139:CY139)/$DQ$4</f>
        <v>3504.6422436943394</v>
      </c>
      <c r="DZ139" s="206">
        <f>SUM(CZ139:DE139)/$DQ$4</f>
        <v>3023.3503259196318</v>
      </c>
      <c r="EA139" s="206">
        <f>SUM(DF139:DG139)/$DQ$4</f>
        <v>509.46576104744526</v>
      </c>
      <c r="EB139" s="206">
        <f>SUM(DH139:DI139)/$DQ$4</f>
        <v>12132.321285017</v>
      </c>
      <c r="EC139" s="206">
        <f>SUM(DJ139:DK139)/$DQ$4</f>
        <v>2511.4087000330692</v>
      </c>
      <c r="ED139" s="207">
        <f t="shared" si="87"/>
        <v>36133.882376970811</v>
      </c>
      <c r="EE139" s="303">
        <f>ED139-(DL139/$DQ$4)</f>
        <v>0</v>
      </c>
      <c r="EF139" s="306"/>
      <c r="EG139" s="314"/>
      <c r="EH139" s="101"/>
    </row>
    <row r="140" spans="1:138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/>
      <c r="DN140" s="317"/>
      <c r="DO140" s="317"/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306"/>
      <c r="EG140" s="314"/>
      <c r="EH140" s="101"/>
    </row>
    <row r="141" spans="1:138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50713375.89596767</v>
      </c>
      <c r="V141" s="206">
        <v>50722887.574580573</v>
      </c>
      <c r="W141" s="206">
        <v>50760934.289032176</v>
      </c>
      <c r="X141" s="206">
        <v>0</v>
      </c>
      <c r="Y141" s="206">
        <v>0</v>
      </c>
      <c r="Z141" s="206">
        <v>0</v>
      </c>
      <c r="AA141" s="206">
        <v>0</v>
      </c>
      <c r="AB141" s="206">
        <v>50808492.68209669</v>
      </c>
      <c r="AC141" s="206">
        <v>50818004.360709593</v>
      </c>
      <c r="AD141" s="206">
        <v>50827516.039322495</v>
      </c>
      <c r="AE141" s="206">
        <v>0</v>
      </c>
      <c r="AF141" s="206">
        <v>0</v>
      </c>
      <c r="AG141" s="206">
        <v>0</v>
      </c>
      <c r="AH141" s="206">
        <v>50294862.036999971</v>
      </c>
      <c r="AI141" s="206">
        <v>50856051.075161204</v>
      </c>
      <c r="AJ141" s="206">
        <v>50856051.075161204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456658175.02903163</v>
      </c>
      <c r="DM141" s="343"/>
      <c r="DN141" s="317"/>
      <c r="DO141" s="317"/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456.65817502903161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456.65817502903161</v>
      </c>
      <c r="EE141" s="303">
        <f>ED141-(DL141/$DQ$4)</f>
        <v>0</v>
      </c>
      <c r="EF141" s="306"/>
      <c r="EG141" s="314"/>
      <c r="EH141" s="101"/>
    </row>
    <row r="142" spans="1:138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/>
      <c r="DN142" s="317"/>
      <c r="DO142" s="317"/>
      <c r="DP142" s="317"/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306"/>
      <c r="EG142" s="314"/>
      <c r="EH142" s="101"/>
    </row>
    <row r="143" spans="1:138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/>
      <c r="DN143" s="317"/>
      <c r="DO143" s="317"/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306"/>
      <c r="EG143" s="314"/>
      <c r="EH143" s="101"/>
    </row>
    <row r="144" spans="1:138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/>
      <c r="DN144" s="317"/>
      <c r="DO144" s="317"/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306"/>
      <c r="EG144" s="314"/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/>
      <c r="DN145" s="317"/>
      <c r="DO145" s="317"/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306"/>
      <c r="EG145" s="314"/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/>
      <c r="DN146" s="317"/>
      <c r="DO146" s="317"/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306"/>
      <c r="EG146" s="314"/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/>
      <c r="DN147" s="317"/>
      <c r="DO147" s="317"/>
      <c r="DP147" s="317"/>
      <c r="DQ147" s="210"/>
      <c r="DR147" s="215"/>
      <c r="DS147" s="211" t="s">
        <v>286</v>
      </c>
      <c r="DT147" s="212"/>
      <c r="DU147" s="213">
        <f t="shared" ref="DU147:EC147" si="128">SUM(DU148:DU151)</f>
        <v>79.615921119010054</v>
      </c>
      <c r="DV147" s="213">
        <f t="shared" si="128"/>
        <v>2998.3125804509405</v>
      </c>
      <c r="DW147" s="213">
        <f t="shared" si="128"/>
        <v>157.49068459412283</v>
      </c>
      <c r="DX147" s="213">
        <f t="shared" si="128"/>
        <v>403.4067596828861</v>
      </c>
      <c r="DY147" s="213">
        <f t="shared" si="128"/>
        <v>590.44366528396267</v>
      </c>
      <c r="DZ147" s="213">
        <f t="shared" si="128"/>
        <v>909.31918120943749</v>
      </c>
      <c r="EA147" s="213">
        <f t="shared" si="128"/>
        <v>1541.052506562891</v>
      </c>
      <c r="EB147" s="213">
        <f t="shared" si="128"/>
        <v>688.19722747799142</v>
      </c>
      <c r="EC147" s="213">
        <f t="shared" si="128"/>
        <v>1164.4673570917407</v>
      </c>
      <c r="ED147" s="214">
        <f t="shared" si="87"/>
        <v>8532.3058834729818</v>
      </c>
      <c r="EE147" s="305"/>
      <c r="EF147" s="306"/>
      <c r="EG147" s="314"/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24128623.597363006</v>
      </c>
      <c r="J148" s="206">
        <v>4839010.7773592658</v>
      </c>
      <c r="K148" s="206">
        <v>6460889.4904570989</v>
      </c>
      <c r="L148" s="206">
        <v>3099552.7589334105</v>
      </c>
      <c r="M148" s="206">
        <v>352503.71230839926</v>
      </c>
      <c r="N148" s="206">
        <v>28236877.097911306</v>
      </c>
      <c r="O148" s="206">
        <v>2175635.0314322771</v>
      </c>
      <c r="P148" s="206">
        <v>1581942.2872511831</v>
      </c>
      <c r="Q148" s="206">
        <v>7518506.9219941655</v>
      </c>
      <c r="R148" s="206">
        <v>447879.05847939744</v>
      </c>
      <c r="S148" s="206">
        <v>446100.37792305637</v>
      </c>
      <c r="T148" s="206">
        <v>19172726.759921677</v>
      </c>
      <c r="U148" s="206">
        <v>2001734.7406156969</v>
      </c>
      <c r="V148" s="206">
        <v>497608.81048684835</v>
      </c>
      <c r="W148" s="206">
        <v>14188144.669859849</v>
      </c>
      <c r="X148" s="206">
        <v>6675145.7735226639</v>
      </c>
      <c r="Y148" s="206">
        <v>580052.81103011558</v>
      </c>
      <c r="Z148" s="206">
        <v>3443158.0809201309</v>
      </c>
      <c r="AA148" s="206">
        <v>463924.68381721963</v>
      </c>
      <c r="AB148" s="206">
        <v>3732234.2536859838</v>
      </c>
      <c r="AC148" s="206">
        <v>640936.09405198891</v>
      </c>
      <c r="AD148" s="206">
        <v>4473990.816330025</v>
      </c>
      <c r="AE148" s="206">
        <v>2413948.2598970095</v>
      </c>
      <c r="AF148" s="206">
        <v>5913432.749929986</v>
      </c>
      <c r="AG148" s="206">
        <v>4174528.9286779896</v>
      </c>
      <c r="AH148" s="206">
        <v>6545352.0381464735</v>
      </c>
      <c r="AI148" s="206">
        <v>5697042.2864714991</v>
      </c>
      <c r="AJ148" s="206">
        <v>852073.04152418487</v>
      </c>
      <c r="AK148" s="206">
        <v>5540021.6032071896</v>
      </c>
      <c r="AL148" s="206">
        <v>41446686.560076863</v>
      </c>
      <c r="AM148" s="206">
        <v>11199203.911210159</v>
      </c>
      <c r="AN148" s="206">
        <v>29136310.677798975</v>
      </c>
      <c r="AO148" s="206">
        <v>6307127.9497636603</v>
      </c>
      <c r="AP148" s="206">
        <v>3064690.5751134679</v>
      </c>
      <c r="AQ148" s="206">
        <v>351979.65373017447</v>
      </c>
      <c r="AR148" s="206">
        <v>13516461.315383846</v>
      </c>
      <c r="AS148" s="206">
        <v>2165945.3062012866</v>
      </c>
      <c r="AT148" s="206">
        <v>305690.37197108794</v>
      </c>
      <c r="AU148" s="206">
        <v>7459835.7823780635</v>
      </c>
      <c r="AV148" s="206">
        <v>443469.00598338945</v>
      </c>
      <c r="AW148" s="206">
        <v>442361.40001211385</v>
      </c>
      <c r="AX148" s="206">
        <v>18889831.623856969</v>
      </c>
      <c r="AY148" s="206">
        <v>1975176.6090675455</v>
      </c>
      <c r="AZ148" s="206">
        <v>492903.54710328893</v>
      </c>
      <c r="BA148" s="206">
        <v>14069810.662204877</v>
      </c>
      <c r="BB148" s="206">
        <v>6632193.2956039477</v>
      </c>
      <c r="BC148" s="206">
        <v>573780.02030771261</v>
      </c>
      <c r="BD148" s="206">
        <v>3411432.305809963</v>
      </c>
      <c r="BE148" s="206">
        <v>462568.73616443959</v>
      </c>
      <c r="BF148" s="206">
        <v>3695496.5031456891</v>
      </c>
      <c r="BG148" s="206">
        <v>634991.39759205654</v>
      </c>
      <c r="BH148" s="206">
        <v>4429723.7494816044</v>
      </c>
      <c r="BI148" s="206">
        <v>2396376.4488800415</v>
      </c>
      <c r="BJ148" s="206">
        <v>5799472.0749170072</v>
      </c>
      <c r="BK148" s="206">
        <v>4147244.7459121523</v>
      </c>
      <c r="BL148" s="206">
        <v>1731630.4746085203</v>
      </c>
      <c r="BM148" s="206">
        <v>5634545.2746747201</v>
      </c>
      <c r="BN148" s="206">
        <v>845993.60089481017</v>
      </c>
      <c r="BO148" s="206">
        <v>5374707.1441348577</v>
      </c>
      <c r="BP148" s="206">
        <v>41155892.38286116</v>
      </c>
      <c r="BQ148" s="206">
        <v>4147919.0733038001</v>
      </c>
      <c r="BR148" s="206">
        <v>22870750.144313291</v>
      </c>
      <c r="BS148" s="206">
        <v>4807261.2278117249</v>
      </c>
      <c r="BT148" s="206">
        <v>6311763.3695537932</v>
      </c>
      <c r="BU148" s="206">
        <v>3054603.6651744498</v>
      </c>
      <c r="BV148" s="206">
        <v>351940.95692557236</v>
      </c>
      <c r="BW148" s="206">
        <v>13462024.868129777</v>
      </c>
      <c r="BX148" s="206">
        <v>2159963.5658243503</v>
      </c>
      <c r="BY148" s="206">
        <v>305193.07280151843</v>
      </c>
      <c r="BZ148" s="206">
        <v>7432856.2718246309</v>
      </c>
      <c r="CA148" s="206">
        <v>441376.73894943937</v>
      </c>
      <c r="CB148" s="206">
        <v>441520.30586064456</v>
      </c>
      <c r="CC148" s="206">
        <v>18352475.724123061</v>
      </c>
      <c r="CD148" s="206">
        <v>1980049.0537271174</v>
      </c>
      <c r="CE148" s="206">
        <v>493193.42974361876</v>
      </c>
      <c r="CF148" s="206">
        <v>14035804.932805154</v>
      </c>
      <c r="CG148" s="206">
        <v>6608905.6786723211</v>
      </c>
      <c r="CH148" s="206">
        <v>573633.5747253357</v>
      </c>
      <c r="CI148" s="206">
        <v>3299645.9717610506</v>
      </c>
      <c r="CJ148" s="206">
        <v>461996.87303297827</v>
      </c>
      <c r="CK148" s="206">
        <v>3655813.6143886563</v>
      </c>
      <c r="CL148" s="206">
        <v>635760.20027832151</v>
      </c>
      <c r="CM148" s="206">
        <v>4426875.469675364</v>
      </c>
      <c r="CN148" s="206">
        <v>18153023.548690323</v>
      </c>
      <c r="CO148" s="206">
        <v>5797460.0587189067</v>
      </c>
      <c r="CP148" s="206">
        <v>4138891.5817715325</v>
      </c>
      <c r="CQ148" s="206">
        <v>1577367.1293169993</v>
      </c>
      <c r="CR148" s="206">
        <v>5577963.7337243985</v>
      </c>
      <c r="CS148" s="206">
        <v>847419.29759477673</v>
      </c>
      <c r="CT148" s="206">
        <v>5381541.8472859021</v>
      </c>
      <c r="CU148" s="206">
        <v>41030231.30150345</v>
      </c>
      <c r="CV148" s="206">
        <v>7931312.3036872791</v>
      </c>
      <c r="CW148" s="206">
        <v>189839693.66482526</v>
      </c>
      <c r="CX148" s="206">
        <v>155825596.68881339</v>
      </c>
      <c r="CY148" s="206">
        <v>184728592.99679863</v>
      </c>
      <c r="CZ148" s="206">
        <v>128091627.82015467</v>
      </c>
      <c r="DA148" s="206">
        <v>295410984.97742486</v>
      </c>
      <c r="DB148" s="206">
        <v>106420736.41107088</v>
      </c>
      <c r="DC148" s="206">
        <v>107712803.03161217</v>
      </c>
      <c r="DD148" s="206">
        <v>99256762.370537609</v>
      </c>
      <c r="DE148" s="206">
        <v>100786053.25649922</v>
      </c>
      <c r="DF148" s="206">
        <v>962113107.8379035</v>
      </c>
      <c r="DG148" s="206">
        <v>547830738.6468842</v>
      </c>
      <c r="DH148" s="206">
        <v>351285298.08637083</v>
      </c>
      <c r="DI148" s="206">
        <v>210646378.86553776</v>
      </c>
      <c r="DJ148" s="206">
        <v>862191608.95367968</v>
      </c>
      <c r="DK148" s="206">
        <v>0</v>
      </c>
      <c r="DL148" s="207">
        <v>4917373632.8141651</v>
      </c>
      <c r="DM148" s="343"/>
      <c r="DN148" s="317"/>
      <c r="DO148" s="317"/>
      <c r="DP148" s="317"/>
      <c r="DQ148" s="208"/>
      <c r="DR148" s="209"/>
      <c r="DS148" s="218"/>
      <c r="DT148" s="205" t="s">
        <v>274</v>
      </c>
      <c r="DU148" s="206">
        <f>I148/$DQ$4</f>
        <v>24.128623597363006</v>
      </c>
      <c r="DV148" s="206">
        <f>SUM(J148:O148)/$DQ$4</f>
        <v>45.164468868401755</v>
      </c>
      <c r="DW148" s="206">
        <f>SUM(P148:AL148)/$DQ$4</f>
        <v>138.44717160782116</v>
      </c>
      <c r="DX148" s="206">
        <f>SUM(AM148:CT148)/$DQ$4</f>
        <v>358.53184152727658</v>
      </c>
      <c r="DY148" s="206">
        <f>SUM(CU148:CY148)/$DQ$4</f>
        <v>579.35542695562799</v>
      </c>
      <c r="DZ148" s="206">
        <f>SUM(CZ148:DE148)/$DQ$4</f>
        <v>837.67896786729943</v>
      </c>
      <c r="EA148" s="206">
        <f>SUM(DF148:DG148)/$DQ$4</f>
        <v>1509.9438464847876</v>
      </c>
      <c r="EB148" s="206">
        <f>SUM(DH148:DI148)/$DQ$4</f>
        <v>561.93167695190857</v>
      </c>
      <c r="EC148" s="206">
        <f>SUM(DJ148:DK148)/$DQ$4</f>
        <v>862.19160895367963</v>
      </c>
      <c r="ED148" s="207">
        <f t="shared" si="87"/>
        <v>4917.3736328141658</v>
      </c>
      <c r="EE148" s="303">
        <f>ED148-(DL148/$DQ$4)</f>
        <v>0</v>
      </c>
      <c r="EF148" s="306"/>
      <c r="EG148" s="314"/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55487297.521647051</v>
      </c>
      <c r="J149" s="206">
        <v>183413.95141194086</v>
      </c>
      <c r="K149" s="206">
        <v>17594355.924970686</v>
      </c>
      <c r="L149" s="206">
        <v>183002657.91925061</v>
      </c>
      <c r="M149" s="206">
        <v>137297499.66736525</v>
      </c>
      <c r="N149" s="206">
        <v>1334959962.5242424</v>
      </c>
      <c r="O149" s="206">
        <v>1280110221.5952978</v>
      </c>
      <c r="P149" s="206">
        <v>155392.21159279899</v>
      </c>
      <c r="Q149" s="206">
        <v>155392.211592765</v>
      </c>
      <c r="R149" s="206">
        <v>155392.21159278601</v>
      </c>
      <c r="S149" s="206">
        <v>155392.211592801</v>
      </c>
      <c r="T149" s="206">
        <v>155392.21159276401</v>
      </c>
      <c r="U149" s="206">
        <v>155392.21159280199</v>
      </c>
      <c r="V149" s="206">
        <v>2502028.9862761172</v>
      </c>
      <c r="W149" s="206">
        <v>155392.211592765</v>
      </c>
      <c r="X149" s="206">
        <v>155392.21159279899</v>
      </c>
      <c r="Y149" s="206">
        <v>249060.98841982937</v>
      </c>
      <c r="Z149" s="206">
        <v>8668956.1471215282</v>
      </c>
      <c r="AA149" s="206">
        <v>155392.21159278101</v>
      </c>
      <c r="AB149" s="206">
        <v>283164.68465952005</v>
      </c>
      <c r="AC149" s="206">
        <v>367692.87823276408</v>
      </c>
      <c r="AD149" s="206">
        <v>181662.88610766115</v>
      </c>
      <c r="AE149" s="206">
        <v>2855515.8140621381</v>
      </c>
      <c r="AF149" s="206">
        <v>155392.21159278299</v>
      </c>
      <c r="AG149" s="206">
        <v>388816.22390772792</v>
      </c>
      <c r="AH149" s="206">
        <v>650566.02866958699</v>
      </c>
      <c r="AI149" s="206">
        <v>155392.21159278601</v>
      </c>
      <c r="AJ149" s="206">
        <v>323164.7449448249</v>
      </c>
      <c r="AK149" s="206">
        <v>155392.21159276599</v>
      </c>
      <c r="AL149" s="206">
        <v>708177.06478655769</v>
      </c>
      <c r="AM149" s="206">
        <v>224805.17132887605</v>
      </c>
      <c r="AN149" s="206">
        <v>254572.08866261708</v>
      </c>
      <c r="AO149" s="206">
        <v>101813.00787250561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2332210.7287870916</v>
      </c>
      <c r="BA149" s="206">
        <v>0</v>
      </c>
      <c r="BB149" s="206">
        <v>0</v>
      </c>
      <c r="BC149" s="206">
        <v>93668.76497213445</v>
      </c>
      <c r="BD149" s="206">
        <v>0</v>
      </c>
      <c r="BE149" s="206">
        <v>0</v>
      </c>
      <c r="BF149" s="206">
        <v>36798396.755876116</v>
      </c>
      <c r="BG149" s="206">
        <v>0</v>
      </c>
      <c r="BH149" s="206">
        <v>25985.765785760239</v>
      </c>
      <c r="BI149" s="206">
        <v>148991.59485942693</v>
      </c>
      <c r="BJ149" s="206">
        <v>0</v>
      </c>
      <c r="BK149" s="206">
        <v>231901.90972213185</v>
      </c>
      <c r="BL149" s="206">
        <v>485243.60307651688</v>
      </c>
      <c r="BM149" s="206">
        <v>0</v>
      </c>
      <c r="BN149" s="206">
        <v>0</v>
      </c>
      <c r="BO149" s="206">
        <v>0</v>
      </c>
      <c r="BP149" s="206">
        <v>552784.77221002791</v>
      </c>
      <c r="BQ149" s="206">
        <v>224805.13244949424</v>
      </c>
      <c r="BR149" s="206">
        <v>227454.24150971984</v>
      </c>
      <c r="BS149" s="206">
        <v>28021.739819160859</v>
      </c>
      <c r="BT149" s="206">
        <v>105206.77480158945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2321082.0648099962</v>
      </c>
      <c r="CF149" s="206">
        <v>0</v>
      </c>
      <c r="CG149" s="206">
        <v>0</v>
      </c>
      <c r="CH149" s="206">
        <v>93668.753030289052</v>
      </c>
      <c r="CI149" s="206">
        <v>0</v>
      </c>
      <c r="CJ149" s="206">
        <v>0</v>
      </c>
      <c r="CK149" s="206">
        <v>75792.893523211358</v>
      </c>
      <c r="CL149" s="206">
        <v>0</v>
      </c>
      <c r="CM149" s="206">
        <v>25943.557081684339</v>
      </c>
      <c r="CN149" s="206">
        <v>148991.57779624101</v>
      </c>
      <c r="CO149" s="206">
        <v>0</v>
      </c>
      <c r="CP149" s="206">
        <v>186239.45040081214</v>
      </c>
      <c r="CQ149" s="206">
        <v>187337.80723410696</v>
      </c>
      <c r="CR149" s="206">
        <v>0</v>
      </c>
      <c r="CS149" s="206">
        <v>0</v>
      </c>
      <c r="CT149" s="206">
        <v>0</v>
      </c>
      <c r="CU149" s="206">
        <v>552784.69059082132</v>
      </c>
      <c r="CV149" s="206">
        <v>224805.11163189646</v>
      </c>
      <c r="CW149" s="206">
        <v>4132036.707879513</v>
      </c>
      <c r="CX149" s="206">
        <v>4123424.4740406829</v>
      </c>
      <c r="CY149" s="206">
        <v>2055187.3441918106</v>
      </c>
      <c r="CZ149" s="206">
        <v>1589649.4254396874</v>
      </c>
      <c r="DA149" s="206">
        <v>1780115.6433910094</v>
      </c>
      <c r="DB149" s="206">
        <v>1776473.6218699026</v>
      </c>
      <c r="DC149" s="206">
        <v>1779788.0162749032</v>
      </c>
      <c r="DD149" s="206">
        <v>63039933.117027566</v>
      </c>
      <c r="DE149" s="206">
        <v>1674253.5181349684</v>
      </c>
      <c r="DF149" s="206">
        <v>18741228.630753528</v>
      </c>
      <c r="DG149" s="206">
        <v>12367431.447349865</v>
      </c>
      <c r="DH149" s="206">
        <v>7279070.1674980391</v>
      </c>
      <c r="DI149" s="206">
        <v>118986480.35858485</v>
      </c>
      <c r="DJ149" s="206">
        <v>302275748.13806099</v>
      </c>
      <c r="DK149" s="206">
        <v>0</v>
      </c>
      <c r="DL149" s="207">
        <v>3614932250.6588182</v>
      </c>
      <c r="DM149" s="343"/>
      <c r="DN149" s="317"/>
      <c r="DO149" s="317"/>
      <c r="DP149" s="317"/>
      <c r="DQ149" s="208"/>
      <c r="DR149" s="209"/>
      <c r="DS149" s="218"/>
      <c r="DT149" s="205" t="s">
        <v>276</v>
      </c>
      <c r="DU149" s="206">
        <f>I149/$DQ$4</f>
        <v>55.487297521647051</v>
      </c>
      <c r="DV149" s="206">
        <f>SUM(J149:O149)/$DQ$4</f>
        <v>2953.1481115825386</v>
      </c>
      <c r="DW149" s="206">
        <f>SUM(P149:AL149)/$DQ$4</f>
        <v>19.043512986301653</v>
      </c>
      <c r="DX149" s="206">
        <f>SUM(AM149:CT149)/$DQ$4</f>
        <v>44.874918155609521</v>
      </c>
      <c r="DY149" s="206">
        <f>SUM(CU149:CY149)/$DQ$4</f>
        <v>11.088238328334725</v>
      </c>
      <c r="DZ149" s="206">
        <f>SUM(CZ149:DE149)/$DQ$4</f>
        <v>71.64021334213804</v>
      </c>
      <c r="EA149" s="206">
        <f>SUM(DF149:DG149)/$DQ$4</f>
        <v>31.108660078103394</v>
      </c>
      <c r="EB149" s="206">
        <f>SUM(DH149:DI149)/$DQ$4</f>
        <v>126.26555052608289</v>
      </c>
      <c r="EC149" s="206">
        <f>SUM(DJ149:DK149)/$DQ$4</f>
        <v>302.27574813806098</v>
      </c>
      <c r="ED149" s="207">
        <f t="shared" ref="ED149:ED212" si="129">SUM(DU149:EC149)</f>
        <v>3614.9322506588164</v>
      </c>
      <c r="EE149" s="303">
        <f>ED149-(DL149/$DQ$4)</f>
        <v>0</v>
      </c>
      <c r="EF149" s="306"/>
      <c r="EG149" s="314"/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/>
      <c r="DN150" s="317"/>
      <c r="DO150" s="317"/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306"/>
      <c r="EG150" s="314"/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/>
      <c r="DN151" s="317"/>
      <c r="DO151" s="317"/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306"/>
      <c r="EG151" s="314"/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/>
      <c r="DN152" s="317"/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0">SUM(DU153:DU156)</f>
        <v>5.4296469123060769</v>
      </c>
      <c r="DV152" s="213">
        <f t="shared" si="130"/>
        <v>79.518305196353737</v>
      </c>
      <c r="DW152" s="213">
        <f t="shared" si="130"/>
        <v>264.38621915815031</v>
      </c>
      <c r="DX152" s="213">
        <f t="shared" si="130"/>
        <v>450.55035091783753</v>
      </c>
      <c r="DY152" s="213">
        <f t="shared" si="130"/>
        <v>289.36334953969754</v>
      </c>
      <c r="DZ152" s="213">
        <f t="shared" si="130"/>
        <v>352.99272664013358</v>
      </c>
      <c r="EA152" s="213">
        <f t="shared" si="130"/>
        <v>810.14228440972636</v>
      </c>
      <c r="EB152" s="213">
        <f t="shared" si="130"/>
        <v>1733.7257321880993</v>
      </c>
      <c r="EC152" s="213">
        <f t="shared" si="130"/>
        <v>932.12210555224101</v>
      </c>
      <c r="ED152" s="214">
        <f t="shared" si="129"/>
        <v>4918.2307205145462</v>
      </c>
      <c r="EE152" s="305"/>
      <c r="EF152" s="306"/>
      <c r="EG152" s="314"/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587788.92545239546</v>
      </c>
      <c r="J153" s="206">
        <v>470782.47326051618</v>
      </c>
      <c r="K153" s="206">
        <v>31129437.598967906</v>
      </c>
      <c r="L153" s="206">
        <v>307578.97872810788</v>
      </c>
      <c r="M153" s="206">
        <v>236576.06544194344</v>
      </c>
      <c r="N153" s="206">
        <v>36299.762763153594</v>
      </c>
      <c r="O153" s="206">
        <v>896145.03566646413</v>
      </c>
      <c r="P153" s="206">
        <v>71008.638109892287</v>
      </c>
      <c r="Q153" s="206">
        <v>3281722.8224241096</v>
      </c>
      <c r="R153" s="206">
        <v>247188.8188315419</v>
      </c>
      <c r="S153" s="206">
        <v>185202.12625254935</v>
      </c>
      <c r="T153" s="206">
        <v>9126.7649146297117</v>
      </c>
      <c r="U153" s="206">
        <v>72603.93644766169</v>
      </c>
      <c r="V153" s="206">
        <v>423524.96481743164</v>
      </c>
      <c r="W153" s="206">
        <v>469718.6125286044</v>
      </c>
      <c r="X153" s="206">
        <v>340990.97736802825</v>
      </c>
      <c r="Y153" s="206">
        <v>284288.80599530361</v>
      </c>
      <c r="Z153" s="206">
        <v>297540.27464436984</v>
      </c>
      <c r="AA153" s="206">
        <v>89070.39816317262</v>
      </c>
      <c r="AB153" s="206">
        <v>248105.06078266574</v>
      </c>
      <c r="AC153" s="206">
        <v>230920.07798947906</v>
      </c>
      <c r="AD153" s="206">
        <v>225940.7107170914</v>
      </c>
      <c r="AE153" s="206">
        <v>935340.43257172417</v>
      </c>
      <c r="AF153" s="206">
        <v>347235.65848796372</v>
      </c>
      <c r="AG153" s="206">
        <v>127636.05589258901</v>
      </c>
      <c r="AH153" s="206">
        <v>276178.13637636072</v>
      </c>
      <c r="AI153" s="206">
        <v>212798.63443894626</v>
      </c>
      <c r="AJ153" s="206">
        <v>925940.09544366435</v>
      </c>
      <c r="AK153" s="206">
        <v>17796516.369182415</v>
      </c>
      <c r="AL153" s="206">
        <v>914454.02749530179</v>
      </c>
      <c r="AM153" s="206">
        <v>487068.76508630416</v>
      </c>
      <c r="AN153" s="206">
        <v>14779251.468579661</v>
      </c>
      <c r="AO153" s="206">
        <v>23984655.86685805</v>
      </c>
      <c r="AP153" s="206">
        <v>305111.40658534283</v>
      </c>
      <c r="AQ153" s="206">
        <v>233468.36884608236</v>
      </c>
      <c r="AR153" s="206">
        <v>36210.254042844594</v>
      </c>
      <c r="AS153" s="206">
        <v>1135302.0249184726</v>
      </c>
      <c r="AT153" s="206">
        <v>70038.739430100919</v>
      </c>
      <c r="AU153" s="206">
        <v>215529.71719887602</v>
      </c>
      <c r="AV153" s="206">
        <v>244839.57885605865</v>
      </c>
      <c r="AW153" s="206">
        <v>183103.08684602613</v>
      </c>
      <c r="AX153" s="206">
        <v>9031.8717061035422</v>
      </c>
      <c r="AY153" s="206">
        <v>71652.012014753171</v>
      </c>
      <c r="AZ153" s="206">
        <v>418976.84579722595</v>
      </c>
      <c r="BA153" s="206">
        <v>464032.39518822252</v>
      </c>
      <c r="BB153" s="206">
        <v>338487.2931248761</v>
      </c>
      <c r="BC153" s="206">
        <v>281831.14178355073</v>
      </c>
      <c r="BD153" s="206">
        <v>294497.14123556716</v>
      </c>
      <c r="BE153" s="206">
        <v>88713.61516880845</v>
      </c>
      <c r="BF153" s="206">
        <v>245824.77717016867</v>
      </c>
      <c r="BG153" s="206">
        <v>227700.70560436806</v>
      </c>
      <c r="BH153" s="206">
        <v>243720.88767072427</v>
      </c>
      <c r="BI153" s="206">
        <v>208809.46290621627</v>
      </c>
      <c r="BJ153" s="206">
        <v>343100.88777478918</v>
      </c>
      <c r="BK153" s="206">
        <v>125916.70084468083</v>
      </c>
      <c r="BL153" s="206">
        <v>511205.29639124137</v>
      </c>
      <c r="BM153" s="206">
        <v>1247543.261989332</v>
      </c>
      <c r="BN153" s="206">
        <v>134864.18802350736</v>
      </c>
      <c r="BO153" s="206">
        <v>345796.50448114023</v>
      </c>
      <c r="BP153" s="206">
        <v>2833763.3287212746</v>
      </c>
      <c r="BQ153" s="206">
        <v>481876.27302556351</v>
      </c>
      <c r="BR153" s="206">
        <v>1309477.4773658393</v>
      </c>
      <c r="BS153" s="206">
        <v>1106914.970958347</v>
      </c>
      <c r="BT153" s="206">
        <v>19973048.258202437</v>
      </c>
      <c r="BU153" s="206">
        <v>305066.4844457031</v>
      </c>
      <c r="BV153" s="206">
        <v>233711.94387740002</v>
      </c>
      <c r="BW153" s="206">
        <v>0</v>
      </c>
      <c r="BX153" s="206">
        <v>4405765.0648623258</v>
      </c>
      <c r="BY153" s="206">
        <v>70250.337348049681</v>
      </c>
      <c r="BZ153" s="206">
        <v>215807.01407683647</v>
      </c>
      <c r="CA153" s="206">
        <v>245020.09952775601</v>
      </c>
      <c r="CB153" s="206">
        <v>182875.82947555272</v>
      </c>
      <c r="CC153" s="206">
        <v>9023.5477430509509</v>
      </c>
      <c r="CD153" s="206">
        <v>71837.066119361552</v>
      </c>
      <c r="CE153" s="206">
        <v>419308.11274548853</v>
      </c>
      <c r="CF153" s="206">
        <v>293510.98464636493</v>
      </c>
      <c r="CG153" s="206">
        <v>337578.71346303605</v>
      </c>
      <c r="CH153" s="206">
        <v>281565.50388698763</v>
      </c>
      <c r="CI153" s="206">
        <v>295637.09605030506</v>
      </c>
      <c r="CJ153" s="206">
        <v>88697.043879139936</v>
      </c>
      <c r="CK153" s="206">
        <v>246675.35709426395</v>
      </c>
      <c r="CL153" s="206">
        <v>2560239.8470981726</v>
      </c>
      <c r="CM153" s="206">
        <v>223853.42505625446</v>
      </c>
      <c r="CN153" s="206">
        <v>208737.4990594195</v>
      </c>
      <c r="CO153" s="206">
        <v>304813.73776893504</v>
      </c>
      <c r="CP153" s="206">
        <v>126387.4617518828</v>
      </c>
      <c r="CQ153" s="206">
        <v>273159.97736127151</v>
      </c>
      <c r="CR153" s="206">
        <v>191614.2037896493</v>
      </c>
      <c r="CS153" s="206">
        <v>134896.17447274536</v>
      </c>
      <c r="CT153" s="206">
        <v>345589.03980785271</v>
      </c>
      <c r="CU153" s="206">
        <v>1383163.7837320468</v>
      </c>
      <c r="CV153" s="206">
        <v>478111.91871069942</v>
      </c>
      <c r="CW153" s="206">
        <v>59662388.613027662</v>
      </c>
      <c r="CX153" s="206">
        <v>48340939.791001111</v>
      </c>
      <c r="CY153" s="206">
        <v>35344776.177455299</v>
      </c>
      <c r="CZ153" s="206">
        <v>56520797.623239964</v>
      </c>
      <c r="DA153" s="206">
        <v>40460855.918946497</v>
      </c>
      <c r="DB153" s="206">
        <v>33594972.414485842</v>
      </c>
      <c r="DC153" s="206">
        <v>58701918.706255853</v>
      </c>
      <c r="DD153" s="206">
        <v>37033185.336046323</v>
      </c>
      <c r="DE153" s="206">
        <v>37340701.595594503</v>
      </c>
      <c r="DF153" s="206">
        <v>417499114.27210814</v>
      </c>
      <c r="DG153" s="206">
        <v>355531116.46360546</v>
      </c>
      <c r="DH153" s="206">
        <v>280185640.32843351</v>
      </c>
      <c r="DI153" s="206">
        <v>311420865.99254572</v>
      </c>
      <c r="DJ153" s="206">
        <v>813218188.17240822</v>
      </c>
      <c r="DK153" s="206">
        <v>0</v>
      </c>
      <c r="DL153" s="207">
        <v>2733447384.4875569</v>
      </c>
      <c r="DM153" s="343"/>
      <c r="DN153" s="317"/>
      <c r="DO153" s="317"/>
      <c r="DP153" s="317"/>
      <c r="DQ153" s="208"/>
      <c r="DR153" s="209"/>
      <c r="DS153" s="205" t="s">
        <v>274</v>
      </c>
      <c r="DT153" s="205"/>
      <c r="DU153" s="206">
        <f>I153/$DQ$4</f>
        <v>0.58778892545239547</v>
      </c>
      <c r="DV153" s="206">
        <f>SUM(J153:O153)/$DQ$4</f>
        <v>33.076819914828093</v>
      </c>
      <c r="DW153" s="206">
        <f>SUM(P153:AL153)/$DQ$4</f>
        <v>28.013052399875491</v>
      </c>
      <c r="DX153" s="206">
        <f>SUM(AM153:CT153)/$DQ$4</f>
        <v>85.052986139804361</v>
      </c>
      <c r="DY153" s="206">
        <f>SUM(CU153:CY153)/$DQ$4</f>
        <v>145.20938028392681</v>
      </c>
      <c r="DZ153" s="206">
        <f>SUM(CZ153:DE153)/$DQ$4</f>
        <v>263.65243159456901</v>
      </c>
      <c r="EA153" s="206">
        <f>SUM(DF153:DG153)/$DQ$4</f>
        <v>773.03023073571364</v>
      </c>
      <c r="EB153" s="206">
        <f>SUM(DH153:DI153)/$DQ$4</f>
        <v>591.60650632097929</v>
      </c>
      <c r="EC153" s="206">
        <f>SUM(DJ153:DK153)/$DQ$4</f>
        <v>813.21818817240819</v>
      </c>
      <c r="ED153" s="207">
        <f t="shared" si="129"/>
        <v>2733.4473844875574</v>
      </c>
      <c r="EE153" s="303">
        <f>ED153-(DL153/$DQ$4)</f>
        <v>0</v>
      </c>
      <c r="EF153" s="306"/>
      <c r="EG153" s="314"/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4841857.9868536815</v>
      </c>
      <c r="J154" s="206">
        <v>2300214.0256484943</v>
      </c>
      <c r="K154" s="206">
        <v>36538449.614231437</v>
      </c>
      <c r="L154" s="206">
        <v>2165453.9750369573</v>
      </c>
      <c r="M154" s="206">
        <v>1684261.2486321598</v>
      </c>
      <c r="N154" s="206">
        <v>1868789.6170980681</v>
      </c>
      <c r="O154" s="206">
        <v>1884316.8008785115</v>
      </c>
      <c r="P154" s="206">
        <v>2027976.1658830687</v>
      </c>
      <c r="Q154" s="206">
        <v>1658998.5920952079</v>
      </c>
      <c r="R154" s="206">
        <v>2894073.7783744354</v>
      </c>
      <c r="S154" s="206">
        <v>1585305.5403780302</v>
      </c>
      <c r="T154" s="206">
        <v>16526017.818320259</v>
      </c>
      <c r="U154" s="206">
        <v>9410662.2433021814</v>
      </c>
      <c r="V154" s="206">
        <v>11028160.151509931</v>
      </c>
      <c r="W154" s="206">
        <v>12923531.795009524</v>
      </c>
      <c r="X154" s="206">
        <v>21469033.532142889</v>
      </c>
      <c r="Y154" s="206">
        <v>2501687.827790251</v>
      </c>
      <c r="Z154" s="206">
        <v>1756671.8882806022</v>
      </c>
      <c r="AA154" s="206">
        <v>5237017.8608892094</v>
      </c>
      <c r="AB154" s="206">
        <v>2239147.045196224</v>
      </c>
      <c r="AC154" s="206">
        <v>22337490.357425608</v>
      </c>
      <c r="AD154" s="206">
        <v>31783246.726903472</v>
      </c>
      <c r="AE154" s="206">
        <v>17007569.021987151</v>
      </c>
      <c r="AF154" s="206">
        <v>2257533.2370796059</v>
      </c>
      <c r="AG154" s="206">
        <v>1826150.3784904424</v>
      </c>
      <c r="AH154" s="206">
        <v>10573124.671830552</v>
      </c>
      <c r="AI154" s="206">
        <v>9697561.1373631135</v>
      </c>
      <c r="AJ154" s="206">
        <v>34615926.304795429</v>
      </c>
      <c r="AK154" s="206">
        <v>8545530.3816960938</v>
      </c>
      <c r="AL154" s="206">
        <v>6470750.3015314918</v>
      </c>
      <c r="AM154" s="206">
        <v>981683.36799826205</v>
      </c>
      <c r="AN154" s="206">
        <v>7002262.8202037979</v>
      </c>
      <c r="AO154" s="206">
        <v>27899631.637768447</v>
      </c>
      <c r="AP154" s="206">
        <v>204574.57310049116</v>
      </c>
      <c r="AQ154" s="206">
        <v>8926040.1247294266</v>
      </c>
      <c r="AR154" s="206">
        <v>19131758.066709667</v>
      </c>
      <c r="AS154" s="206">
        <v>5738718.9772801753</v>
      </c>
      <c r="AT154" s="206">
        <v>373169.11551514897</v>
      </c>
      <c r="AU154" s="206">
        <v>209398.34154650182</v>
      </c>
      <c r="AV154" s="206">
        <v>32891.977988435996</v>
      </c>
      <c r="AW154" s="206">
        <v>36109.405265468544</v>
      </c>
      <c r="AX154" s="206">
        <v>33746.920365923695</v>
      </c>
      <c r="AY154" s="206">
        <v>19512.025580119855</v>
      </c>
      <c r="AZ154" s="206">
        <v>699790.75016524061</v>
      </c>
      <c r="BA154" s="206">
        <v>335053.48647847562</v>
      </c>
      <c r="BB154" s="206">
        <v>595861.68711553374</v>
      </c>
      <c r="BC154" s="206">
        <v>504255.62134009926</v>
      </c>
      <c r="BD154" s="206">
        <v>388952.39821265277</v>
      </c>
      <c r="BE154" s="206">
        <v>10706539.526898177</v>
      </c>
      <c r="BF154" s="206">
        <v>1985463.9040428232</v>
      </c>
      <c r="BG154" s="206">
        <v>5465356.10876517</v>
      </c>
      <c r="BH154" s="206">
        <v>1171589.5174155168</v>
      </c>
      <c r="BI154" s="206">
        <v>167837.90253298136</v>
      </c>
      <c r="BJ154" s="206">
        <v>17346242.355904832</v>
      </c>
      <c r="BK154" s="206">
        <v>29525671.550342176</v>
      </c>
      <c r="BL154" s="206">
        <v>26261709.808443088</v>
      </c>
      <c r="BM154" s="206">
        <v>12069369.685490085</v>
      </c>
      <c r="BN154" s="206">
        <v>22659816.5985431</v>
      </c>
      <c r="BO154" s="206">
        <v>5047859.131864679</v>
      </c>
      <c r="BP154" s="206">
        <v>3317538.8651309181</v>
      </c>
      <c r="BQ154" s="206">
        <v>924099.62270798406</v>
      </c>
      <c r="BR154" s="206">
        <v>29002003.68612396</v>
      </c>
      <c r="BS154" s="206">
        <v>4233917.5459798062</v>
      </c>
      <c r="BT154" s="206">
        <v>40529009.929068699</v>
      </c>
      <c r="BU154" s="206">
        <v>7661323.7401639167</v>
      </c>
      <c r="BV154" s="206">
        <v>305391.92926347977</v>
      </c>
      <c r="BW154" s="206">
        <v>153203.19673929553</v>
      </c>
      <c r="BX154" s="206">
        <v>938100.51606522338</v>
      </c>
      <c r="BY154" s="206">
        <v>9528925.6849678829</v>
      </c>
      <c r="BZ154" s="206">
        <v>51793.702866496809</v>
      </c>
      <c r="CA154" s="206">
        <v>1358990.1715101001</v>
      </c>
      <c r="CB154" s="206">
        <v>113533.47632004946</v>
      </c>
      <c r="CC154" s="206">
        <v>147624.27082551765</v>
      </c>
      <c r="CD154" s="206">
        <v>167299.56114988108</v>
      </c>
      <c r="CE154" s="206">
        <v>5796398.6411677124</v>
      </c>
      <c r="CF154" s="206">
        <v>364823.6816550658</v>
      </c>
      <c r="CG154" s="206">
        <v>1021038.6322686649</v>
      </c>
      <c r="CH154" s="206">
        <v>2292922.8384312852</v>
      </c>
      <c r="CI154" s="206">
        <v>2059724.2555998913</v>
      </c>
      <c r="CJ154" s="206">
        <v>1116312.526989246</v>
      </c>
      <c r="CK154" s="206">
        <v>798098.49331562617</v>
      </c>
      <c r="CL154" s="206">
        <v>1014528.8519400181</v>
      </c>
      <c r="CM154" s="206">
        <v>11196075.695873087</v>
      </c>
      <c r="CN154" s="206">
        <v>9225147.1784193181</v>
      </c>
      <c r="CO154" s="206">
        <v>12421579.681085637</v>
      </c>
      <c r="CP154" s="206">
        <v>5714711.0349583821</v>
      </c>
      <c r="CQ154" s="206">
        <v>369170.41229955619</v>
      </c>
      <c r="CR154" s="206">
        <v>1207613.4189510341</v>
      </c>
      <c r="CS154" s="206">
        <v>6214172.1407388812</v>
      </c>
      <c r="CT154" s="206">
        <v>731424.00784996303</v>
      </c>
      <c r="CU154" s="206">
        <v>7085833.9627828458</v>
      </c>
      <c r="CV154" s="206">
        <v>8445635.4578279443</v>
      </c>
      <c r="CW154" s="206">
        <v>69658689.654686466</v>
      </c>
      <c r="CX154" s="206">
        <v>24160645.270033382</v>
      </c>
      <c r="CY154" s="206">
        <v>34803164.910440095</v>
      </c>
      <c r="CZ154" s="206">
        <v>19995393.702763148</v>
      </c>
      <c r="DA154" s="206">
        <v>21241823.271586295</v>
      </c>
      <c r="DB154" s="206">
        <v>12853649.846695017</v>
      </c>
      <c r="DC154" s="206">
        <v>8304327.6986067826</v>
      </c>
      <c r="DD154" s="206">
        <v>17419696.075305883</v>
      </c>
      <c r="DE154" s="206">
        <v>9525404.4506074712</v>
      </c>
      <c r="DF154" s="206">
        <v>36456631.599332072</v>
      </c>
      <c r="DG154" s="206">
        <v>655422.07468067168</v>
      </c>
      <c r="DH154" s="206">
        <v>4.2617321014404302E-9</v>
      </c>
      <c r="DI154" s="206">
        <v>1142119225.86712</v>
      </c>
      <c r="DJ154" s="206">
        <v>118903917.3798328</v>
      </c>
      <c r="DK154" s="206">
        <v>0</v>
      </c>
      <c r="DL154" s="207">
        <v>2184783336.026988</v>
      </c>
      <c r="DM154" s="343"/>
      <c r="DN154" s="317"/>
      <c r="DO154" s="317"/>
      <c r="DP154" s="317"/>
      <c r="DQ154" s="208"/>
      <c r="DR154" s="209"/>
      <c r="DS154" s="205" t="s">
        <v>276</v>
      </c>
      <c r="DT154" s="205"/>
      <c r="DU154" s="206">
        <f>I154/$DQ$4</f>
        <v>4.8418579868536815</v>
      </c>
      <c r="DV154" s="206">
        <f>SUM(J154:O154)/$DQ$4</f>
        <v>46.441485281525637</v>
      </c>
      <c r="DW154" s="206">
        <f>SUM(P154:AL154)/$DQ$4</f>
        <v>236.37316675827481</v>
      </c>
      <c r="DX154" s="206">
        <f>SUM(AM154:CT154)/$DQ$4</f>
        <v>365.49736477803316</v>
      </c>
      <c r="DY154" s="206">
        <f>SUM(CU154:CY154)/$DQ$4</f>
        <v>144.1539692557707</v>
      </c>
      <c r="DZ154" s="206">
        <f>SUM(CZ154:DE154)/$DQ$4</f>
        <v>89.340295045564588</v>
      </c>
      <c r="EA154" s="206">
        <f>SUM(DF154:DG154)/$DQ$4</f>
        <v>37.112053674012742</v>
      </c>
      <c r="EB154" s="206">
        <f>SUM(DH154:DI154)/$DQ$4</f>
        <v>1142.1192258671201</v>
      </c>
      <c r="EC154" s="206">
        <f>SUM(DJ154:DK154)/$DQ$4</f>
        <v>118.90391737983281</v>
      </c>
      <c r="ED154" s="207">
        <f t="shared" si="129"/>
        <v>2184.7833360269883</v>
      </c>
      <c r="EE154" s="303">
        <f>ED154-(DL154/$DQ$4)</f>
        <v>0</v>
      </c>
      <c r="EF154" s="306"/>
      <c r="EG154" s="314"/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/>
      <c r="DN155" s="317"/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306"/>
      <c r="EG155" s="314"/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/>
      <c r="DN156" s="317"/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306"/>
      <c r="EG156" s="314"/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/>
      <c r="DN157" s="317"/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1">SUM(DU158:DU164)</f>
        <v>71.122404357407433</v>
      </c>
      <c r="DV157" s="213">
        <f t="shared" si="131"/>
        <v>563.45570316414933</v>
      </c>
      <c r="DW157" s="213">
        <f t="shared" si="131"/>
        <v>1873.5202129971535</v>
      </c>
      <c r="DX157" s="213">
        <f t="shared" si="131"/>
        <v>3016.18313646256</v>
      </c>
      <c r="DY157" s="213">
        <f t="shared" si="131"/>
        <v>4126.9141589131304</v>
      </c>
      <c r="DZ157" s="213">
        <f t="shared" si="131"/>
        <v>6392.8288024181502</v>
      </c>
      <c r="EA157" s="213">
        <f t="shared" si="131"/>
        <v>18347.580804742935</v>
      </c>
      <c r="EB157" s="213">
        <f t="shared" si="131"/>
        <v>27817.033210569938</v>
      </c>
      <c r="EC157" s="213">
        <f t="shared" si="131"/>
        <v>28667.589545525974</v>
      </c>
      <c r="ED157" s="214">
        <f t="shared" si="129"/>
        <v>90876.227979151401</v>
      </c>
      <c r="EE157" s="305"/>
      <c r="EF157" s="306"/>
      <c r="EG157" s="314"/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12863824.856786767</v>
      </c>
      <c r="J158" s="206">
        <v>5052035.0901353061</v>
      </c>
      <c r="K158" s="206">
        <v>4163703.8269874556</v>
      </c>
      <c r="L158" s="206">
        <v>3312960.823325207</v>
      </c>
      <c r="M158" s="206">
        <v>3337114.3692917991</v>
      </c>
      <c r="N158" s="206">
        <v>3210511.2643634193</v>
      </c>
      <c r="O158" s="206">
        <v>37842952.222810365</v>
      </c>
      <c r="P158" s="206">
        <v>10329349.643106243</v>
      </c>
      <c r="Q158" s="206">
        <v>11115424.39967688</v>
      </c>
      <c r="R158" s="206">
        <v>12089106.237955242</v>
      </c>
      <c r="S158" s="206">
        <v>10671804.720354829</v>
      </c>
      <c r="T158" s="206">
        <v>14697039.580651633</v>
      </c>
      <c r="U158" s="206">
        <v>11452011.033134254</v>
      </c>
      <c r="V158" s="206">
        <v>12381954.837506678</v>
      </c>
      <c r="W158" s="206">
        <v>13172172.003032386</v>
      </c>
      <c r="X158" s="206">
        <v>14487891.125992147</v>
      </c>
      <c r="Y158" s="206">
        <v>18696424.464482546</v>
      </c>
      <c r="Z158" s="206">
        <v>14413451.99132196</v>
      </c>
      <c r="AA158" s="206">
        <v>12753739.797590133</v>
      </c>
      <c r="AB158" s="206">
        <v>15054324.969193313</v>
      </c>
      <c r="AC158" s="206">
        <v>14846621.174623307</v>
      </c>
      <c r="AD158" s="206">
        <v>18836590.055511266</v>
      </c>
      <c r="AE158" s="206">
        <v>17680025.920325283</v>
      </c>
      <c r="AF158" s="206">
        <v>14857698.380576454</v>
      </c>
      <c r="AG158" s="206">
        <v>16243478.89077458</v>
      </c>
      <c r="AH158" s="206">
        <v>14777564.761355795</v>
      </c>
      <c r="AI158" s="206">
        <v>215761502.58401561</v>
      </c>
      <c r="AJ158" s="206">
        <v>6462156.3132058391</v>
      </c>
      <c r="AK158" s="206">
        <v>9096550.2573255971</v>
      </c>
      <c r="AL158" s="206">
        <v>11462817.546571625</v>
      </c>
      <c r="AM158" s="206">
        <v>7866289.7420428284</v>
      </c>
      <c r="AN158" s="206">
        <v>17733719.044947524</v>
      </c>
      <c r="AO158" s="206">
        <v>4140429.4242700939</v>
      </c>
      <c r="AP158" s="206">
        <v>3283111.0487571908</v>
      </c>
      <c r="AQ158" s="206">
        <v>3321828.5558618433</v>
      </c>
      <c r="AR158" s="206">
        <v>2981979.4280326487</v>
      </c>
      <c r="AS158" s="206">
        <v>37797004.683115751</v>
      </c>
      <c r="AT158" s="206">
        <v>10329353.926057184</v>
      </c>
      <c r="AU158" s="206">
        <v>11106567.450534295</v>
      </c>
      <c r="AV158" s="206">
        <v>12070317.808792401</v>
      </c>
      <c r="AW158" s="206">
        <v>10637507.414375078</v>
      </c>
      <c r="AX158" s="206">
        <v>14673213.205377109</v>
      </c>
      <c r="AY158" s="206">
        <v>11416780.065005142</v>
      </c>
      <c r="AZ158" s="206">
        <v>12232575.432075284</v>
      </c>
      <c r="BA158" s="206">
        <v>13167375.101393804</v>
      </c>
      <c r="BB158" s="206">
        <v>14449630.851851052</v>
      </c>
      <c r="BC158" s="206">
        <v>18564709.758897014</v>
      </c>
      <c r="BD158" s="206">
        <v>14282127.940525504</v>
      </c>
      <c r="BE158" s="206">
        <v>12737309.466661485</v>
      </c>
      <c r="BF158" s="206">
        <v>14993304.41651627</v>
      </c>
      <c r="BG158" s="206">
        <v>14812866.306148125</v>
      </c>
      <c r="BH158" s="206">
        <v>18789339.277136445</v>
      </c>
      <c r="BI158" s="206">
        <v>17590111.603597958</v>
      </c>
      <c r="BJ158" s="206">
        <v>14799112.668217415</v>
      </c>
      <c r="BK158" s="206">
        <v>16193150.971628824</v>
      </c>
      <c r="BL158" s="206">
        <v>14981467.993112402</v>
      </c>
      <c r="BM158" s="206">
        <v>215045754.70535129</v>
      </c>
      <c r="BN158" s="206">
        <v>6419603.5345111499</v>
      </c>
      <c r="BO158" s="206">
        <v>9071615.7817519121</v>
      </c>
      <c r="BP158" s="206">
        <v>11270495.130930211</v>
      </c>
      <c r="BQ158" s="206">
        <v>7753182.6853627171</v>
      </c>
      <c r="BR158" s="206">
        <v>12562091.894517194</v>
      </c>
      <c r="BS158" s="206">
        <v>5004443.5543778166</v>
      </c>
      <c r="BT158" s="206">
        <v>4193360.4566968381</v>
      </c>
      <c r="BU158" s="206">
        <v>3265331.148359471</v>
      </c>
      <c r="BV158" s="206">
        <v>3264688.6073177513</v>
      </c>
      <c r="BW158" s="206">
        <v>2979166.380432291</v>
      </c>
      <c r="BX158" s="206">
        <v>37574580.127453029</v>
      </c>
      <c r="BY158" s="206">
        <v>10303450.399376111</v>
      </c>
      <c r="BZ158" s="206">
        <v>11079140.474440297</v>
      </c>
      <c r="CA158" s="206">
        <v>12059508.645253668</v>
      </c>
      <c r="CB158" s="206">
        <v>10614761.719112368</v>
      </c>
      <c r="CC158" s="206">
        <v>14638762.235295938</v>
      </c>
      <c r="CD158" s="206">
        <v>11400076.732832944</v>
      </c>
      <c r="CE158" s="206">
        <v>12212823.213896364</v>
      </c>
      <c r="CF158" s="206">
        <v>13068424.934563326</v>
      </c>
      <c r="CG158" s="206">
        <v>14411650.415786238</v>
      </c>
      <c r="CH158" s="206">
        <v>18465478.306964632</v>
      </c>
      <c r="CI158" s="206">
        <v>14247549.042169385</v>
      </c>
      <c r="CJ158" s="206">
        <v>12630120.534240482</v>
      </c>
      <c r="CK158" s="206">
        <v>14895643.803642662</v>
      </c>
      <c r="CL158" s="206">
        <v>14811765.563118694</v>
      </c>
      <c r="CM158" s="206">
        <v>18652859.501157131</v>
      </c>
      <c r="CN158" s="206">
        <v>17568922.963083956</v>
      </c>
      <c r="CO158" s="206">
        <v>14756893.586053478</v>
      </c>
      <c r="CP158" s="206">
        <v>16159093.684715899</v>
      </c>
      <c r="CQ158" s="206">
        <v>14644527.660635281</v>
      </c>
      <c r="CR158" s="206">
        <v>214501639.37304506</v>
      </c>
      <c r="CS158" s="206">
        <v>6417872.1661652448</v>
      </c>
      <c r="CT158" s="206">
        <v>9017510.3623372111</v>
      </c>
      <c r="CU158" s="206">
        <v>11218173.157981286</v>
      </c>
      <c r="CV158" s="206">
        <v>7731845.7901232736</v>
      </c>
      <c r="CW158" s="206">
        <v>581286636.62077594</v>
      </c>
      <c r="CX158" s="206">
        <v>578747480.19002008</v>
      </c>
      <c r="CY158" s="206">
        <v>594050329.04685557</v>
      </c>
      <c r="CZ158" s="206">
        <v>556887375.2998724</v>
      </c>
      <c r="DA158" s="206">
        <v>571965387.21931946</v>
      </c>
      <c r="DB158" s="206">
        <v>569470873.17552674</v>
      </c>
      <c r="DC158" s="206">
        <v>567143857.94947541</v>
      </c>
      <c r="DD158" s="206">
        <v>563286322.0636704</v>
      </c>
      <c r="DE158" s="206">
        <v>559865424.30318177</v>
      </c>
      <c r="DF158" s="206">
        <v>6468667399.4979877</v>
      </c>
      <c r="DG158" s="206">
        <v>5897479660.0786266</v>
      </c>
      <c r="DH158" s="206">
        <v>5207545275.7233887</v>
      </c>
      <c r="DI158" s="206">
        <v>4581167064.6468792</v>
      </c>
      <c r="DJ158" s="206">
        <v>26574621565.906464</v>
      </c>
      <c r="DK158" s="206">
        <v>0</v>
      </c>
      <c r="DL158" s="207">
        <v>55632171446.722015</v>
      </c>
      <c r="DM158" s="343"/>
      <c r="DN158" s="317"/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2">I158/$DQ$4</f>
        <v>12.863824856786767</v>
      </c>
      <c r="DV158" s="206">
        <f t="shared" ref="DV158:DV164" si="133">SUM(J158:O158)/$DQ$4</f>
        <v>56.919277596913552</v>
      </c>
      <c r="DW158" s="206">
        <f t="shared" ref="DW158:DW164" si="134">SUM(P158:AL158)/$DQ$4</f>
        <v>511.33970068828364</v>
      </c>
      <c r="DX158" s="206">
        <f t="shared" ref="DX158:DX164" si="135">SUM(AM158:CT158)/$DQ$4</f>
        <v>1159.9139729098788</v>
      </c>
      <c r="DY158" s="206">
        <f t="shared" ref="DY158:DY164" si="136">SUM(CU158:CY158)/$DQ$4</f>
        <v>1773.034464805756</v>
      </c>
      <c r="DZ158" s="206">
        <f t="shared" ref="DZ158:DZ164" si="137">SUM(CZ158:DE158)/$DQ$4</f>
        <v>3388.6192400110453</v>
      </c>
      <c r="EA158" s="206">
        <f t="shared" ref="EA158:EA164" si="138">SUM(DF158:DG158)/$DQ$4</f>
        <v>12366.147059576615</v>
      </c>
      <c r="EB158" s="206">
        <f t="shared" ref="EB158:EB164" si="139">SUM(DH158:DI158)/$DQ$4</f>
        <v>9788.7123403702681</v>
      </c>
      <c r="EC158" s="206">
        <f t="shared" ref="EC158:EC164" si="140">SUM(DJ158:DK158)/$DQ$4</f>
        <v>26574.621565906462</v>
      </c>
      <c r="ED158" s="207">
        <f t="shared" si="129"/>
        <v>55632.171446722008</v>
      </c>
      <c r="EE158" s="303">
        <f t="shared" ref="EE158:EE164" si="141">ED158-(DL158/$DQ$4)</f>
        <v>0</v>
      </c>
      <c r="EF158" s="306"/>
      <c r="EG158" s="314"/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19019900.317381099</v>
      </c>
      <c r="J159" s="206">
        <v>19019900.317382898</v>
      </c>
      <c r="K159" s="206">
        <v>19019900.317380801</v>
      </c>
      <c r="L159" s="206">
        <v>19019900.317382898</v>
      </c>
      <c r="M159" s="206">
        <v>19019900.317380302</v>
      </c>
      <c r="N159" s="206">
        <v>19019900.317382999</v>
      </c>
      <c r="O159" s="206">
        <v>19019900.317380998</v>
      </c>
      <c r="P159" s="206">
        <v>19019900.317382999</v>
      </c>
      <c r="Q159" s="206">
        <v>19019900.317380801</v>
      </c>
      <c r="R159" s="206">
        <v>19019900.317382701</v>
      </c>
      <c r="S159" s="206">
        <v>19019900.317380998</v>
      </c>
      <c r="T159" s="206">
        <v>19019900.317382999</v>
      </c>
      <c r="U159" s="206">
        <v>19019900.317380801</v>
      </c>
      <c r="V159" s="206">
        <v>19019900.317382701</v>
      </c>
      <c r="W159" s="206">
        <v>19019900.317380801</v>
      </c>
      <c r="X159" s="206">
        <v>19019900.317381099</v>
      </c>
      <c r="Y159" s="206">
        <v>19019900.317382898</v>
      </c>
      <c r="Z159" s="206">
        <v>19019900.317380499</v>
      </c>
      <c r="AA159" s="206">
        <v>19019900.317382999</v>
      </c>
      <c r="AB159" s="206">
        <v>19019900.317380998</v>
      </c>
      <c r="AC159" s="206">
        <v>19019900.317382701</v>
      </c>
      <c r="AD159" s="206">
        <v>19019900.317380801</v>
      </c>
      <c r="AE159" s="206">
        <v>19019900.317382999</v>
      </c>
      <c r="AF159" s="206">
        <v>19019900.317380998</v>
      </c>
      <c r="AG159" s="206">
        <v>19019900.317382701</v>
      </c>
      <c r="AH159" s="206">
        <v>19019900.317380801</v>
      </c>
      <c r="AI159" s="206">
        <v>19019900.317382898</v>
      </c>
      <c r="AJ159" s="206">
        <v>19019900.317380901</v>
      </c>
      <c r="AK159" s="206">
        <v>19019900.3173826</v>
      </c>
      <c r="AL159" s="206">
        <v>19019900.317381099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8798812013.8193302</v>
      </c>
      <c r="DJ159" s="206">
        <v>0</v>
      </c>
      <c r="DK159" s="206">
        <v>0</v>
      </c>
      <c r="DL159" s="207">
        <v>9369409023.3407841</v>
      </c>
      <c r="DM159" s="343"/>
      <c r="DN159" s="317"/>
      <c r="DO159" s="317"/>
      <c r="DP159" s="317"/>
      <c r="DQ159" s="208"/>
      <c r="DR159" s="209"/>
      <c r="DS159" s="205" t="s">
        <v>294</v>
      </c>
      <c r="DT159" s="205"/>
      <c r="DU159" s="206">
        <f t="shared" si="132"/>
        <v>19.019900317381097</v>
      </c>
      <c r="DV159" s="206">
        <f t="shared" si="133"/>
        <v>114.11940190429088</v>
      </c>
      <c r="DW159" s="206">
        <f t="shared" si="134"/>
        <v>437.4577072997817</v>
      </c>
      <c r="DX159" s="206">
        <f t="shared" si="135"/>
        <v>0</v>
      </c>
      <c r="DY159" s="206">
        <f t="shared" si="136"/>
        <v>0</v>
      </c>
      <c r="DZ159" s="206">
        <f t="shared" si="137"/>
        <v>0</v>
      </c>
      <c r="EA159" s="206">
        <f t="shared" si="138"/>
        <v>0</v>
      </c>
      <c r="EB159" s="206">
        <f t="shared" si="139"/>
        <v>8798.8120138193299</v>
      </c>
      <c r="EC159" s="206">
        <f t="shared" si="140"/>
        <v>0</v>
      </c>
      <c r="ED159" s="207">
        <f t="shared" si="129"/>
        <v>9369.4090233407842</v>
      </c>
      <c r="EE159" s="303">
        <f t="shared" si="141"/>
        <v>0</v>
      </c>
      <c r="EF159" s="306"/>
      <c r="EG159" s="314"/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/>
      <c r="DN160" s="317"/>
      <c r="DO160" s="317"/>
      <c r="DP160" s="317"/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306"/>
      <c r="EG160" s="314"/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26791622.499870915</v>
      </c>
      <c r="J161" s="206">
        <v>7027194.8866325235</v>
      </c>
      <c r="K161" s="206">
        <v>12421177.841840826</v>
      </c>
      <c r="L161" s="206">
        <v>62382775.04083775</v>
      </c>
      <c r="M161" s="206">
        <v>19651885.486132313</v>
      </c>
      <c r="N161" s="206">
        <v>17647913.04172913</v>
      </c>
      <c r="O161" s="206">
        <v>25160464.667342059</v>
      </c>
      <c r="P161" s="206">
        <v>73014573.374846652</v>
      </c>
      <c r="Q161" s="206">
        <v>18486638.399498515</v>
      </c>
      <c r="R161" s="206">
        <v>20017694.044222452</v>
      </c>
      <c r="S161" s="206">
        <v>17100659.60463383</v>
      </c>
      <c r="T161" s="206">
        <v>20533482.642414775</v>
      </c>
      <c r="U161" s="206">
        <v>16087513.402337037</v>
      </c>
      <c r="V161" s="206">
        <v>22122388.886302851</v>
      </c>
      <c r="W161" s="206">
        <v>22206247.26728506</v>
      </c>
      <c r="X161" s="206">
        <v>19430684.211194817</v>
      </c>
      <c r="Y161" s="206">
        <v>22891602.840523675</v>
      </c>
      <c r="Z161" s="206">
        <v>21814383.898630239</v>
      </c>
      <c r="AA161" s="206">
        <v>17062455.427981686</v>
      </c>
      <c r="AB161" s="206">
        <v>18535326.16883339</v>
      </c>
      <c r="AC161" s="206">
        <v>21264215.569893707</v>
      </c>
      <c r="AD161" s="206">
        <v>22317639.309013378</v>
      </c>
      <c r="AE161" s="206">
        <v>21853588.593020055</v>
      </c>
      <c r="AF161" s="206">
        <v>22897093.01625789</v>
      </c>
      <c r="AG161" s="206">
        <v>18103765.94723545</v>
      </c>
      <c r="AH161" s="206">
        <v>19938600.080373239</v>
      </c>
      <c r="AI161" s="206">
        <v>48687811.980355099</v>
      </c>
      <c r="AJ161" s="206">
        <v>18000546.904937323</v>
      </c>
      <c r="AK161" s="206">
        <v>21394694.277176958</v>
      </c>
      <c r="AL161" s="206">
        <v>29612113.900531475</v>
      </c>
      <c r="AM161" s="206">
        <v>21743783.054715693</v>
      </c>
      <c r="AN161" s="206">
        <v>31706720.566746872</v>
      </c>
      <c r="AO161" s="206">
        <v>11724856.010944825</v>
      </c>
      <c r="AP161" s="206">
        <v>61602745.369949177</v>
      </c>
      <c r="AQ161" s="206">
        <v>18770552.486971825</v>
      </c>
      <c r="AR161" s="206">
        <v>17035972.721231364</v>
      </c>
      <c r="AS161" s="206">
        <v>23394031.255972669</v>
      </c>
      <c r="AT161" s="206">
        <v>66162024.011012979</v>
      </c>
      <c r="AU161" s="206">
        <v>17052675.34769199</v>
      </c>
      <c r="AV161" s="206">
        <v>18745037.175829552</v>
      </c>
      <c r="AW161" s="206">
        <v>16108725.63983712</v>
      </c>
      <c r="AX161" s="206">
        <v>19382923.935553171</v>
      </c>
      <c r="AY161" s="206">
        <v>15308497.893516343</v>
      </c>
      <c r="AZ161" s="206">
        <v>20361616.967799444</v>
      </c>
      <c r="BA161" s="206">
        <v>20445108.41720517</v>
      </c>
      <c r="BB161" s="206">
        <v>17764524.779046591</v>
      </c>
      <c r="BC161" s="206">
        <v>21294971.811214961</v>
      </c>
      <c r="BD161" s="206">
        <v>21282583.602630317</v>
      </c>
      <c r="BE161" s="206">
        <v>16524260.707010768</v>
      </c>
      <c r="BF161" s="206">
        <v>17267763.392518573</v>
      </c>
      <c r="BG161" s="206">
        <v>19627500.690804228</v>
      </c>
      <c r="BH161" s="206">
        <v>20772825.059607238</v>
      </c>
      <c r="BI161" s="206">
        <v>19794068.084700238</v>
      </c>
      <c r="BJ161" s="206">
        <v>21624856.814265218</v>
      </c>
      <c r="BK161" s="206">
        <v>17148660.629936453</v>
      </c>
      <c r="BL161" s="206">
        <v>18865219.758387581</v>
      </c>
      <c r="BM161" s="206">
        <v>43214866.096748859</v>
      </c>
      <c r="BN161" s="206">
        <v>16119737.058475772</v>
      </c>
      <c r="BO161" s="206">
        <v>19868562.695570678</v>
      </c>
      <c r="BP161" s="206">
        <v>24547591.198085163</v>
      </c>
      <c r="BQ161" s="206">
        <v>21108932.932530206</v>
      </c>
      <c r="BR161" s="206">
        <v>24754654.265297771</v>
      </c>
      <c r="BS161" s="206">
        <v>6318978.6205897033</v>
      </c>
      <c r="BT161" s="206">
        <v>10165658.696544101</v>
      </c>
      <c r="BU161" s="206">
        <v>58467030.762327388</v>
      </c>
      <c r="BV161" s="206">
        <v>17648035.926296704</v>
      </c>
      <c r="BW161" s="206">
        <v>15675973.230619529</v>
      </c>
      <c r="BX161" s="206">
        <v>22021823.898700826</v>
      </c>
      <c r="BY161" s="206">
        <v>58506665.042847469</v>
      </c>
      <c r="BZ161" s="206">
        <v>16583925.805022202</v>
      </c>
      <c r="CA161" s="206">
        <v>17928231.967596564</v>
      </c>
      <c r="CB161" s="206">
        <v>15025684.145199679</v>
      </c>
      <c r="CC161" s="206">
        <v>18422630.046375539</v>
      </c>
      <c r="CD161" s="206">
        <v>14204084.918663023</v>
      </c>
      <c r="CE161" s="206">
        <v>19058041.711553078</v>
      </c>
      <c r="CF161" s="206">
        <v>19842347.216292292</v>
      </c>
      <c r="CG161" s="206">
        <v>17198655.372315884</v>
      </c>
      <c r="CH161" s="206">
        <v>20189487.885224752</v>
      </c>
      <c r="CI161" s="206">
        <v>18251088.957109354</v>
      </c>
      <c r="CJ161" s="206">
        <v>15526361.16153422</v>
      </c>
      <c r="CK161" s="206">
        <v>15763689.218811642</v>
      </c>
      <c r="CL161" s="206">
        <v>18172846.435563333</v>
      </c>
      <c r="CM161" s="206">
        <v>20302957.34206824</v>
      </c>
      <c r="CN161" s="206">
        <v>19086696.975806508</v>
      </c>
      <c r="CO161" s="206">
        <v>19440910.100634459</v>
      </c>
      <c r="CP161" s="206">
        <v>15872728.850649739</v>
      </c>
      <c r="CQ161" s="206">
        <v>17472734.551312007</v>
      </c>
      <c r="CR161" s="206">
        <v>41110779.271576613</v>
      </c>
      <c r="CS161" s="206">
        <v>14921654.709526677</v>
      </c>
      <c r="CT161" s="206">
        <v>19280123.947553527</v>
      </c>
      <c r="CU161" s="206">
        <v>23610460.382347926</v>
      </c>
      <c r="CV161" s="206">
        <v>19577613.298295807</v>
      </c>
      <c r="CW161" s="206">
        <v>587600471.69700265</v>
      </c>
      <c r="CX161" s="206">
        <v>543279840.91966641</v>
      </c>
      <c r="CY161" s="206">
        <v>536261556.39934266</v>
      </c>
      <c r="CZ161" s="206">
        <v>449340779.08503073</v>
      </c>
      <c r="DA161" s="206">
        <v>457752248.61770314</v>
      </c>
      <c r="DB161" s="206">
        <v>441007284.18991679</v>
      </c>
      <c r="DC161" s="206">
        <v>415834036.13498843</v>
      </c>
      <c r="DD161" s="206">
        <v>394839711.12922907</v>
      </c>
      <c r="DE161" s="206">
        <v>374459924.27631092</v>
      </c>
      <c r="DF161" s="206">
        <v>3566152701.0569015</v>
      </c>
      <c r="DG161" s="206">
        <v>2181513336.6834354</v>
      </c>
      <c r="DH161" s="206">
        <v>1085289972.1408503</v>
      </c>
      <c r="DI161" s="206">
        <v>493721429.82346523</v>
      </c>
      <c r="DJ161" s="206">
        <v>1389516095.0460279</v>
      </c>
      <c r="DK161" s="206">
        <v>0</v>
      </c>
      <c r="DL161" s="207">
        <v>15007800891.292524</v>
      </c>
      <c r="DM161" s="343"/>
      <c r="DN161" s="317"/>
      <c r="DO161" s="317"/>
      <c r="DP161" s="317"/>
      <c r="DQ161" s="208"/>
      <c r="DR161" s="209"/>
      <c r="DS161" s="205" t="s">
        <v>295</v>
      </c>
      <c r="DT161" s="205"/>
      <c r="DU161" s="206">
        <f t="shared" si="132"/>
        <v>26.791622499870915</v>
      </c>
      <c r="DV161" s="206">
        <f t="shared" si="133"/>
        <v>144.29141096451463</v>
      </c>
      <c r="DW161" s="206">
        <f t="shared" si="134"/>
        <v>553.37371974749954</v>
      </c>
      <c r="DX161" s="206">
        <f t="shared" si="135"/>
        <v>1323.5866772001245</v>
      </c>
      <c r="DY161" s="206">
        <f t="shared" si="136"/>
        <v>1710.3299426966553</v>
      </c>
      <c r="DZ161" s="206">
        <f t="shared" si="137"/>
        <v>2533.2339834331788</v>
      </c>
      <c r="EA161" s="206">
        <f t="shared" si="138"/>
        <v>5747.6660377403377</v>
      </c>
      <c r="EB161" s="206">
        <f t="shared" si="139"/>
        <v>1579.0114019643154</v>
      </c>
      <c r="EC161" s="206">
        <f t="shared" si="140"/>
        <v>1389.5160950460279</v>
      </c>
      <c r="ED161" s="207">
        <f t="shared" si="129"/>
        <v>15007.800891292525</v>
      </c>
      <c r="EE161" s="303">
        <f t="shared" si="141"/>
        <v>0</v>
      </c>
      <c r="EF161" s="306"/>
      <c r="EG161" s="314"/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/>
      <c r="DN162" s="317"/>
      <c r="DO162" s="317"/>
      <c r="DP162" s="317"/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306"/>
      <c r="EG162" s="314"/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12447056.683368662</v>
      </c>
      <c r="J163" s="206">
        <v>20944342.589246243</v>
      </c>
      <c r="K163" s="206">
        <v>173084110.37075382</v>
      </c>
      <c r="L163" s="206">
        <v>11198129.136762761</v>
      </c>
      <c r="M163" s="206">
        <v>12090363.929620521</v>
      </c>
      <c r="N163" s="206">
        <v>14424881.438702429</v>
      </c>
      <c r="O163" s="206">
        <v>16383785.233344387</v>
      </c>
      <c r="P163" s="206">
        <v>13486223.793894688</v>
      </c>
      <c r="Q163" s="206">
        <v>12521695.310833696</v>
      </c>
      <c r="R163" s="206">
        <v>17625107.462965433</v>
      </c>
      <c r="S163" s="206">
        <v>12095839.133443814</v>
      </c>
      <c r="T163" s="206">
        <v>12524809.539560862</v>
      </c>
      <c r="U163" s="206">
        <v>17556876.958624236</v>
      </c>
      <c r="V163" s="206">
        <v>12640117.941615272</v>
      </c>
      <c r="W163" s="206">
        <v>13488711.627562262</v>
      </c>
      <c r="X163" s="206">
        <v>15434908.872072725</v>
      </c>
      <c r="Y163" s="206">
        <v>12450907.841570782</v>
      </c>
      <c r="Z163" s="206">
        <v>12845387.751473015</v>
      </c>
      <c r="AA163" s="206">
        <v>11858178.406984195</v>
      </c>
      <c r="AB163" s="206">
        <v>13930211.060167542</v>
      </c>
      <c r="AC163" s="206">
        <v>11688370.362081496</v>
      </c>
      <c r="AD163" s="206">
        <v>13885827.319348063</v>
      </c>
      <c r="AE163" s="206">
        <v>21784563.991128463</v>
      </c>
      <c r="AF163" s="206">
        <v>18652784.985173568</v>
      </c>
      <c r="AG163" s="206">
        <v>11908054.739986507</v>
      </c>
      <c r="AH163" s="206">
        <v>13100964.62446126</v>
      </c>
      <c r="AI163" s="206">
        <v>16602691.473738292</v>
      </c>
      <c r="AJ163" s="206">
        <v>23074104.015394408</v>
      </c>
      <c r="AK163" s="206">
        <v>16423558.201296091</v>
      </c>
      <c r="AL163" s="206">
        <v>45769189.848212056</v>
      </c>
      <c r="AM163" s="206">
        <v>11769842.973156272</v>
      </c>
      <c r="AN163" s="206">
        <v>12015932.918626813</v>
      </c>
      <c r="AO163" s="206">
        <v>125638870.26145048</v>
      </c>
      <c r="AP163" s="206">
        <v>887850.41579757317</v>
      </c>
      <c r="AQ163" s="206">
        <v>1455229.1518318166</v>
      </c>
      <c r="AR163" s="206">
        <v>1432518.7460872468</v>
      </c>
      <c r="AS163" s="206">
        <v>10493922.667309346</v>
      </c>
      <c r="AT163" s="206">
        <v>2061667.8446778865</v>
      </c>
      <c r="AU163" s="206">
        <v>3501556.423014496</v>
      </c>
      <c r="AV163" s="206">
        <v>1174128.9109163741</v>
      </c>
      <c r="AW163" s="206">
        <v>1085816.1707244331</v>
      </c>
      <c r="AX163" s="206">
        <v>13352542.034874795</v>
      </c>
      <c r="AY163" s="206">
        <v>1314857.1518098994</v>
      </c>
      <c r="AZ163" s="206">
        <v>3506535.0653774445</v>
      </c>
      <c r="BA163" s="206">
        <v>2226906.8383717723</v>
      </c>
      <c r="BB163" s="206">
        <v>4607661.7421063818</v>
      </c>
      <c r="BC163" s="206">
        <v>9927882.2174177784</v>
      </c>
      <c r="BD163" s="206">
        <v>5135688.748988674</v>
      </c>
      <c r="BE163" s="206">
        <v>1600242.6156845386</v>
      </c>
      <c r="BF163" s="206">
        <v>4387734.2325166091</v>
      </c>
      <c r="BG163" s="206">
        <v>10909963.240585675</v>
      </c>
      <c r="BH163" s="206">
        <v>1337086.6700395239</v>
      </c>
      <c r="BI163" s="206">
        <v>1594846.4464050285</v>
      </c>
      <c r="BJ163" s="206">
        <v>8406189.6233676765</v>
      </c>
      <c r="BK163" s="206">
        <v>2746545.2301408206</v>
      </c>
      <c r="BL163" s="206">
        <v>21154861.736138325</v>
      </c>
      <c r="BM163" s="206">
        <v>4569578.1353022568</v>
      </c>
      <c r="BN163" s="206">
        <v>3990715.4716413096</v>
      </c>
      <c r="BO163" s="206">
        <v>8947219.4979358893</v>
      </c>
      <c r="BP163" s="206">
        <v>4306223.8313130261</v>
      </c>
      <c r="BQ163" s="206">
        <v>13557084.86888002</v>
      </c>
      <c r="BR163" s="206">
        <v>11582761.960124874</v>
      </c>
      <c r="BS163" s="206">
        <v>12972698.891751813</v>
      </c>
      <c r="BT163" s="206">
        <v>116261872.05465913</v>
      </c>
      <c r="BU163" s="206">
        <v>735948.65212819097</v>
      </c>
      <c r="BV163" s="206">
        <v>3163397.0184240509</v>
      </c>
      <c r="BW163" s="206">
        <v>4572304.5104807029</v>
      </c>
      <c r="BX163" s="206">
        <v>3587211.7689210484</v>
      </c>
      <c r="BY163" s="206">
        <v>4554636.9108071504</v>
      </c>
      <c r="BZ163" s="206">
        <v>3079172.3443628359</v>
      </c>
      <c r="CA163" s="206">
        <v>9479299.0216363948</v>
      </c>
      <c r="CB163" s="206">
        <v>738714.97711699968</v>
      </c>
      <c r="CC163" s="206">
        <v>1499698.5470128122</v>
      </c>
      <c r="CD163" s="206">
        <v>3490412.2836277322</v>
      </c>
      <c r="CE163" s="206">
        <v>1895555.4189276502</v>
      </c>
      <c r="CF163" s="206">
        <v>2768275.0198316188</v>
      </c>
      <c r="CG163" s="206">
        <v>2040492.9367056508</v>
      </c>
      <c r="CH163" s="206">
        <v>6380764.4238308733</v>
      </c>
      <c r="CI163" s="206">
        <v>2881072.39312546</v>
      </c>
      <c r="CJ163" s="206">
        <v>4714896.7595301066</v>
      </c>
      <c r="CK163" s="206">
        <v>2061358.2191624525</v>
      </c>
      <c r="CL163" s="206">
        <v>3296398.4032553495</v>
      </c>
      <c r="CM163" s="206">
        <v>3360500.1794372126</v>
      </c>
      <c r="CN163" s="206">
        <v>5276240.2609981531</v>
      </c>
      <c r="CO163" s="206">
        <v>4243166.9784357511</v>
      </c>
      <c r="CP163" s="206">
        <v>3902006.0986942938</v>
      </c>
      <c r="CQ163" s="206">
        <v>2353646.465406023</v>
      </c>
      <c r="CR163" s="206">
        <v>7303647.5997379813</v>
      </c>
      <c r="CS163" s="206">
        <v>2476687.9894803232</v>
      </c>
      <c r="CT163" s="206">
        <v>2911946.3824539958</v>
      </c>
      <c r="CU163" s="206">
        <v>4695152.6495184051</v>
      </c>
      <c r="CV163" s="206">
        <v>6178830.4564004168</v>
      </c>
      <c r="CW163" s="206">
        <v>221578212.13821608</v>
      </c>
      <c r="CX163" s="206">
        <v>136494451.93944708</v>
      </c>
      <c r="CY163" s="206">
        <v>274603104.22713673</v>
      </c>
      <c r="CZ163" s="206">
        <v>102909904.0069537</v>
      </c>
      <c r="DA163" s="206">
        <v>92390207.329259112</v>
      </c>
      <c r="DB163" s="206">
        <v>114387240.90086164</v>
      </c>
      <c r="DC163" s="206">
        <v>64626857.730920486</v>
      </c>
      <c r="DD163" s="206">
        <v>48464784.633508705</v>
      </c>
      <c r="DE163" s="206">
        <v>48196584.372422174</v>
      </c>
      <c r="DF163" s="206">
        <v>227614336.60756907</v>
      </c>
      <c r="DG163" s="206">
        <v>6153370.8184127882</v>
      </c>
      <c r="DH163" s="206">
        <v>339017.39565115946</v>
      </c>
      <c r="DI163" s="206">
        <v>7650158437.0203733</v>
      </c>
      <c r="DJ163" s="206">
        <v>703451884.57348537</v>
      </c>
      <c r="DK163" s="206">
        <v>0</v>
      </c>
      <c r="DL163" s="207">
        <v>10866846617.796082</v>
      </c>
      <c r="DM163" s="343"/>
      <c r="DN163" s="317"/>
      <c r="DO163" s="317"/>
      <c r="DP163" s="317"/>
      <c r="DQ163" s="208"/>
      <c r="DR163" s="209"/>
      <c r="DS163" s="205" t="s">
        <v>276</v>
      </c>
      <c r="DT163" s="205"/>
      <c r="DU163" s="206">
        <f t="shared" si="132"/>
        <v>12.447056683368663</v>
      </c>
      <c r="DV163" s="206">
        <f t="shared" si="133"/>
        <v>248.12561269843019</v>
      </c>
      <c r="DW163" s="206">
        <f t="shared" si="134"/>
        <v>371.34908526158875</v>
      </c>
      <c r="DX163" s="206">
        <f t="shared" si="135"/>
        <v>532.68248635255679</v>
      </c>
      <c r="DY163" s="206">
        <f t="shared" si="136"/>
        <v>643.54975141071873</v>
      </c>
      <c r="DZ163" s="206">
        <f t="shared" si="137"/>
        <v>470.97557897392579</v>
      </c>
      <c r="EA163" s="206">
        <f t="shared" si="138"/>
        <v>233.76770742598185</v>
      </c>
      <c r="EB163" s="206">
        <f t="shared" si="139"/>
        <v>7650.4974544160241</v>
      </c>
      <c r="EC163" s="206">
        <f t="shared" si="140"/>
        <v>703.45188457348536</v>
      </c>
      <c r="ED163" s="207">
        <f t="shared" si="129"/>
        <v>10866.84661779608</v>
      </c>
      <c r="EE163" s="303">
        <f t="shared" si="141"/>
        <v>0</v>
      </c>
      <c r="EF163" s="306"/>
      <c r="EG163" s="314"/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/>
      <c r="DN164" s="317"/>
      <c r="DO164" s="317"/>
      <c r="DP164" s="317"/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306"/>
      <c r="EG164" s="314"/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/>
      <c r="DN165" s="317"/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2">SUM(DU166:DU168)</f>
        <v>3.5021058389999999</v>
      </c>
      <c r="DV165" s="213">
        <f t="shared" si="142"/>
        <v>60.200350535439995</v>
      </c>
      <c r="DW165" s="213">
        <f t="shared" si="142"/>
        <v>277.84737134049999</v>
      </c>
      <c r="DX165" s="213">
        <f t="shared" si="142"/>
        <v>503.71703956999988</v>
      </c>
      <c r="DY165" s="213">
        <f t="shared" si="142"/>
        <v>87.315439712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32264.583525181402</v>
      </c>
      <c r="ED165" s="214">
        <f t="shared" si="129"/>
        <v>33197.16583217834</v>
      </c>
      <c r="EE165" s="305"/>
      <c r="EF165" s="306"/>
      <c r="EG165" s="314"/>
      <c r="EH165" s="101"/>
    </row>
    <row r="166" spans="1:138" s="126" customFormat="1" ht="15" hidden="1" customHeight="1" outlineLevel="1" thickBot="1" x14ac:dyDescent="0.4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M166" s="343"/>
      <c r="DN166" s="317"/>
      <c r="DO166" s="317"/>
      <c r="DP166" s="317"/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29"/>
        <v>21929.232892567001</v>
      </c>
      <c r="EE166" s="303">
        <f>ED166-(DL166/$DQ$4)</f>
        <v>0</v>
      </c>
      <c r="EF166" s="306"/>
      <c r="EG166" s="314"/>
      <c r="EH166" s="101"/>
    </row>
    <row r="167" spans="1:138" s="126" customFormat="1" ht="15" hidden="1" customHeight="1" outlineLevel="1" thickBot="1" x14ac:dyDescent="0.4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/>
      <c r="DN167" s="317"/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306"/>
      <c r="EG167" s="314"/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3502105.8390000002</v>
      </c>
      <c r="J168" s="206">
        <v>0</v>
      </c>
      <c r="K168" s="206">
        <v>0</v>
      </c>
      <c r="L168" s="206">
        <v>4631539.1129999999</v>
      </c>
      <c r="M168" s="206">
        <v>43923595.002499998</v>
      </c>
      <c r="N168" s="206">
        <v>10045451.82474</v>
      </c>
      <c r="O168" s="206">
        <v>1599764.5952000001</v>
      </c>
      <c r="P168" s="206">
        <v>1054331.28</v>
      </c>
      <c r="Q168" s="206">
        <v>0</v>
      </c>
      <c r="R168" s="206">
        <v>0</v>
      </c>
      <c r="S168" s="206">
        <v>84842176.442000002</v>
      </c>
      <c r="T168" s="206">
        <v>13838422.393999999</v>
      </c>
      <c r="U168" s="206">
        <v>52682456.583999999</v>
      </c>
      <c r="V168" s="206">
        <v>0</v>
      </c>
      <c r="W168" s="206">
        <v>0</v>
      </c>
      <c r="X168" s="206">
        <v>0</v>
      </c>
      <c r="Y168" s="206">
        <v>0</v>
      </c>
      <c r="Z168" s="206">
        <v>0</v>
      </c>
      <c r="AA168" s="206">
        <v>53977989.321000002</v>
      </c>
      <c r="AB168" s="206">
        <v>3762346.665</v>
      </c>
      <c r="AC168" s="206">
        <v>4543401.2170000002</v>
      </c>
      <c r="AD168" s="206">
        <v>7484423.3619999997</v>
      </c>
      <c r="AE168" s="206">
        <v>0</v>
      </c>
      <c r="AF168" s="206">
        <v>0</v>
      </c>
      <c r="AG168" s="206">
        <v>28934948.835999999</v>
      </c>
      <c r="AH168" s="206">
        <v>11698046.555500001</v>
      </c>
      <c r="AI168" s="206">
        <v>102258.75</v>
      </c>
      <c r="AJ168" s="206">
        <v>6136094.2759999996</v>
      </c>
      <c r="AK168" s="206">
        <v>8790475.6579999998</v>
      </c>
      <c r="AL168" s="206">
        <v>0</v>
      </c>
      <c r="AM168" s="206">
        <v>0</v>
      </c>
      <c r="AN168" s="206">
        <v>10196847.234999999</v>
      </c>
      <c r="AO168" s="206">
        <v>14808729.301999999</v>
      </c>
      <c r="AP168" s="206">
        <v>3545810.61</v>
      </c>
      <c r="AQ168" s="206">
        <v>582226.12600000005</v>
      </c>
      <c r="AR168" s="206">
        <v>0</v>
      </c>
      <c r="AS168" s="206">
        <v>0</v>
      </c>
      <c r="AT168" s="206">
        <v>0</v>
      </c>
      <c r="AU168" s="206">
        <v>19352618.177999999</v>
      </c>
      <c r="AV168" s="206">
        <v>0</v>
      </c>
      <c r="AW168" s="206">
        <v>3737529.1290000002</v>
      </c>
      <c r="AX168" s="206">
        <v>2786906.304</v>
      </c>
      <c r="AY168" s="206">
        <v>13875227.066</v>
      </c>
      <c r="AZ168" s="206">
        <v>0</v>
      </c>
      <c r="BA168" s="206">
        <v>0</v>
      </c>
      <c r="BB168" s="206">
        <v>53578502.881999999</v>
      </c>
      <c r="BC168" s="206">
        <v>0</v>
      </c>
      <c r="BD168" s="206">
        <v>11134035.931</v>
      </c>
      <c r="BE168" s="206">
        <v>3695100.6039999998</v>
      </c>
      <c r="BF168" s="206">
        <v>3703688.6039999998</v>
      </c>
      <c r="BG168" s="206">
        <v>0</v>
      </c>
      <c r="BH168" s="206">
        <v>0</v>
      </c>
      <c r="BI168" s="206">
        <v>15840313.429</v>
      </c>
      <c r="BJ168" s="206">
        <v>3632598.5430000001</v>
      </c>
      <c r="BK168" s="206">
        <v>0</v>
      </c>
      <c r="BL168" s="206">
        <v>3065407.4130000002</v>
      </c>
      <c r="BM168" s="206">
        <v>21585697.986000001</v>
      </c>
      <c r="BN168" s="206">
        <v>0</v>
      </c>
      <c r="BO168" s="206">
        <v>0</v>
      </c>
      <c r="BP168" s="206">
        <v>9556758.432</v>
      </c>
      <c r="BQ168" s="206">
        <v>16822234.074000001</v>
      </c>
      <c r="BR168" s="206">
        <v>7898651.2680000002</v>
      </c>
      <c r="BS168" s="206">
        <v>10294090.643999999</v>
      </c>
      <c r="BT168" s="206">
        <v>0</v>
      </c>
      <c r="BU168" s="206">
        <v>0</v>
      </c>
      <c r="BV168" s="206">
        <v>0</v>
      </c>
      <c r="BW168" s="206">
        <v>2832786.8160000001</v>
      </c>
      <c r="BX168" s="206">
        <v>18509273.208999999</v>
      </c>
      <c r="BY168" s="206">
        <v>7591644.5470000003</v>
      </c>
      <c r="BZ168" s="206">
        <v>0</v>
      </c>
      <c r="CA168" s="206">
        <v>3052000</v>
      </c>
      <c r="CB168" s="206">
        <v>0</v>
      </c>
      <c r="CC168" s="206">
        <v>0</v>
      </c>
      <c r="CD168" s="206">
        <v>16293409.759</v>
      </c>
      <c r="CE168" s="206">
        <v>91346569.501000002</v>
      </c>
      <c r="CF168" s="206">
        <v>12565555.072000001</v>
      </c>
      <c r="CG168" s="206">
        <v>41338958.796999998</v>
      </c>
      <c r="CH168" s="206">
        <v>739493.38600000006</v>
      </c>
      <c r="CI168" s="206">
        <v>0</v>
      </c>
      <c r="CJ168" s="206">
        <v>0</v>
      </c>
      <c r="CK168" s="206">
        <v>35744496.348999999</v>
      </c>
      <c r="CL168" s="206">
        <v>467180.962</v>
      </c>
      <c r="CM168" s="206">
        <v>2640467.2889999999</v>
      </c>
      <c r="CN168" s="206">
        <v>8129699.0010000002</v>
      </c>
      <c r="CO168" s="206">
        <v>0</v>
      </c>
      <c r="CP168" s="206">
        <v>0</v>
      </c>
      <c r="CQ168" s="206">
        <v>0</v>
      </c>
      <c r="CR168" s="206">
        <v>13431197.297</v>
      </c>
      <c r="CS168" s="206">
        <v>17534482.949999999</v>
      </c>
      <c r="CT168" s="206">
        <v>1806850.875</v>
      </c>
      <c r="CU168" s="206">
        <v>0</v>
      </c>
      <c r="CV168" s="206">
        <v>0</v>
      </c>
      <c r="CW168" s="206">
        <v>54087730.553999998</v>
      </c>
      <c r="CX168" s="206">
        <v>17697593.368999999</v>
      </c>
      <c r="CY168" s="206">
        <v>15530115.789000001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10335350632.614401</v>
      </c>
      <c r="DK168" s="206">
        <v>0</v>
      </c>
      <c r="DL168" s="207">
        <v>11267932939.611341</v>
      </c>
      <c r="DM168" s="343"/>
      <c r="DN168" s="317"/>
      <c r="DO168" s="317"/>
      <c r="DP168" s="317"/>
      <c r="DQ168" s="220"/>
      <c r="DR168" s="221" t="s">
        <v>280</v>
      </c>
      <c r="DS168" s="223"/>
      <c r="DT168" s="221"/>
      <c r="DU168" s="206">
        <f>I168/$DQ$4</f>
        <v>3.5021058389999999</v>
      </c>
      <c r="DV168" s="206">
        <f>SUM(J168:O168)/$DQ$4</f>
        <v>60.200350535439995</v>
      </c>
      <c r="DW168" s="206">
        <f>SUM(P168:AL168)/$DQ$4</f>
        <v>277.84737134049999</v>
      </c>
      <c r="DX168" s="206">
        <f>SUM(AM168:CT168)/$DQ$4</f>
        <v>503.71703956999988</v>
      </c>
      <c r="DY168" s="206">
        <f>SUM(CU168:CY168)/$DQ$4</f>
        <v>87.315439712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10335.350632614402</v>
      </c>
      <c r="ED168" s="207">
        <f t="shared" si="129"/>
        <v>11267.932939611341</v>
      </c>
      <c r="EE168" s="303">
        <f>ED168-(DL168/$DQ$4)</f>
        <v>0</v>
      </c>
      <c r="EF168" s="306"/>
      <c r="EG168" s="314"/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67019678555.435577</v>
      </c>
      <c r="J169" s="236">
        <v>690073505.75114167</v>
      </c>
      <c r="K169" s="236">
        <v>2323095447.6049833</v>
      </c>
      <c r="L169" s="236">
        <v>4032122051.1923709</v>
      </c>
      <c r="M169" s="236">
        <v>6294577199.9923897</v>
      </c>
      <c r="N169" s="236">
        <v>4787434945.8344631</v>
      </c>
      <c r="O169" s="236">
        <v>4992237701.1303787</v>
      </c>
      <c r="P169" s="236">
        <v>1724719513.4645452</v>
      </c>
      <c r="Q169" s="236">
        <v>158844665.54153779</v>
      </c>
      <c r="R169" s="236">
        <v>133241125.35941359</v>
      </c>
      <c r="S169" s="236">
        <v>751066471.25410342</v>
      </c>
      <c r="T169" s="236">
        <v>2320521754.9615841</v>
      </c>
      <c r="U169" s="236">
        <v>1165386525.3861649</v>
      </c>
      <c r="V169" s="236">
        <v>494202678.59294879</v>
      </c>
      <c r="W169" s="236">
        <v>273829350.37013865</v>
      </c>
      <c r="X169" s="236">
        <v>318836246.91671926</v>
      </c>
      <c r="Y169" s="236">
        <v>450310709.97172284</v>
      </c>
      <c r="Z169" s="236">
        <v>180079259.79799604</v>
      </c>
      <c r="AA169" s="236">
        <v>694072846.93371654</v>
      </c>
      <c r="AB169" s="236">
        <v>215111190.10741201</v>
      </c>
      <c r="AC169" s="236">
        <v>547325360.32039595</v>
      </c>
      <c r="AD169" s="236">
        <v>430865252.75465351</v>
      </c>
      <c r="AE169" s="236">
        <v>272164968.92522633</v>
      </c>
      <c r="AF169" s="236">
        <v>305336713.90635818</v>
      </c>
      <c r="AG169" s="236">
        <v>702043577.42428839</v>
      </c>
      <c r="AH169" s="236">
        <v>276876424.77519482</v>
      </c>
      <c r="AI169" s="236">
        <v>647898325.49495351</v>
      </c>
      <c r="AJ169" s="236">
        <v>414318101.66171169</v>
      </c>
      <c r="AK169" s="236">
        <v>363733394.90003812</v>
      </c>
      <c r="AL169" s="236">
        <v>641923197.44530332</v>
      </c>
      <c r="AM169" s="236">
        <v>142052140.19945821</v>
      </c>
      <c r="AN169" s="236">
        <v>701689681.41951263</v>
      </c>
      <c r="AO169" s="236">
        <v>666878855.06690049</v>
      </c>
      <c r="AP169" s="236">
        <v>150092025.77643409</v>
      </c>
      <c r="AQ169" s="236">
        <v>139616045.04606676</v>
      </c>
      <c r="AR169" s="236">
        <v>129388432.19913605</v>
      </c>
      <c r="AS169" s="236">
        <v>193886374.56940836</v>
      </c>
      <c r="AT169" s="236">
        <v>116782565.80247559</v>
      </c>
      <c r="AU169" s="236">
        <v>151828866.33276603</v>
      </c>
      <c r="AV169" s="236">
        <v>124118659.90261109</v>
      </c>
      <c r="AW169" s="236">
        <v>70103094.207997501</v>
      </c>
      <c r="AX169" s="236">
        <v>121603995.20813574</v>
      </c>
      <c r="AY169" s="236">
        <v>95111506.81401059</v>
      </c>
      <c r="AZ169" s="236">
        <v>89078912.520424977</v>
      </c>
      <c r="BA169" s="236">
        <v>88406756.316924885</v>
      </c>
      <c r="BB169" s="236">
        <v>271168961.7423135</v>
      </c>
      <c r="BC169" s="236">
        <v>109485045.72688067</v>
      </c>
      <c r="BD169" s="236">
        <v>101867097.68903722</v>
      </c>
      <c r="BE169" s="236">
        <v>179542866.24205625</v>
      </c>
      <c r="BF169" s="236">
        <v>209347223.00012055</v>
      </c>
      <c r="BG169" s="236">
        <v>242122590.45888788</v>
      </c>
      <c r="BH169" s="236">
        <v>93041835.106359467</v>
      </c>
      <c r="BI169" s="236">
        <v>147578935.81564096</v>
      </c>
      <c r="BJ169" s="236">
        <v>348707851.86630249</v>
      </c>
      <c r="BK169" s="236">
        <v>178674585.05349481</v>
      </c>
      <c r="BL169" s="236">
        <v>151289544.41672701</v>
      </c>
      <c r="BM169" s="236">
        <v>374892460.24180067</v>
      </c>
      <c r="BN169" s="236">
        <v>234566164.33622667</v>
      </c>
      <c r="BO169" s="236">
        <v>171697853.1847392</v>
      </c>
      <c r="BP169" s="236">
        <v>261554436.5655081</v>
      </c>
      <c r="BQ169" s="236">
        <v>163656542.35648116</v>
      </c>
      <c r="BR169" s="236">
        <v>234315402.62141645</v>
      </c>
      <c r="BS169" s="236">
        <v>112117650.20200919</v>
      </c>
      <c r="BT169" s="236">
        <v>766512796.75777936</v>
      </c>
      <c r="BU169" s="236">
        <v>197669628.77091393</v>
      </c>
      <c r="BV169" s="236">
        <v>67415368.893719479</v>
      </c>
      <c r="BW169" s="236">
        <v>172671038.75916487</v>
      </c>
      <c r="BX169" s="236">
        <v>177273427.90547913</v>
      </c>
      <c r="BY169" s="236">
        <v>201626326.60018456</v>
      </c>
      <c r="BZ169" s="236">
        <v>254760008.29921877</v>
      </c>
      <c r="CA169" s="236">
        <v>187282536.68415084</v>
      </c>
      <c r="CB169" s="236">
        <v>47696344.178930327</v>
      </c>
      <c r="CC169" s="236">
        <v>86303479.049455628</v>
      </c>
      <c r="CD169" s="236">
        <v>109033215.47169723</v>
      </c>
      <c r="CE169" s="236">
        <v>242455178.59619445</v>
      </c>
      <c r="CF169" s="236">
        <v>123824285.52685997</v>
      </c>
      <c r="CG169" s="236">
        <v>173084668.04294831</v>
      </c>
      <c r="CH169" s="236">
        <v>153826405.72136939</v>
      </c>
      <c r="CI169" s="236">
        <v>87126771.033623785</v>
      </c>
      <c r="CJ169" s="236">
        <v>85127201.018489242</v>
      </c>
      <c r="CK169" s="236">
        <v>139308563.47296876</v>
      </c>
      <c r="CL169" s="236">
        <v>92414604.931074336</v>
      </c>
      <c r="CM169" s="236">
        <v>214511236.52323911</v>
      </c>
      <c r="CN169" s="236">
        <v>117435443.64688432</v>
      </c>
      <c r="CO169" s="236">
        <v>118877097.29512531</v>
      </c>
      <c r="CP169" s="236">
        <v>175176805.54472426</v>
      </c>
      <c r="CQ169" s="236">
        <v>110590580.03220916</v>
      </c>
      <c r="CR169" s="236">
        <v>356100843.61805469</v>
      </c>
      <c r="CS169" s="236">
        <v>217069021.36391586</v>
      </c>
      <c r="CT169" s="236">
        <v>124004547.56085424</v>
      </c>
      <c r="CU169" s="236">
        <v>300815466.55391687</v>
      </c>
      <c r="CV169" s="236">
        <v>120695918.57438058</v>
      </c>
      <c r="CW169" s="236">
        <v>5001515934.6145363</v>
      </c>
      <c r="CX169" s="236">
        <v>3413761535.6771631</v>
      </c>
      <c r="CY169" s="236">
        <v>3676754097.1176119</v>
      </c>
      <c r="CZ169" s="236">
        <v>2756409212.6437931</v>
      </c>
      <c r="DA169" s="236">
        <v>2567851147.2620068</v>
      </c>
      <c r="DB169" s="236">
        <v>2416916227.6326661</v>
      </c>
      <c r="DC169" s="236">
        <v>3870474132.1515203</v>
      </c>
      <c r="DD169" s="236">
        <v>2458700721.4805813</v>
      </c>
      <c r="DE169" s="236">
        <v>2117544744.2591834</v>
      </c>
      <c r="DF169" s="236">
        <v>22805850715.279736</v>
      </c>
      <c r="DG169" s="236">
        <v>21966273718.906021</v>
      </c>
      <c r="DH169" s="236">
        <v>12233719174.394142</v>
      </c>
      <c r="DI169" s="236">
        <v>39691838937.067741</v>
      </c>
      <c r="DJ169" s="236">
        <v>100273086142.72359</v>
      </c>
      <c r="DK169" s="236">
        <v>0</v>
      </c>
      <c r="DL169" s="237">
        <v>340659577272.85358</v>
      </c>
      <c r="DM169" s="343"/>
      <c r="DN169" s="317"/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67019.678555435588</v>
      </c>
      <c r="DV169" s="236">
        <f t="shared" si="143"/>
        <v>23119.540851505728</v>
      </c>
      <c r="DW169" s="236">
        <f t="shared" si="143"/>
        <v>13482.707656266126</v>
      </c>
      <c r="DX169" s="236">
        <f t="shared" si="143"/>
        <v>11365.442383307496</v>
      </c>
      <c r="DY169" s="236">
        <f t="shared" si="143"/>
        <v>12513.542952537608</v>
      </c>
      <c r="DZ169" s="236">
        <f t="shared" si="143"/>
        <v>16187.896185429752</v>
      </c>
      <c r="EA169" s="236">
        <f t="shared" si="143"/>
        <v>44772.124434185753</v>
      </c>
      <c r="EB169" s="236">
        <f t="shared" si="143"/>
        <v>51925.558111461891</v>
      </c>
      <c r="EC169" s="236">
        <f t="shared" si="143"/>
        <v>100273.08614272359</v>
      </c>
      <c r="ED169" s="237">
        <f t="shared" si="129"/>
        <v>340659.57727285352</v>
      </c>
      <c r="EE169" s="303">
        <f>ED169-(DL169/$DQ$4)</f>
        <v>0</v>
      </c>
      <c r="EF169" s="306"/>
      <c r="EG169" s="314"/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/>
      <c r="DN170" s="317"/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/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/>
      <c r="DN171" s="317"/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44">DU172+DU190+DU181</f>
        <v>-930.34362009593019</v>
      </c>
      <c r="DV171" s="215">
        <f t="shared" si="144"/>
        <v>-5582.0617205756698</v>
      </c>
      <c r="DW171" s="215">
        <f t="shared" si="144"/>
        <v>-21397.903262206655</v>
      </c>
      <c r="DX171" s="215">
        <f t="shared" si="144"/>
        <v>5.8172652497887535E-12</v>
      </c>
      <c r="DY171" s="215">
        <f t="shared" si="144"/>
        <v>5.3075086325407112E-12</v>
      </c>
      <c r="DZ171" s="215">
        <f t="shared" si="144"/>
        <v>-1.1360606178641306E-11</v>
      </c>
      <c r="EA171" s="215">
        <f t="shared" si="144"/>
        <v>1.0512750595808024E-11</v>
      </c>
      <c r="EB171" s="215">
        <f t="shared" si="144"/>
        <v>-152821.54918472318</v>
      </c>
      <c r="EC171" s="215">
        <f t="shared" si="144"/>
        <v>4.6773999929428093E-13</v>
      </c>
      <c r="ED171" s="217">
        <f t="shared" si="129"/>
        <v>-180731.85778760142</v>
      </c>
      <c r="EE171" s="305"/>
      <c r="EF171" s="306"/>
      <c r="EG171" s="314"/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/>
      <c r="DN172" s="317"/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45">SUM(DU173:DU180)</f>
        <v>-113.82553737551359</v>
      </c>
      <c r="DV172" s="215">
        <f t="shared" si="145"/>
        <v>-682.953224253131</v>
      </c>
      <c r="DW172" s="215">
        <f t="shared" si="145"/>
        <v>-2617.9873596369407</v>
      </c>
      <c r="DX172" s="215">
        <f t="shared" si="145"/>
        <v>2.8371575754135824E-12</v>
      </c>
      <c r="DY172" s="215">
        <f t="shared" si="145"/>
        <v>4.5994035899639207E-12</v>
      </c>
      <c r="DZ172" s="215">
        <f t="shared" si="145"/>
        <v>-1.0759299620985971E-11</v>
      </c>
      <c r="EA172" s="215">
        <f t="shared" si="145"/>
        <v>1.05186216533184E-11</v>
      </c>
      <c r="EB172" s="215">
        <f t="shared" si="145"/>
        <v>-80075.8480906068</v>
      </c>
      <c r="EC172" s="215">
        <f t="shared" si="145"/>
        <v>4.6773999929428093E-13</v>
      </c>
      <c r="ED172" s="217">
        <f t="shared" si="129"/>
        <v>-83490.61421187238</v>
      </c>
      <c r="EE172" s="305"/>
      <c r="EF172" s="306"/>
      <c r="EG172" s="314"/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-2325352.7110104901</v>
      </c>
      <c r="J173" s="206">
        <v>-2325352.7110106898</v>
      </c>
      <c r="K173" s="206">
        <v>-2325352.7110104798</v>
      </c>
      <c r="L173" s="206">
        <v>-2325352.7110107099</v>
      </c>
      <c r="M173" s="206">
        <v>-2325352.7110104798</v>
      </c>
      <c r="N173" s="206">
        <v>-2325352.7110106298</v>
      </c>
      <c r="O173" s="206">
        <v>-2325352.7110107699</v>
      </c>
      <c r="P173" s="206">
        <v>-2325352.7110104202</v>
      </c>
      <c r="Q173" s="206">
        <v>-2325352.71101041</v>
      </c>
      <c r="R173" s="206">
        <v>-2325352.7110107201</v>
      </c>
      <c r="S173" s="206">
        <v>-2325352.7110107401</v>
      </c>
      <c r="T173" s="206">
        <v>-2325352.7110105399</v>
      </c>
      <c r="U173" s="206">
        <v>-2325352.7110103299</v>
      </c>
      <c r="V173" s="206">
        <v>-2325352.7110107499</v>
      </c>
      <c r="W173" s="206">
        <v>-2325352.7110107401</v>
      </c>
      <c r="X173" s="206">
        <v>-2325352.7110104798</v>
      </c>
      <c r="Y173" s="206">
        <v>-2325352.7110105902</v>
      </c>
      <c r="Z173" s="206">
        <v>-2325352.7110105501</v>
      </c>
      <c r="AA173" s="206">
        <v>-2325352.7110106698</v>
      </c>
      <c r="AB173" s="206">
        <v>-2325352.7110104598</v>
      </c>
      <c r="AC173" s="206">
        <v>-2325352.7110107401</v>
      </c>
      <c r="AD173" s="206">
        <v>-2325352.7110104202</v>
      </c>
      <c r="AE173" s="206">
        <v>-2325352.7110107699</v>
      </c>
      <c r="AF173" s="206">
        <v>-2325352.7110104202</v>
      </c>
      <c r="AG173" s="206">
        <v>-2325352.7110104202</v>
      </c>
      <c r="AH173" s="206">
        <v>-2325352.7110107201</v>
      </c>
      <c r="AI173" s="206">
        <v>-2325352.7110107299</v>
      </c>
      <c r="AJ173" s="206">
        <v>-2325352.7110104798</v>
      </c>
      <c r="AK173" s="206">
        <v>-2325352.71101066</v>
      </c>
      <c r="AL173" s="206">
        <v>-2325352.7110104798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-1635877104.0075099</v>
      </c>
      <c r="DJ173" s="232">
        <v>0</v>
      </c>
      <c r="DK173" s="206">
        <v>0</v>
      </c>
      <c r="DL173" s="207">
        <v>-1705637685.3378274</v>
      </c>
      <c r="DM173" s="343"/>
      <c r="DN173" s="317"/>
      <c r="DO173" s="317"/>
      <c r="DP173" s="317"/>
      <c r="DQ173" s="208"/>
      <c r="DR173" s="209"/>
      <c r="DS173" s="209" t="s">
        <v>304</v>
      </c>
      <c r="DT173" s="205"/>
      <c r="DU173" s="206">
        <f t="shared" ref="DU173:DU180" si="146">I173/$DQ$4</f>
        <v>-2.3253527110104901</v>
      </c>
      <c r="DV173" s="206">
        <f t="shared" ref="DV173:DV180" si="147">SUM(J173:O173)/$DQ$4</f>
        <v>-13.952116266063758</v>
      </c>
      <c r="DW173" s="206">
        <f t="shared" ref="DW173:DW180" si="148">SUM(P173:AL173)/$DQ$4</f>
        <v>-53.483112353243222</v>
      </c>
      <c r="DX173" s="206">
        <f t="shared" ref="DX173:DX180" si="149">SUM(AM173:CT173)/$DQ$4</f>
        <v>0</v>
      </c>
      <c r="DY173" s="206">
        <f t="shared" ref="DY173:DY180" si="150">SUM(CU173:CY173)/$DQ$4</f>
        <v>0</v>
      </c>
      <c r="DZ173" s="206">
        <f t="shared" ref="DZ173:DZ180" si="151">SUM(CZ173:DE173)/$DQ$4</f>
        <v>0</v>
      </c>
      <c r="EA173" s="206">
        <f t="shared" ref="EA173:EA180" si="152">SUM(DF173:DG173)/$DQ$4</f>
        <v>0</v>
      </c>
      <c r="EB173" s="206">
        <f t="shared" ref="EB173:EB180" si="153">SUM(DH173:DI173)/$DQ$4</f>
        <v>-1635.8771040075098</v>
      </c>
      <c r="EC173" s="206">
        <f t="shared" ref="EC173:EC180" si="154">SUM(DJ173:DK173)/$DQ$4</f>
        <v>0</v>
      </c>
      <c r="ED173" s="207">
        <f t="shared" si="129"/>
        <v>-1705.6376853378274</v>
      </c>
      <c r="EE173" s="303">
        <f t="shared" ref="EE173:EE180" si="155">ED173-(DL173/$DQ$4)</f>
        <v>0</v>
      </c>
      <c r="EF173" s="306"/>
      <c r="EG173" s="314"/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-84376037.016480595</v>
      </c>
      <c r="J174" s="206">
        <v>-84376037.016491905</v>
      </c>
      <c r="K174" s="206">
        <v>-84376037.016480297</v>
      </c>
      <c r="L174" s="206">
        <v>-84376037.016494006</v>
      </c>
      <c r="M174" s="206">
        <v>-84376037.016480505</v>
      </c>
      <c r="N174" s="206">
        <v>-84376037.016492397</v>
      </c>
      <c r="O174" s="206">
        <v>-84376037.016490594</v>
      </c>
      <c r="P174" s="206">
        <v>-84376037.016481906</v>
      </c>
      <c r="Q174" s="206">
        <v>-84376037.016480893</v>
      </c>
      <c r="R174" s="206">
        <v>-84376037.016491607</v>
      </c>
      <c r="S174" s="206">
        <v>-84376037.016491503</v>
      </c>
      <c r="T174" s="206">
        <v>-84376037.016482994</v>
      </c>
      <c r="U174" s="206">
        <v>-84376037.016480401</v>
      </c>
      <c r="V174" s="206">
        <v>-84376037.016489506</v>
      </c>
      <c r="W174" s="206">
        <v>-84376037.016493097</v>
      </c>
      <c r="X174" s="206">
        <v>-84376037.016479105</v>
      </c>
      <c r="Y174" s="206">
        <v>-84376037.016493797</v>
      </c>
      <c r="Z174" s="206">
        <v>-84376037.016479507</v>
      </c>
      <c r="AA174" s="206">
        <v>-84376037.016492501</v>
      </c>
      <c r="AB174" s="206">
        <v>-84376037.016479701</v>
      </c>
      <c r="AC174" s="206">
        <v>-84376037.0164942</v>
      </c>
      <c r="AD174" s="206">
        <v>-84376037.016478807</v>
      </c>
      <c r="AE174" s="206">
        <v>-84376037.016494498</v>
      </c>
      <c r="AF174" s="206">
        <v>-84376037.016478702</v>
      </c>
      <c r="AG174" s="206">
        <v>-84376037.016485006</v>
      </c>
      <c r="AH174" s="206">
        <v>-84376037.016488597</v>
      </c>
      <c r="AI174" s="206">
        <v>-84376037.016493902</v>
      </c>
      <c r="AJ174" s="206">
        <v>-84376037.016479403</v>
      </c>
      <c r="AK174" s="206">
        <v>-84376037.016492799</v>
      </c>
      <c r="AL174" s="206">
        <v>-84376037.016479</v>
      </c>
      <c r="AM174" s="206">
        <v>-4.51080501079559E-7</v>
      </c>
      <c r="AN174" s="206">
        <v>-6.7073479294776898E-7</v>
      </c>
      <c r="AO174" s="206">
        <v>7.1738660335540804E-7</v>
      </c>
      <c r="AP174" s="206">
        <v>1.7447955906391099E-7</v>
      </c>
      <c r="AQ174" s="206">
        <v>3.2049417495727501E-7</v>
      </c>
      <c r="AR174" s="206">
        <v>4.14624810218811E-8</v>
      </c>
      <c r="AS174" s="206">
        <v>-2.0087813027203101E-7</v>
      </c>
      <c r="AT174" s="206">
        <v>6.2274932861328096E-7</v>
      </c>
      <c r="AU174" s="206">
        <v>3.2067298889160198E-7</v>
      </c>
      <c r="AV174" s="206">
        <v>3.4169852733612099E-7</v>
      </c>
      <c r="AW174" s="206">
        <v>-2.3174285888671901E-7</v>
      </c>
      <c r="AX174" s="206">
        <v>-5.0904415547847705E-7</v>
      </c>
      <c r="AY174" s="206">
        <v>3.6686658859252899E-7</v>
      </c>
      <c r="AZ174" s="206">
        <v>7.6904892921447801E-8</v>
      </c>
      <c r="BA174" s="206">
        <v>-8.1978738307952895E-8</v>
      </c>
      <c r="BB174" s="206">
        <v>-1.2701749801635701E-7</v>
      </c>
      <c r="BC174" s="206">
        <v>5.7954341173172005E-7</v>
      </c>
      <c r="BD174" s="206">
        <v>-1.0907649993896499E-7</v>
      </c>
      <c r="BE174" s="206">
        <v>-3.8975477218627901E-7</v>
      </c>
      <c r="BF174" s="206">
        <v>-2.2625923156738299E-7</v>
      </c>
      <c r="BG174" s="206">
        <v>-6.8712234497070305E-7</v>
      </c>
      <c r="BH174" s="206">
        <v>-4.6123564243316602E-7</v>
      </c>
      <c r="BI174" s="206">
        <v>1.5704333782195999E-7</v>
      </c>
      <c r="BJ174" s="206">
        <v>1.8388032913208E-7</v>
      </c>
      <c r="BK174" s="206">
        <v>-6.3385628163814604E-7</v>
      </c>
      <c r="BL174" s="206">
        <v>5.3143501281738305E-7</v>
      </c>
      <c r="BM174" s="206">
        <v>1.8057599663734401E-7</v>
      </c>
      <c r="BN174" s="206">
        <v>-5.9034861624240902E-7</v>
      </c>
      <c r="BO174" s="206">
        <v>-3.7088990211486801E-8</v>
      </c>
      <c r="BP174" s="206">
        <v>2.51531600952148E-7</v>
      </c>
      <c r="BQ174" s="206">
        <v>-7.23080709576607E-7</v>
      </c>
      <c r="BR174" s="206">
        <v>-3.8021802902221698E-7</v>
      </c>
      <c r="BS174" s="206">
        <v>1.10429339110851E-6</v>
      </c>
      <c r="BT174" s="206">
        <v>-6.95377588272095E-7</v>
      </c>
      <c r="BU174" s="206">
        <v>5.4946541786193904E-7</v>
      </c>
      <c r="BV174" s="206">
        <v>-4.9638748168945298E-7</v>
      </c>
      <c r="BW174" s="206">
        <v>-1.05671584606171E-7</v>
      </c>
      <c r="BX174" s="206">
        <v>5.6505203247070304E-7</v>
      </c>
      <c r="BY174" s="206">
        <v>7.5653567910194403E-7</v>
      </c>
      <c r="BZ174" s="206">
        <v>-1.7490983009338399E-7</v>
      </c>
      <c r="CA174" s="206">
        <v>3.7050247192382798E-7</v>
      </c>
      <c r="CB174" s="206">
        <v>4.3874979019165001E-7</v>
      </c>
      <c r="CC174" s="206">
        <v>1.7393380403518698E-8</v>
      </c>
      <c r="CD174" s="206">
        <v>5.4708123207092304E-7</v>
      </c>
      <c r="CE174" s="206">
        <v>-1.3703107833862299E-7</v>
      </c>
      <c r="CF174" s="206">
        <v>1.60455703735352E-7</v>
      </c>
      <c r="CG174" s="206">
        <v>1.7476081848144499E-7</v>
      </c>
      <c r="CH174" s="206">
        <v>-1.2065470218658399E-7</v>
      </c>
      <c r="CI174" s="206">
        <v>-2.6881694793701199E-8</v>
      </c>
      <c r="CJ174" s="206">
        <v>3.3895671367645301E-7</v>
      </c>
      <c r="CK174" s="206">
        <v>5.7559460401534999E-7</v>
      </c>
      <c r="CL174" s="206">
        <v>-3.15845012664795E-7</v>
      </c>
      <c r="CM174" s="206">
        <v>1.9073486328125E-8</v>
      </c>
      <c r="CN174" s="206">
        <v>1.04665756225586E-7</v>
      </c>
      <c r="CO174" s="206">
        <v>-8.1920623779296895E-7</v>
      </c>
      <c r="CP174" s="206">
        <v>5.5050849914550796E-7</v>
      </c>
      <c r="CQ174" s="206">
        <v>4.4807419180870102E-7</v>
      </c>
      <c r="CR174" s="206">
        <v>-3.1108409166336102E-7</v>
      </c>
      <c r="CS174" s="206">
        <v>-9.6266809850931203E-7</v>
      </c>
      <c r="CT174" s="206">
        <v>5.9795379638671896E-7</v>
      </c>
      <c r="CU174" s="206">
        <v>-4.3642520904541E-7</v>
      </c>
      <c r="CV174" s="206">
        <v>5.9767067432403599E-7</v>
      </c>
      <c r="CW174" s="206">
        <v>-8.6501240730285597E-9</v>
      </c>
      <c r="CX174" s="206">
        <v>4.4801868498325402E-6</v>
      </c>
      <c r="CY174" s="206">
        <v>2.3570656776428201E-7</v>
      </c>
      <c r="CZ174" s="206">
        <v>-5.0841458141803703E-6</v>
      </c>
      <c r="DA174" s="206">
        <v>-4.9275159835815405E-7</v>
      </c>
      <c r="DB174" s="206">
        <v>-6.9982185959816E-7</v>
      </c>
      <c r="DC174" s="206">
        <v>3.1576603651046801E-6</v>
      </c>
      <c r="DD174" s="206">
        <v>-1.0352078825235399E-6</v>
      </c>
      <c r="DE174" s="206">
        <v>-1.61806121468544E-6</v>
      </c>
      <c r="DF174" s="206">
        <v>4.8709325492381997E-6</v>
      </c>
      <c r="DG174" s="206">
        <v>5.6476891040802001E-6</v>
      </c>
      <c r="DH174" s="206">
        <v>4.0949769318103802E-6</v>
      </c>
      <c r="DI174" s="206">
        <v>-59358232593.529602</v>
      </c>
      <c r="DJ174" s="232">
        <v>4.6773999929428098E-7</v>
      </c>
      <c r="DK174" s="206">
        <v>0</v>
      </c>
      <c r="DL174" s="207">
        <v>-61889513704.024178</v>
      </c>
      <c r="DM174" s="343"/>
      <c r="DN174" s="317"/>
      <c r="DO174" s="317"/>
      <c r="DP174" s="317"/>
      <c r="DQ174" s="208"/>
      <c r="DR174" s="209"/>
      <c r="DS174" s="209" t="s">
        <v>305</v>
      </c>
      <c r="DT174" s="205"/>
      <c r="DU174" s="206">
        <f t="shared" si="146"/>
        <v>-84.376037016480595</v>
      </c>
      <c r="DV174" s="206">
        <f t="shared" si="147"/>
        <v>-506.25622209892964</v>
      </c>
      <c r="DW174" s="206">
        <f t="shared" si="148"/>
        <v>-1940.6488513791815</v>
      </c>
      <c r="DX174" s="206">
        <f t="shared" si="149"/>
        <v>1.5096066053956706E-12</v>
      </c>
      <c r="DY174" s="206">
        <f t="shared" si="150"/>
        <v>4.8684887588024199E-12</v>
      </c>
      <c r="DZ174" s="206">
        <f t="shared" si="151"/>
        <v>-5.7723280042409836E-12</v>
      </c>
      <c r="EA174" s="206">
        <f t="shared" si="152"/>
        <v>1.05186216533184E-11</v>
      </c>
      <c r="EB174" s="206">
        <f t="shared" si="153"/>
        <v>-59358.232593529596</v>
      </c>
      <c r="EC174" s="206">
        <f t="shared" si="154"/>
        <v>4.6773999929428093E-13</v>
      </c>
      <c r="ED174" s="207">
        <f t="shared" si="129"/>
        <v>-61889.513704024175</v>
      </c>
      <c r="EE174" s="303">
        <f t="shared" si="155"/>
        <v>0</v>
      </c>
      <c r="EF174" s="306"/>
      <c r="EG174" s="314"/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-27124147.648022499</v>
      </c>
      <c r="J175" s="206">
        <v>-27124147.648023799</v>
      </c>
      <c r="K175" s="206">
        <v>-27124147.6480208</v>
      </c>
      <c r="L175" s="206">
        <v>-27124147.648023602</v>
      </c>
      <c r="M175" s="206">
        <v>-27124147.648021199</v>
      </c>
      <c r="N175" s="206">
        <v>-27124147.648024</v>
      </c>
      <c r="O175" s="206">
        <v>-27124147.648024101</v>
      </c>
      <c r="P175" s="206">
        <v>-27124147.648021299</v>
      </c>
      <c r="Q175" s="206">
        <v>-27124147.648019601</v>
      </c>
      <c r="R175" s="206">
        <v>-27124147.6480258</v>
      </c>
      <c r="S175" s="206">
        <v>-27124147.648022499</v>
      </c>
      <c r="T175" s="206">
        <v>-27124147.648021001</v>
      </c>
      <c r="U175" s="206">
        <v>-27124147.648020301</v>
      </c>
      <c r="V175" s="206">
        <v>-27124147.6480226</v>
      </c>
      <c r="W175" s="206">
        <v>-27124147.648025502</v>
      </c>
      <c r="X175" s="206">
        <v>-27124147.648021799</v>
      </c>
      <c r="Y175" s="206">
        <v>-27124147.648023501</v>
      </c>
      <c r="Z175" s="206">
        <v>-27124147.648020901</v>
      </c>
      <c r="AA175" s="206">
        <v>-27124147.648023199</v>
      </c>
      <c r="AB175" s="206">
        <v>-27124147.6480214</v>
      </c>
      <c r="AC175" s="206">
        <v>-27124147.6480227</v>
      </c>
      <c r="AD175" s="206">
        <v>-27124147.648022901</v>
      </c>
      <c r="AE175" s="206">
        <v>-27124147.648023002</v>
      </c>
      <c r="AF175" s="206">
        <v>-27124147.648021098</v>
      </c>
      <c r="AG175" s="206">
        <v>-27124147.6480208</v>
      </c>
      <c r="AH175" s="206">
        <v>-27124147.648023698</v>
      </c>
      <c r="AI175" s="206">
        <v>-27124147.648024801</v>
      </c>
      <c r="AJ175" s="206">
        <v>-27124147.648020301</v>
      </c>
      <c r="AK175" s="206">
        <v>-27124147.648025699</v>
      </c>
      <c r="AL175" s="206">
        <v>-27124147.6480214</v>
      </c>
      <c r="AM175" s="206">
        <v>2.5057792663574201E-7</v>
      </c>
      <c r="AN175" s="206">
        <v>1.4129877090454099E-6</v>
      </c>
      <c r="AO175" s="206">
        <v>1.1126697063445999E-7</v>
      </c>
      <c r="AP175" s="206">
        <v>-1.8475204706192001E-7</v>
      </c>
      <c r="AQ175" s="206">
        <v>-9.6476078033447308E-7</v>
      </c>
      <c r="AR175" s="206">
        <v>6.0003995895385701E-7</v>
      </c>
      <c r="AS175" s="206">
        <v>-3.38621437549591E-7</v>
      </c>
      <c r="AT175" s="206">
        <v>-1.44362449645996E-7</v>
      </c>
      <c r="AU175" s="206">
        <v>-1.85608863830566E-7</v>
      </c>
      <c r="AV175" s="206">
        <v>8.0585479736328104E-8</v>
      </c>
      <c r="AW175" s="206">
        <v>5.8746337890624999E-7</v>
      </c>
      <c r="AX175" s="206">
        <v>3.4165382385253902E-7</v>
      </c>
      <c r="AY175" s="206">
        <v>2.3043155670166E-7</v>
      </c>
      <c r="AZ175" s="206">
        <v>9.8299980163574203E-7</v>
      </c>
      <c r="BA175" s="206">
        <v>3.4785270690918002E-7</v>
      </c>
      <c r="BB175" s="206">
        <v>-2.7999468147754701E-7</v>
      </c>
      <c r="BC175" s="206">
        <v>-7.9721584916114798E-7</v>
      </c>
      <c r="BD175" s="206">
        <v>3.8635730743408199E-7</v>
      </c>
      <c r="BE175" s="206">
        <v>1.5592575073242199E-7</v>
      </c>
      <c r="BF175" s="206">
        <v>1.04188919067383E-7</v>
      </c>
      <c r="BG175" s="206">
        <v>-9.06648114323616E-7</v>
      </c>
      <c r="BH175" s="206">
        <v>2.7114152908325198E-7</v>
      </c>
      <c r="BI175" s="206">
        <v>8.0899894237518295E-7</v>
      </c>
      <c r="BJ175" s="206">
        <v>-7.9572200775146503E-7</v>
      </c>
      <c r="BK175" s="206">
        <v>9.49859619140625E-7</v>
      </c>
      <c r="BL175" s="206">
        <v>-6.1315577477216698E-7</v>
      </c>
      <c r="BM175" s="206">
        <v>-9.2649459838867201E-7</v>
      </c>
      <c r="BN175" s="206">
        <v>-6.7782402038574197E-7</v>
      </c>
      <c r="BO175" s="206">
        <v>-4.3322890996932998E-7</v>
      </c>
      <c r="BP175" s="206">
        <v>1.5240907669067401E-7</v>
      </c>
      <c r="BQ175" s="206">
        <v>4.1484832763671899E-8</v>
      </c>
      <c r="BR175" s="206">
        <v>1.23000144958496E-6</v>
      </c>
      <c r="BS175" s="206">
        <v>3.9915740489959699E-7</v>
      </c>
      <c r="BT175" s="206">
        <v>6.0517340898513796E-9</v>
      </c>
      <c r="BU175" s="206">
        <v>-1.10417604446411E-7</v>
      </c>
      <c r="BV175" s="206">
        <v>-6.4067542552948E-8</v>
      </c>
      <c r="BW175" s="206">
        <v>-6.9689750671386699E-7</v>
      </c>
      <c r="BX175" s="206">
        <v>1.6260147094726601E-7</v>
      </c>
      <c r="BY175" s="206">
        <v>-1.76095962524414E-6</v>
      </c>
      <c r="BZ175" s="206">
        <v>-1.4923810958862301E-6</v>
      </c>
      <c r="CA175" s="206">
        <v>3.9672851562499998E-7</v>
      </c>
      <c r="CB175" s="206">
        <v>4.2413920164108303E-7</v>
      </c>
      <c r="CC175" s="206">
        <v>2.2831857204437299E-6</v>
      </c>
      <c r="CD175" s="206">
        <v>-8.44202935695648E-7</v>
      </c>
      <c r="CE175" s="206">
        <v>7.1457028388977105E-7</v>
      </c>
      <c r="CF175" s="206">
        <v>-2.9098987579345701E-7</v>
      </c>
      <c r="CG175" s="206">
        <v>1.53064727783203E-7</v>
      </c>
      <c r="CH175" s="206">
        <v>6.7782402038574197E-7</v>
      </c>
      <c r="CI175" s="206">
        <v>1.5103816986083999E-7</v>
      </c>
      <c r="CJ175" s="206">
        <v>6.9403648376464802E-7</v>
      </c>
      <c r="CK175" s="206">
        <v>-5.5599212646484403E-7</v>
      </c>
      <c r="CL175" s="206">
        <v>8.6823105812072804E-7</v>
      </c>
      <c r="CM175" s="206">
        <v>2.0456314086914099E-7</v>
      </c>
      <c r="CN175" s="206">
        <v>-5.0389766693115196E-7</v>
      </c>
      <c r="CO175" s="206">
        <v>-5.2917003631591798E-7</v>
      </c>
      <c r="CP175" s="206">
        <v>5.3882598876953099E-7</v>
      </c>
      <c r="CQ175" s="206">
        <v>2.6875734329223598E-7</v>
      </c>
      <c r="CR175" s="206">
        <v>-1.1972188949585E-6</v>
      </c>
      <c r="CS175" s="206">
        <v>-9.11235809326172E-7</v>
      </c>
      <c r="CT175" s="206">
        <v>5.4436922073364295E-7</v>
      </c>
      <c r="CU175" s="206">
        <v>3.6105513572692898E-8</v>
      </c>
      <c r="CV175" s="206">
        <v>-6.5505504608154298E-7</v>
      </c>
      <c r="CW175" s="206">
        <v>-1.51437520980835E-6</v>
      </c>
      <c r="CX175" s="206">
        <v>2.56538391113281E-7</v>
      </c>
      <c r="CY175" s="206">
        <v>1.6077011823654201E-6</v>
      </c>
      <c r="CZ175" s="206">
        <v>-2.37774848937988E-6</v>
      </c>
      <c r="DA175" s="206">
        <v>-7.5960159301757801E-7</v>
      </c>
      <c r="DB175" s="206">
        <v>2.1463632583618201E-7</v>
      </c>
      <c r="DC175" s="206">
        <v>-1.09314918518066E-6</v>
      </c>
      <c r="DD175" s="206">
        <v>-4.6038627624511699E-7</v>
      </c>
      <c r="DE175" s="206">
        <v>-5.1072239875793501E-7</v>
      </c>
      <c r="DF175" s="206">
        <v>0</v>
      </c>
      <c r="DG175" s="206">
        <v>0</v>
      </c>
      <c r="DH175" s="206">
        <v>0</v>
      </c>
      <c r="DI175" s="206">
        <v>-19081738393.069698</v>
      </c>
      <c r="DJ175" s="232">
        <v>0</v>
      </c>
      <c r="DK175" s="206">
        <v>0</v>
      </c>
      <c r="DL175" s="207">
        <v>-19895462822.51038</v>
      </c>
      <c r="DM175" s="343"/>
      <c r="DN175" s="317"/>
      <c r="DO175" s="317"/>
      <c r="DP175" s="317"/>
      <c r="DQ175" s="220"/>
      <c r="DR175" s="221"/>
      <c r="DS175" s="221" t="s">
        <v>306</v>
      </c>
      <c r="DT175" s="223"/>
      <c r="DU175" s="206">
        <f t="shared" si="146"/>
        <v>-27.1241476480225</v>
      </c>
      <c r="DV175" s="206">
        <f t="shared" si="147"/>
        <v>-162.74488588813753</v>
      </c>
      <c r="DW175" s="206">
        <f t="shared" si="148"/>
        <v>-623.85539590451594</v>
      </c>
      <c r="DX175" s="206">
        <f t="shared" si="149"/>
        <v>1.3275509700179119E-12</v>
      </c>
      <c r="DY175" s="206">
        <f t="shared" si="150"/>
        <v>-2.6908516883849894E-13</v>
      </c>
      <c r="DZ175" s="206">
        <f t="shared" si="151"/>
        <v>-4.9869716167449873E-12</v>
      </c>
      <c r="EA175" s="206">
        <f t="shared" si="152"/>
        <v>0</v>
      </c>
      <c r="EB175" s="206">
        <f t="shared" si="153"/>
        <v>-19081.7383930697</v>
      </c>
      <c r="EC175" s="206">
        <f t="shared" si="154"/>
        <v>0</v>
      </c>
      <c r="ED175" s="207">
        <f t="shared" si="129"/>
        <v>-19895.462822510381</v>
      </c>
      <c r="EE175" s="303">
        <f t="shared" si="155"/>
        <v>0</v>
      </c>
      <c r="EF175" s="306"/>
      <c r="EG175" s="314"/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/>
      <c r="DN176" s="317"/>
      <c r="DO176" s="317"/>
      <c r="DP176" s="317"/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306"/>
      <c r="EG176" s="314"/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/>
      <c r="DN177" s="317"/>
      <c r="DO177" s="317"/>
      <c r="DP177" s="317"/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306"/>
      <c r="EG177" s="314"/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/>
      <c r="DN178" s="317"/>
      <c r="DO178" s="317"/>
      <c r="DP178" s="317"/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306"/>
      <c r="EG178" s="314"/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/>
      <c r="DN179" s="317"/>
      <c r="DO179" s="317"/>
      <c r="DP179" s="317"/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306"/>
      <c r="EG179" s="314"/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/>
      <c r="DN180" s="317"/>
      <c r="DO180" s="317"/>
      <c r="DP180" s="317"/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306"/>
      <c r="EG180" s="314"/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/>
      <c r="DN181" s="317"/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56">SUM(DU182:DU189)</f>
        <v>-24.952385237660199</v>
      </c>
      <c r="DV181" s="241">
        <f t="shared" si="156"/>
        <v>-149.71431142595611</v>
      </c>
      <c r="DW181" s="241">
        <f t="shared" si="156"/>
        <v>-573.90486046616616</v>
      </c>
      <c r="DX181" s="241">
        <f t="shared" si="156"/>
        <v>-1.3539101928472486E-15</v>
      </c>
      <c r="DY181" s="241">
        <f t="shared" si="156"/>
        <v>-1.9690021872520483E-14</v>
      </c>
      <c r="DZ181" s="241">
        <f t="shared" si="156"/>
        <v>-1.1011958122253496E-14</v>
      </c>
      <c r="EA181" s="241">
        <f t="shared" si="156"/>
        <v>3.6656856536865204E-15</v>
      </c>
      <c r="EB181" s="241">
        <f t="shared" si="156"/>
        <v>-9475.5561355536011</v>
      </c>
      <c r="EC181" s="241">
        <f t="shared" si="156"/>
        <v>0</v>
      </c>
      <c r="ED181" s="242">
        <f t="shared" si="129"/>
        <v>-10224.127692683383</v>
      </c>
      <c r="EE181" s="305"/>
      <c r="EF181" s="306"/>
      <c r="EG181" s="314"/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-19869295.037822001</v>
      </c>
      <c r="J182" s="206">
        <v>-19869295.0378206</v>
      </c>
      <c r="K182" s="206">
        <v>-19869295.0378213</v>
      </c>
      <c r="L182" s="206">
        <v>-19869295.037822001</v>
      </c>
      <c r="M182" s="206">
        <v>-19869295.037820201</v>
      </c>
      <c r="N182" s="206">
        <v>-19869295.0378219</v>
      </c>
      <c r="O182" s="206">
        <v>-19869295.0378218</v>
      </c>
      <c r="P182" s="206">
        <v>-19869295.037822101</v>
      </c>
      <c r="Q182" s="206">
        <v>-19869295.03782</v>
      </c>
      <c r="R182" s="206">
        <v>-19869295.037822001</v>
      </c>
      <c r="S182" s="206">
        <v>-19869295.037821699</v>
      </c>
      <c r="T182" s="206">
        <v>-19869295.037820201</v>
      </c>
      <c r="U182" s="206">
        <v>-19869295.0378219</v>
      </c>
      <c r="V182" s="206">
        <v>-19869295.037821401</v>
      </c>
      <c r="W182" s="206">
        <v>-19869295.0378218</v>
      </c>
      <c r="X182" s="206">
        <v>-19869295.03782</v>
      </c>
      <c r="Y182" s="206">
        <v>-19869295.037822101</v>
      </c>
      <c r="Z182" s="206">
        <v>-19869295.0378218</v>
      </c>
      <c r="AA182" s="206">
        <v>-19869295.037820201</v>
      </c>
      <c r="AB182" s="206">
        <v>-19869295.0378219</v>
      </c>
      <c r="AC182" s="206">
        <v>-19869295.0378219</v>
      </c>
      <c r="AD182" s="206">
        <v>-19869295.037820101</v>
      </c>
      <c r="AE182" s="206">
        <v>-19869295.0378219</v>
      </c>
      <c r="AF182" s="206">
        <v>-19869295.037822001</v>
      </c>
      <c r="AG182" s="206">
        <v>-19869295.037820101</v>
      </c>
      <c r="AH182" s="206">
        <v>-19869295.0378218</v>
      </c>
      <c r="AI182" s="206">
        <v>-19869295.0378219</v>
      </c>
      <c r="AJ182" s="206">
        <v>-19869295.037821401</v>
      </c>
      <c r="AK182" s="206">
        <v>-19869295.037820701</v>
      </c>
      <c r="AL182" s="206">
        <v>-19869295.0378213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-7545275480.1413498</v>
      </c>
      <c r="DJ182" s="232">
        <v>0</v>
      </c>
      <c r="DK182" s="206">
        <v>0</v>
      </c>
      <c r="DL182" s="207">
        <v>-8141354331.2759895</v>
      </c>
      <c r="DM182" s="343"/>
      <c r="DN182" s="317"/>
      <c r="DO182" s="317"/>
      <c r="DP182" s="317"/>
      <c r="DQ182" s="220"/>
      <c r="DR182" s="221"/>
      <c r="DS182" s="221" t="s">
        <v>304</v>
      </c>
      <c r="DT182" s="223"/>
      <c r="DU182" s="206">
        <f t="shared" ref="DU182:DU189" si="157">I182/$DQ$4</f>
        <v>-19.869295037821999</v>
      </c>
      <c r="DV182" s="206">
        <f t="shared" ref="DV182:DV189" si="158">SUM(J182:O182)/$DQ$4</f>
        <v>-119.2157702269278</v>
      </c>
      <c r="DW182" s="206">
        <f t="shared" ref="DW182:DW189" si="159">SUM(P182:AL182)/$DQ$4</f>
        <v>-456.99378586989019</v>
      </c>
      <c r="DX182" s="206">
        <f t="shared" ref="DX182:DX189" si="160">SUM(AM182:CT182)/$DQ$4</f>
        <v>0</v>
      </c>
      <c r="DY182" s="206">
        <f t="shared" ref="DY182:DY189" si="161">SUM(CU182:CY182)/$DQ$4</f>
        <v>0</v>
      </c>
      <c r="DZ182" s="206">
        <f t="shared" ref="DZ182:DZ189" si="162">SUM(CZ182:DE182)/$DQ$4</f>
        <v>0</v>
      </c>
      <c r="EA182" s="206">
        <f t="shared" ref="EA182:EA189" si="163">SUM(DF182:DG182)/$DQ$4</f>
        <v>0</v>
      </c>
      <c r="EB182" s="206">
        <f t="shared" ref="EB182:EB189" si="164">SUM(DH182:DI182)/$DQ$4</f>
        <v>-7545.2754801413494</v>
      </c>
      <c r="EC182" s="206">
        <f t="shared" ref="EC182:EC189" si="165">SUM(DJ182:DK182)/$DQ$4</f>
        <v>0</v>
      </c>
      <c r="ED182" s="207">
        <f t="shared" si="129"/>
        <v>-8141.3543312759894</v>
      </c>
      <c r="EE182" s="303">
        <f t="shared" ref="EE182:EE189" si="166">ED182-(DL182/$DQ$4)</f>
        <v>0</v>
      </c>
      <c r="EF182" s="306"/>
      <c r="EG182" s="314"/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-2006641.08875132</v>
      </c>
      <c r="J183" s="206">
        <v>-2006641.0887511501</v>
      </c>
      <c r="K183" s="206">
        <v>-2006641.08875133</v>
      </c>
      <c r="L183" s="206">
        <v>-2006641.08875132</v>
      </c>
      <c r="M183" s="206">
        <v>-2006641.0887511</v>
      </c>
      <c r="N183" s="206">
        <v>-2006641.08875132</v>
      </c>
      <c r="O183" s="206">
        <v>-2006641.0887513</v>
      </c>
      <c r="P183" s="206">
        <v>-2006641.08875132</v>
      </c>
      <c r="Q183" s="206">
        <v>-2006641.0887511901</v>
      </c>
      <c r="R183" s="206">
        <v>-2006641.08875129</v>
      </c>
      <c r="S183" s="206">
        <v>-2006641.08875133</v>
      </c>
      <c r="T183" s="206">
        <v>-2006641.0887511601</v>
      </c>
      <c r="U183" s="206">
        <v>-2006641.08875132</v>
      </c>
      <c r="V183" s="206">
        <v>-2006641.08875132</v>
      </c>
      <c r="W183" s="206">
        <v>-2006641.0887513</v>
      </c>
      <c r="X183" s="206">
        <v>-2006641.0887511801</v>
      </c>
      <c r="Y183" s="206">
        <v>-2006641.08875128</v>
      </c>
      <c r="Z183" s="206">
        <v>-2006641.08875132</v>
      </c>
      <c r="AA183" s="206">
        <v>-2006641.08875109</v>
      </c>
      <c r="AB183" s="206">
        <v>-2006641.08875133</v>
      </c>
      <c r="AC183" s="206">
        <v>-2006641.08875132</v>
      </c>
      <c r="AD183" s="206">
        <v>-2006641.0887511501</v>
      </c>
      <c r="AE183" s="206">
        <v>-2006641.08875132</v>
      </c>
      <c r="AF183" s="206">
        <v>-2006641.0887513</v>
      </c>
      <c r="AG183" s="206">
        <v>-2006641.0887511901</v>
      </c>
      <c r="AH183" s="206">
        <v>-2006641.08875132</v>
      </c>
      <c r="AI183" s="206">
        <v>-2006641.08875129</v>
      </c>
      <c r="AJ183" s="206">
        <v>-2006641.08875133</v>
      </c>
      <c r="AK183" s="206">
        <v>-2006641.08875109</v>
      </c>
      <c r="AL183" s="206">
        <v>-2006641.08875132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4.7683715820312501E-10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1.1920928955078099E-10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-762012933.804582</v>
      </c>
      <c r="DJ183" s="232">
        <v>0</v>
      </c>
      <c r="DK183" s="206">
        <v>0</v>
      </c>
      <c r="DL183" s="207">
        <v>-822212166.46711993</v>
      </c>
      <c r="DM183" s="343"/>
      <c r="DN183" s="317"/>
      <c r="DO183" s="317"/>
      <c r="DP183" s="317"/>
      <c r="DQ183" s="208"/>
      <c r="DR183" s="209"/>
      <c r="DS183" s="209" t="s">
        <v>305</v>
      </c>
      <c r="DT183" s="205"/>
      <c r="DU183" s="206">
        <f t="shared" si="157"/>
        <v>-2.0066410887513202</v>
      </c>
      <c r="DV183" s="206">
        <f t="shared" si="158"/>
        <v>-12.03984653250752</v>
      </c>
      <c r="DW183" s="206">
        <f t="shared" si="159"/>
        <v>-46.152745041279069</v>
      </c>
      <c r="DX183" s="206">
        <f t="shared" si="160"/>
        <v>5.9604644775390597E-16</v>
      </c>
      <c r="DY183" s="206">
        <f t="shared" si="161"/>
        <v>0</v>
      </c>
      <c r="DZ183" s="206">
        <f t="shared" si="162"/>
        <v>0</v>
      </c>
      <c r="EA183" s="206">
        <f t="shared" si="163"/>
        <v>0</v>
      </c>
      <c r="EB183" s="206">
        <f t="shared" si="164"/>
        <v>-762.01293380458196</v>
      </c>
      <c r="EC183" s="206">
        <f t="shared" si="165"/>
        <v>0</v>
      </c>
      <c r="ED183" s="207">
        <f t="shared" si="129"/>
        <v>-822.21216646711991</v>
      </c>
      <c r="EE183" s="303">
        <f t="shared" si="166"/>
        <v>0</v>
      </c>
      <c r="EF183" s="306"/>
      <c r="EG183" s="314"/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-3076449.1110868799</v>
      </c>
      <c r="J184" s="206">
        <v>-3076449.1110866698</v>
      </c>
      <c r="K184" s="206">
        <v>-3076449.1110868799</v>
      </c>
      <c r="L184" s="206">
        <v>-3076449.1110869101</v>
      </c>
      <c r="M184" s="206">
        <v>-3076449.11108664</v>
      </c>
      <c r="N184" s="206">
        <v>-3076449.1110868598</v>
      </c>
      <c r="O184" s="206">
        <v>-3076449.1110868398</v>
      </c>
      <c r="P184" s="206">
        <v>-3076449.1110870098</v>
      </c>
      <c r="Q184" s="206">
        <v>-3076449.1110866098</v>
      </c>
      <c r="R184" s="206">
        <v>-3076449.1110868701</v>
      </c>
      <c r="S184" s="206">
        <v>-3076449.1110868501</v>
      </c>
      <c r="T184" s="206">
        <v>-3076449.11108679</v>
      </c>
      <c r="U184" s="206">
        <v>-3076449.1110868002</v>
      </c>
      <c r="V184" s="206">
        <v>-3076449.1110869301</v>
      </c>
      <c r="W184" s="206">
        <v>-3076449.1110869199</v>
      </c>
      <c r="X184" s="206">
        <v>-3076449.11108662</v>
      </c>
      <c r="Y184" s="206">
        <v>-3076449.1110869199</v>
      </c>
      <c r="Z184" s="206">
        <v>-3076449.1110868501</v>
      </c>
      <c r="AA184" s="206">
        <v>-3076449.11108664</v>
      </c>
      <c r="AB184" s="206">
        <v>-3076449.1110869702</v>
      </c>
      <c r="AC184" s="206">
        <v>-3076449.1110869502</v>
      </c>
      <c r="AD184" s="206">
        <v>-3076449.1110866698</v>
      </c>
      <c r="AE184" s="206">
        <v>-3076449.11108683</v>
      </c>
      <c r="AF184" s="206">
        <v>-3076449.1110868701</v>
      </c>
      <c r="AG184" s="206">
        <v>-3076449.1110866698</v>
      </c>
      <c r="AH184" s="206">
        <v>-3076449.1110868398</v>
      </c>
      <c r="AI184" s="206">
        <v>-3076449.1110869199</v>
      </c>
      <c r="AJ184" s="206">
        <v>-3076449.1110867802</v>
      </c>
      <c r="AK184" s="206">
        <v>-3076449.1110866698</v>
      </c>
      <c r="AL184" s="206">
        <v>-3076449.1110869399</v>
      </c>
      <c r="AM184" s="206">
        <v>-4.02629375457764E-8</v>
      </c>
      <c r="AN184" s="206">
        <v>1.9043684005737301E-7</v>
      </c>
      <c r="AO184" s="206">
        <v>-9.1552734375000002E-8</v>
      </c>
      <c r="AP184" s="206">
        <v>-1.58548355102539E-8</v>
      </c>
      <c r="AQ184" s="206">
        <v>6.9629400968551605E-8</v>
      </c>
      <c r="AR184" s="206">
        <v>1.0386109352111801E-8</v>
      </c>
      <c r="AS184" s="206">
        <v>0</v>
      </c>
      <c r="AT184" s="206">
        <v>0</v>
      </c>
      <c r="AU184" s="206">
        <v>1.1913478374481199E-8</v>
      </c>
      <c r="AV184" s="206">
        <v>7.3241535574197804E-9</v>
      </c>
      <c r="AW184" s="206">
        <v>0</v>
      </c>
      <c r="AX184" s="206">
        <v>2.6464462280273401E-8</v>
      </c>
      <c r="AY184" s="206">
        <v>0</v>
      </c>
      <c r="AZ184" s="206">
        <v>0</v>
      </c>
      <c r="BA184" s="206">
        <v>6.1094760894775404E-9</v>
      </c>
      <c r="BB184" s="206">
        <v>3.0510127544403099E-9</v>
      </c>
      <c r="BC184" s="206">
        <v>-9.5367431640625002E-10</v>
      </c>
      <c r="BD184" s="206">
        <v>4.8801302909851101E-9</v>
      </c>
      <c r="BE184" s="206">
        <v>0</v>
      </c>
      <c r="BF184" s="206">
        <v>0</v>
      </c>
      <c r="BG184" s="206">
        <v>0</v>
      </c>
      <c r="BH184" s="206">
        <v>0</v>
      </c>
      <c r="BI184" s="206">
        <v>4.8875808715820298E-9</v>
      </c>
      <c r="BJ184" s="206">
        <v>7.3313713073730501E-9</v>
      </c>
      <c r="BK184" s="206">
        <v>-9.5367431640625002E-9</v>
      </c>
      <c r="BL184" s="206">
        <v>-4.8875808715820298E-9</v>
      </c>
      <c r="BM184" s="206">
        <v>-3.0517578125000001E-8</v>
      </c>
      <c r="BN184" s="206">
        <v>0</v>
      </c>
      <c r="BO184" s="206">
        <v>-1.19209289550781E-9</v>
      </c>
      <c r="BP184" s="206">
        <v>8.3446502685546899E-9</v>
      </c>
      <c r="BQ184" s="206">
        <v>-1.2636184692382801E-8</v>
      </c>
      <c r="BR184" s="206">
        <v>6.4849853515625005E-8</v>
      </c>
      <c r="BS184" s="206">
        <v>-1.4632940292358399E-7</v>
      </c>
      <c r="BT184" s="206">
        <v>0</v>
      </c>
      <c r="BU184" s="206">
        <v>0</v>
      </c>
      <c r="BV184" s="206">
        <v>0</v>
      </c>
      <c r="BW184" s="206">
        <v>-1.63912773132324E-10</v>
      </c>
      <c r="BX184" s="206">
        <v>-2.4437904357910199E-9</v>
      </c>
      <c r="BY184" s="206">
        <v>3.0517578125000001E-8</v>
      </c>
      <c r="BZ184" s="206">
        <v>1.3427808880806E-8</v>
      </c>
      <c r="CA184" s="206">
        <v>2.89678573608398E-8</v>
      </c>
      <c r="CB184" s="206">
        <v>0</v>
      </c>
      <c r="CC184" s="206">
        <v>0</v>
      </c>
      <c r="CD184" s="206">
        <v>3.2603740692138701E-8</v>
      </c>
      <c r="CE184" s="206">
        <v>-1.14738941192627E-7</v>
      </c>
      <c r="CF184" s="206">
        <v>6.3478946685790999E-8</v>
      </c>
      <c r="CG184" s="206">
        <v>-2.4437904357910199E-9</v>
      </c>
      <c r="CH184" s="206">
        <v>0</v>
      </c>
      <c r="CI184" s="206">
        <v>0</v>
      </c>
      <c r="CJ184" s="206">
        <v>0</v>
      </c>
      <c r="CK184" s="206">
        <v>2.0623207092285201E-8</v>
      </c>
      <c r="CL184" s="206">
        <v>-4.3511390686035203E-9</v>
      </c>
      <c r="CM184" s="206">
        <v>-6.3627958297729499E-8</v>
      </c>
      <c r="CN184" s="206">
        <v>-3.54647636413574E-8</v>
      </c>
      <c r="CO184" s="206">
        <v>4.10154461860657E-8</v>
      </c>
      <c r="CP184" s="206">
        <v>0</v>
      </c>
      <c r="CQ184" s="206">
        <v>0</v>
      </c>
      <c r="CR184" s="206">
        <v>2.45571136474609E-8</v>
      </c>
      <c r="CS184" s="206">
        <v>-7.5086951255798296E-8</v>
      </c>
      <c r="CT184" s="206">
        <v>-2.0705163478851301E-8</v>
      </c>
      <c r="CU184" s="206">
        <v>-9.0599060058593698E-9</v>
      </c>
      <c r="CV184" s="206">
        <v>1.0013580322265601E-8</v>
      </c>
      <c r="CW184" s="206">
        <v>-8.6775049567222601E-8</v>
      </c>
      <c r="CX184" s="206">
        <v>2.6226043701171898E-9</v>
      </c>
      <c r="CY184" s="206">
        <v>6.3508749008178704E-8</v>
      </c>
      <c r="CZ184" s="206">
        <v>-3.57627868652344E-8</v>
      </c>
      <c r="DA184" s="206">
        <v>-1.8179416656494101E-8</v>
      </c>
      <c r="DB184" s="206">
        <v>1.1205673217773399E-8</v>
      </c>
      <c r="DC184" s="206">
        <v>2.60025262832642E-9</v>
      </c>
      <c r="DD184" s="206">
        <v>-3.1292438507080102E-9</v>
      </c>
      <c r="DE184" s="206">
        <v>3.2253563404083197E-8</v>
      </c>
      <c r="DF184" s="206">
        <v>3.6656856536865201E-9</v>
      </c>
      <c r="DG184" s="206">
        <v>0</v>
      </c>
      <c r="DH184" s="206">
        <v>0</v>
      </c>
      <c r="DI184" s="206">
        <v>-1168267721.6076701</v>
      </c>
      <c r="DJ184" s="232">
        <v>0</v>
      </c>
      <c r="DK184" s="206">
        <v>0</v>
      </c>
      <c r="DL184" s="207">
        <v>-1260561194.9402747</v>
      </c>
      <c r="DM184" s="343"/>
      <c r="DN184" s="317"/>
      <c r="DO184" s="317"/>
      <c r="DP184" s="317"/>
      <c r="DQ184" s="208"/>
      <c r="DR184" s="209"/>
      <c r="DS184" s="209" t="s">
        <v>306</v>
      </c>
      <c r="DT184" s="205"/>
      <c r="DU184" s="206">
        <f t="shared" si="157"/>
        <v>-3.0764491110868799</v>
      </c>
      <c r="DV184" s="206">
        <f t="shared" si="158"/>
        <v>-18.458694666520799</v>
      </c>
      <c r="DW184" s="206">
        <f t="shared" si="159"/>
        <v>-70.758329554996905</v>
      </c>
      <c r="DX184" s="206">
        <f t="shared" si="160"/>
        <v>-1.9499566406011547E-15</v>
      </c>
      <c r="DY184" s="206">
        <f t="shared" si="161"/>
        <v>-1.9690021872520483E-14</v>
      </c>
      <c r="DZ184" s="206">
        <f t="shared" si="162"/>
        <v>-1.1011958122253496E-14</v>
      </c>
      <c r="EA184" s="206">
        <f t="shared" si="163"/>
        <v>3.6656856536865204E-15</v>
      </c>
      <c r="EB184" s="206">
        <f t="shared" si="164"/>
        <v>-1168.26772160767</v>
      </c>
      <c r="EC184" s="206">
        <f t="shared" si="165"/>
        <v>0</v>
      </c>
      <c r="ED184" s="207">
        <f t="shared" si="129"/>
        <v>-1260.5611949402746</v>
      </c>
      <c r="EE184" s="303">
        <f t="shared" si="166"/>
        <v>0</v>
      </c>
      <c r="EF184" s="306"/>
      <c r="EG184" s="314"/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/>
      <c r="DN185" s="317"/>
      <c r="DO185" s="317"/>
      <c r="DP185" s="317"/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306"/>
      <c r="EG185" s="314"/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/>
      <c r="DN186" s="317"/>
      <c r="DO186" s="317"/>
      <c r="DP186" s="317"/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306"/>
      <c r="EG186" s="314"/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/>
      <c r="DN187" s="317"/>
      <c r="DO187" s="317"/>
      <c r="DP187" s="317"/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306"/>
      <c r="EG187" s="314"/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/>
      <c r="DN188" s="317"/>
      <c r="DO188" s="317"/>
      <c r="DP188" s="317"/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306"/>
      <c r="EG188" s="314"/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/>
      <c r="DN189" s="317"/>
      <c r="DO189" s="317"/>
      <c r="DP189" s="317"/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306"/>
      <c r="EG189" s="314"/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/>
      <c r="DN190" s="317"/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67">+DU191+DU200+DU209+DU218+DU227</f>
        <v>-791.56569748275638</v>
      </c>
      <c r="DV190" s="213">
        <f t="shared" si="167"/>
        <v>-4749.3941848965824</v>
      </c>
      <c r="DW190" s="213">
        <f t="shared" si="167"/>
        <v>-18206.01104210355</v>
      </c>
      <c r="DX190" s="213">
        <f t="shared" si="167"/>
        <v>2.9814615845680181E-12</v>
      </c>
      <c r="DY190" s="213">
        <f t="shared" si="167"/>
        <v>7.2779506444931096E-13</v>
      </c>
      <c r="DZ190" s="213">
        <f t="shared" si="167"/>
        <v>-5.9029459953308142E-13</v>
      </c>
      <c r="EA190" s="213">
        <f t="shared" si="167"/>
        <v>-9.5367431640625002E-15</v>
      </c>
      <c r="EB190" s="213">
        <f t="shared" si="167"/>
        <v>-63270.144958562778</v>
      </c>
      <c r="EC190" s="213">
        <f t="shared" si="167"/>
        <v>0</v>
      </c>
      <c r="ED190" s="214">
        <f t="shared" si="129"/>
        <v>-87017.115883045655</v>
      </c>
      <c r="EE190" s="305"/>
      <c r="EF190" s="306"/>
      <c r="EG190" s="314"/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/>
      <c r="DN191" s="317"/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68">SUM(DU192:DU199)</f>
        <v>-691.34873002130576</v>
      </c>
      <c r="DV191" s="213">
        <f t="shared" si="168"/>
        <v>-4148.0923801278814</v>
      </c>
      <c r="DW191" s="213">
        <f t="shared" si="168"/>
        <v>-15901.020790490198</v>
      </c>
      <c r="DX191" s="213">
        <f t="shared" si="168"/>
        <v>2.9219761490821787E-12</v>
      </c>
      <c r="DY191" s="213">
        <f t="shared" si="168"/>
        <v>7.6367706060409613E-13</v>
      </c>
      <c r="DZ191" s="213">
        <f t="shared" si="168"/>
        <v>-5.3164362907409698E-13</v>
      </c>
      <c r="EA191" s="213">
        <f t="shared" si="168"/>
        <v>-9.5367431640625002E-15</v>
      </c>
      <c r="EB191" s="213">
        <f t="shared" si="168"/>
        <v>-55259.76492471563</v>
      </c>
      <c r="EC191" s="213">
        <f t="shared" si="168"/>
        <v>0</v>
      </c>
      <c r="ED191" s="214">
        <f t="shared" si="129"/>
        <v>-76000.226825355014</v>
      </c>
      <c r="EE191" s="305"/>
      <c r="EF191" s="306"/>
      <c r="EG191" s="314"/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-427826804.52837598</v>
      </c>
      <c r="J192" s="206">
        <v>-427826804.52838498</v>
      </c>
      <c r="K192" s="206">
        <v>-427826804.52837402</v>
      </c>
      <c r="L192" s="206">
        <v>-427826804.528386</v>
      </c>
      <c r="M192" s="206">
        <v>-427826804.52837598</v>
      </c>
      <c r="N192" s="206">
        <v>-427826804.52838397</v>
      </c>
      <c r="O192" s="206">
        <v>-427826804.52837503</v>
      </c>
      <c r="P192" s="206">
        <v>-427826804.52837598</v>
      </c>
      <c r="Q192" s="206">
        <v>-427826804.52838498</v>
      </c>
      <c r="R192" s="206">
        <v>-427826804.52837503</v>
      </c>
      <c r="S192" s="206">
        <v>-427826804.52838498</v>
      </c>
      <c r="T192" s="206">
        <v>-427826804.52837598</v>
      </c>
      <c r="U192" s="206">
        <v>-427826804.52837998</v>
      </c>
      <c r="V192" s="206">
        <v>-427826804.52837998</v>
      </c>
      <c r="W192" s="206">
        <v>-427826804.52838099</v>
      </c>
      <c r="X192" s="206">
        <v>-427826804.52837902</v>
      </c>
      <c r="Y192" s="206">
        <v>-427826804.52838099</v>
      </c>
      <c r="Z192" s="206">
        <v>-427826804.52837998</v>
      </c>
      <c r="AA192" s="206">
        <v>-427826804.52837902</v>
      </c>
      <c r="AB192" s="206">
        <v>-427826804.528377</v>
      </c>
      <c r="AC192" s="206">
        <v>-427826804.52837902</v>
      </c>
      <c r="AD192" s="206">
        <v>-427826804.52838099</v>
      </c>
      <c r="AE192" s="206">
        <v>-427826804.52837998</v>
      </c>
      <c r="AF192" s="206">
        <v>-427826804.52837598</v>
      </c>
      <c r="AG192" s="206">
        <v>-427826804.52838498</v>
      </c>
      <c r="AH192" s="206">
        <v>-427826804.52837503</v>
      </c>
      <c r="AI192" s="206">
        <v>-427826804.52838498</v>
      </c>
      <c r="AJ192" s="206">
        <v>-427826804.52837503</v>
      </c>
      <c r="AK192" s="206">
        <v>-427826804.52838498</v>
      </c>
      <c r="AL192" s="206">
        <v>-427826804.52837598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-34196357959.609901</v>
      </c>
      <c r="DJ192" s="232">
        <v>0</v>
      </c>
      <c r="DK192" s="206">
        <v>0</v>
      </c>
      <c r="DL192" s="207">
        <v>-47031162095.461288</v>
      </c>
      <c r="DM192" s="343"/>
      <c r="DN192" s="317"/>
      <c r="DO192" s="317"/>
      <c r="DP192" s="317"/>
      <c r="DQ192" s="208"/>
      <c r="DR192" s="209"/>
      <c r="DS192" s="209" t="s">
        <v>304</v>
      </c>
      <c r="DT192" s="205"/>
      <c r="DU192" s="206">
        <f t="shared" ref="DU192:DU199" si="169">I192/$DQ$4</f>
        <v>-427.82680452837599</v>
      </c>
      <c r="DV192" s="206">
        <f t="shared" ref="DV192:DV199" si="170">SUM(J192:O192)/$DQ$4</f>
        <v>-2566.96082717028</v>
      </c>
      <c r="DW192" s="206">
        <f t="shared" ref="DW192:DW199" si="171">SUM(P192:AL192)/$DQ$4</f>
        <v>-9840.0165041527307</v>
      </c>
      <c r="DX192" s="206">
        <f t="shared" ref="DX192:DX199" si="172">SUM(AM192:CT192)/$DQ$4</f>
        <v>0</v>
      </c>
      <c r="DY192" s="206">
        <f t="shared" ref="DY192:DY199" si="173">SUM(CU192:CY192)/$DQ$4</f>
        <v>0</v>
      </c>
      <c r="DZ192" s="206">
        <f t="shared" ref="DZ192:DZ199" si="174">SUM(CZ192:DE192)/$DQ$4</f>
        <v>0</v>
      </c>
      <c r="EA192" s="206">
        <f t="shared" ref="EA192:EA199" si="175">SUM(DF192:DG192)/$DQ$4</f>
        <v>0</v>
      </c>
      <c r="EB192" s="206">
        <f t="shared" ref="EB192:EB199" si="176">SUM(DH192:DI192)/$DQ$4</f>
        <v>-34196.357959609901</v>
      </c>
      <c r="EC192" s="206">
        <f t="shared" ref="EC192:EC199" si="177">SUM(DJ192:DK192)/$DQ$4</f>
        <v>0</v>
      </c>
      <c r="ED192" s="207">
        <f t="shared" si="129"/>
        <v>-47031.162095461288</v>
      </c>
      <c r="EE192" s="303">
        <f t="shared" ref="EE192:EE199" si="178">ED192-(DL192/$DQ$4)</f>
        <v>0</v>
      </c>
      <c r="EF192" s="306"/>
      <c r="EG192" s="314"/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-18941050.289136801</v>
      </c>
      <c r="J193" s="206">
        <v>-18941050.2891372</v>
      </c>
      <c r="K193" s="206">
        <v>-18941050.289136998</v>
      </c>
      <c r="L193" s="206">
        <v>-18941050.2891372</v>
      </c>
      <c r="M193" s="206">
        <v>-18941050.289136801</v>
      </c>
      <c r="N193" s="206">
        <v>-18941050.289137401</v>
      </c>
      <c r="O193" s="206">
        <v>-18941050.289136801</v>
      </c>
      <c r="P193" s="206">
        <v>-18941050.289136901</v>
      </c>
      <c r="Q193" s="206">
        <v>-18941050.2891372</v>
      </c>
      <c r="R193" s="206">
        <v>-18941050.289136801</v>
      </c>
      <c r="S193" s="206">
        <v>-18941050.2891373</v>
      </c>
      <c r="T193" s="206">
        <v>-18941050.289136801</v>
      </c>
      <c r="U193" s="206">
        <v>-18941050.289137099</v>
      </c>
      <c r="V193" s="206">
        <v>-18941050.289137099</v>
      </c>
      <c r="W193" s="206">
        <v>-18941050.289137099</v>
      </c>
      <c r="X193" s="206">
        <v>-18941050.289137099</v>
      </c>
      <c r="Y193" s="206">
        <v>-18941050.289136998</v>
      </c>
      <c r="Z193" s="206">
        <v>-18941050.289136998</v>
      </c>
      <c r="AA193" s="206">
        <v>-18941050.289137099</v>
      </c>
      <c r="AB193" s="206">
        <v>-18941050.289136801</v>
      </c>
      <c r="AC193" s="206">
        <v>-18941050.2891372</v>
      </c>
      <c r="AD193" s="206">
        <v>-18941050.289136998</v>
      </c>
      <c r="AE193" s="206">
        <v>-18941050.289137099</v>
      </c>
      <c r="AF193" s="206">
        <v>-18941050.289136901</v>
      </c>
      <c r="AG193" s="206">
        <v>-18941050.2891373</v>
      </c>
      <c r="AH193" s="206">
        <v>-18941050.289136901</v>
      </c>
      <c r="AI193" s="206">
        <v>-18941050.2891372</v>
      </c>
      <c r="AJ193" s="206">
        <v>-18941050.289136901</v>
      </c>
      <c r="AK193" s="206">
        <v>-18941050.2891372</v>
      </c>
      <c r="AL193" s="206">
        <v>-18941050.289136901</v>
      </c>
      <c r="AM193" s="206">
        <v>0</v>
      </c>
      <c r="AN193" s="206">
        <v>0</v>
      </c>
      <c r="AO193" s="206">
        <v>0</v>
      </c>
      <c r="AP193" s="206">
        <v>1.33514404296875E-8</v>
      </c>
      <c r="AQ193" s="206">
        <v>0</v>
      </c>
      <c r="AR193" s="206">
        <v>-1.52587890625E-8</v>
      </c>
      <c r="AS193" s="206">
        <v>-9.7751617431640596E-9</v>
      </c>
      <c r="AT193" s="206">
        <v>0</v>
      </c>
      <c r="AU193" s="206">
        <v>0</v>
      </c>
      <c r="AV193" s="206">
        <v>0</v>
      </c>
      <c r="AW193" s="206">
        <v>1.1444091796875E-8</v>
      </c>
      <c r="AX193" s="206">
        <v>0</v>
      </c>
      <c r="AY193" s="206">
        <v>0</v>
      </c>
      <c r="AZ193" s="206">
        <v>7.8201293945312503E-8</v>
      </c>
      <c r="BA193" s="206">
        <v>0</v>
      </c>
      <c r="BB193" s="206">
        <v>0</v>
      </c>
      <c r="BC193" s="206">
        <v>0</v>
      </c>
      <c r="BD193" s="206">
        <v>0</v>
      </c>
      <c r="BE193" s="206">
        <v>0</v>
      </c>
      <c r="BF193" s="206">
        <v>1.1444091796875E-8</v>
      </c>
      <c r="BG193" s="206">
        <v>0</v>
      </c>
      <c r="BH193" s="206">
        <v>0</v>
      </c>
      <c r="BI193" s="206">
        <v>0</v>
      </c>
      <c r="BJ193" s="206">
        <v>0</v>
      </c>
      <c r="BK193" s="206">
        <v>0</v>
      </c>
      <c r="BL193" s="206">
        <v>2.4795532226562499E-8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0</v>
      </c>
      <c r="BS193" s="206">
        <v>-7.2479248046874998E-8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0</v>
      </c>
      <c r="CH193" s="206">
        <v>-2.8610229492187501E-9</v>
      </c>
      <c r="CI193" s="206">
        <v>0</v>
      </c>
      <c r="CJ193" s="206">
        <v>0</v>
      </c>
      <c r="CK193" s="206">
        <v>0</v>
      </c>
      <c r="CL193" s="206">
        <v>0</v>
      </c>
      <c r="CM193" s="206">
        <v>0</v>
      </c>
      <c r="CN193" s="206">
        <v>-3.8146972656250001E-9</v>
      </c>
      <c r="CO193" s="206">
        <v>1.9073486328125E-9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-5.3405761718750001E-8</v>
      </c>
      <c r="CX193" s="206">
        <v>8.0108642578125005E-8</v>
      </c>
      <c r="CY193" s="206">
        <v>7.6293945312500002E-9</v>
      </c>
      <c r="CZ193" s="206">
        <v>3.69548797607422E-9</v>
      </c>
      <c r="DA193" s="206">
        <v>0</v>
      </c>
      <c r="DB193" s="206">
        <v>0</v>
      </c>
      <c r="DC193" s="206">
        <v>-9.5367431640625002E-10</v>
      </c>
      <c r="DD193" s="206">
        <v>0</v>
      </c>
      <c r="DE193" s="206">
        <v>-9.5367431640625002E-10</v>
      </c>
      <c r="DF193" s="206">
        <v>-7.6293945312500002E-9</v>
      </c>
      <c r="DG193" s="206">
        <v>-1.9073486328125E-9</v>
      </c>
      <c r="DH193" s="206">
        <v>0</v>
      </c>
      <c r="DI193" s="206">
        <v>-1513965298.4864299</v>
      </c>
      <c r="DJ193" s="232">
        <v>0</v>
      </c>
      <c r="DK193" s="206">
        <v>0</v>
      </c>
      <c r="DL193" s="207">
        <v>-2082196807.1605411</v>
      </c>
      <c r="DM193" s="343"/>
      <c r="DN193" s="317"/>
      <c r="DO193" s="317"/>
      <c r="DP193" s="317"/>
      <c r="DQ193" s="208"/>
      <c r="DR193" s="209"/>
      <c r="DS193" s="209" t="s">
        <v>305</v>
      </c>
      <c r="DT193" s="205"/>
      <c r="DU193" s="206">
        <f t="shared" si="169"/>
        <v>-18.9410502891368</v>
      </c>
      <c r="DV193" s="206">
        <f t="shared" si="170"/>
        <v>-113.64630173482239</v>
      </c>
      <c r="DW193" s="206">
        <f t="shared" si="171"/>
        <v>-435.64415665015184</v>
      </c>
      <c r="DX193" s="206">
        <f t="shared" si="172"/>
        <v>3.6954879760742181E-14</v>
      </c>
      <c r="DY193" s="206">
        <f t="shared" si="173"/>
        <v>3.4332275390625005E-14</v>
      </c>
      <c r="DZ193" s="206">
        <f t="shared" si="174"/>
        <v>1.7881393432617198E-15</v>
      </c>
      <c r="EA193" s="206">
        <f t="shared" si="175"/>
        <v>-9.5367431640625002E-15</v>
      </c>
      <c r="EB193" s="206">
        <f t="shared" si="176"/>
        <v>-1513.9652984864299</v>
      </c>
      <c r="EC193" s="206">
        <f t="shared" si="177"/>
        <v>0</v>
      </c>
      <c r="ED193" s="207">
        <f t="shared" si="129"/>
        <v>-2082.1968071605411</v>
      </c>
      <c r="EE193" s="303">
        <f t="shared" si="178"/>
        <v>0</v>
      </c>
      <c r="EF193" s="306"/>
      <c r="EG193" s="314"/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-244580875.20379299</v>
      </c>
      <c r="J194" s="206">
        <v>-244580875.20379901</v>
      </c>
      <c r="K194" s="206">
        <v>-244580875.203794</v>
      </c>
      <c r="L194" s="206">
        <v>-244580875.20379901</v>
      </c>
      <c r="M194" s="206">
        <v>-244580875.203794</v>
      </c>
      <c r="N194" s="206">
        <v>-244580875.20379999</v>
      </c>
      <c r="O194" s="206">
        <v>-244580875.20379299</v>
      </c>
      <c r="P194" s="206">
        <v>-244580875.20379499</v>
      </c>
      <c r="Q194" s="206">
        <v>-244580875.20379901</v>
      </c>
      <c r="R194" s="206">
        <v>-244580875.203794</v>
      </c>
      <c r="S194" s="206">
        <v>-244580875.20379901</v>
      </c>
      <c r="T194" s="206">
        <v>-244580875.20379499</v>
      </c>
      <c r="U194" s="206">
        <v>-244580875.203796</v>
      </c>
      <c r="V194" s="206">
        <v>-244580875.203796</v>
      </c>
      <c r="W194" s="206">
        <v>-244580875.203798</v>
      </c>
      <c r="X194" s="206">
        <v>-244580875.203796</v>
      </c>
      <c r="Y194" s="206">
        <v>-244580875.20379701</v>
      </c>
      <c r="Z194" s="206">
        <v>-244580875.20379701</v>
      </c>
      <c r="AA194" s="206">
        <v>-244580875.203796</v>
      </c>
      <c r="AB194" s="206">
        <v>-244580875.20379499</v>
      </c>
      <c r="AC194" s="206">
        <v>-244580875.203796</v>
      </c>
      <c r="AD194" s="206">
        <v>-244580875.203796</v>
      </c>
      <c r="AE194" s="206">
        <v>-244580875.203796</v>
      </c>
      <c r="AF194" s="206">
        <v>-244580875.203794</v>
      </c>
      <c r="AG194" s="206">
        <v>-244580875.203798</v>
      </c>
      <c r="AH194" s="206">
        <v>-244580875.20379499</v>
      </c>
      <c r="AI194" s="206">
        <v>-244580875.20379999</v>
      </c>
      <c r="AJ194" s="206">
        <v>-244580875.20379299</v>
      </c>
      <c r="AK194" s="206">
        <v>-244580875.20379999</v>
      </c>
      <c r="AL194" s="206">
        <v>-244580875.203794</v>
      </c>
      <c r="AM194" s="206">
        <v>-1.11162662506104E-7</v>
      </c>
      <c r="AN194" s="206">
        <v>1.2964829802513099E-6</v>
      </c>
      <c r="AO194" s="206">
        <v>1.2099742889404301E-7</v>
      </c>
      <c r="AP194" s="206">
        <v>5.8579444885253903E-7</v>
      </c>
      <c r="AQ194" s="206">
        <v>9.5367431640625002E-9</v>
      </c>
      <c r="AR194" s="206">
        <v>1.2159347534179701E-7</v>
      </c>
      <c r="AS194" s="206">
        <v>0</v>
      </c>
      <c r="AT194" s="206">
        <v>-1.068115234375E-7</v>
      </c>
      <c r="AU194" s="206">
        <v>-6.2465667724609404E-8</v>
      </c>
      <c r="AV194" s="206">
        <v>5.8650970458984401E-8</v>
      </c>
      <c r="AW194" s="206">
        <v>3.63588333129883E-7</v>
      </c>
      <c r="AX194" s="206">
        <v>1.28746032714844E-7</v>
      </c>
      <c r="AY194" s="206">
        <v>5.8174133300781202E-8</v>
      </c>
      <c r="AZ194" s="206">
        <v>0</v>
      </c>
      <c r="BA194" s="206">
        <v>0</v>
      </c>
      <c r="BB194" s="206">
        <v>5.8650970458984401E-8</v>
      </c>
      <c r="BC194" s="206">
        <v>2.52723693847656E-7</v>
      </c>
      <c r="BD194" s="206">
        <v>-1.03235244750977E-7</v>
      </c>
      <c r="BE194" s="206">
        <v>7.6293945312500002E-8</v>
      </c>
      <c r="BF194" s="206">
        <v>-1.14738941192627E-7</v>
      </c>
      <c r="BG194" s="206">
        <v>0</v>
      </c>
      <c r="BH194" s="206">
        <v>0</v>
      </c>
      <c r="BI194" s="206">
        <v>7.5936317443847697E-8</v>
      </c>
      <c r="BJ194" s="206">
        <v>0</v>
      </c>
      <c r="BK194" s="206">
        <v>-7.7247619628906305E-8</v>
      </c>
      <c r="BL194" s="206">
        <v>2.3901462554931602E-7</v>
      </c>
      <c r="BM194" s="206">
        <v>-7.3254108428955097E-8</v>
      </c>
      <c r="BN194" s="206">
        <v>0</v>
      </c>
      <c r="BO194" s="206">
        <v>0</v>
      </c>
      <c r="BP194" s="206">
        <v>-1.5163421630859399E-7</v>
      </c>
      <c r="BQ194" s="206">
        <v>2.4414062500000001E-7</v>
      </c>
      <c r="BR194" s="206">
        <v>2.6702880859375003E-7</v>
      </c>
      <c r="BS194" s="206">
        <v>2.4414062500000001E-7</v>
      </c>
      <c r="BT194" s="206">
        <v>1.2779235839843801E-7</v>
      </c>
      <c r="BU194" s="206">
        <v>0</v>
      </c>
      <c r="BV194" s="206">
        <v>0</v>
      </c>
      <c r="BW194" s="206">
        <v>-8.3565711975097696E-7</v>
      </c>
      <c r="BX194" s="206">
        <v>1.99660658836365E-7</v>
      </c>
      <c r="BY194" s="206">
        <v>1.5014410018920899E-7</v>
      </c>
      <c r="BZ194" s="206">
        <v>8.7976455688476601E-8</v>
      </c>
      <c r="CA194" s="206">
        <v>-6.82353973388672E-7</v>
      </c>
      <c r="CB194" s="206">
        <v>7.8082084655761695E-8</v>
      </c>
      <c r="CC194" s="206">
        <v>0</v>
      </c>
      <c r="CD194" s="206">
        <v>1.04916095733643E-6</v>
      </c>
      <c r="CE194" s="206">
        <v>-1.0796785354614301E-6</v>
      </c>
      <c r="CF194" s="206">
        <v>5.5816769599914495E-7</v>
      </c>
      <c r="CG194" s="206">
        <v>2.4414062500000001E-7</v>
      </c>
      <c r="CH194" s="206">
        <v>-4.8065185546875E-7</v>
      </c>
      <c r="CI194" s="206">
        <v>0</v>
      </c>
      <c r="CJ194" s="206">
        <v>7.8201293945312503E-8</v>
      </c>
      <c r="CK194" s="206">
        <v>1.65551900863647E-7</v>
      </c>
      <c r="CL194" s="206">
        <v>2.9295682907104498E-8</v>
      </c>
      <c r="CM194" s="206">
        <v>0</v>
      </c>
      <c r="CN194" s="206">
        <v>-2.2196769714355499E-7</v>
      </c>
      <c r="CO194" s="206">
        <v>4.7016143798828098E-7</v>
      </c>
      <c r="CP194" s="206">
        <v>0</v>
      </c>
      <c r="CQ194" s="206">
        <v>0</v>
      </c>
      <c r="CR194" s="206">
        <v>-6.4420700073242197E-7</v>
      </c>
      <c r="CS194" s="206">
        <v>1.0251998901367201E-7</v>
      </c>
      <c r="CT194" s="206">
        <v>8.7738037109374999E-8</v>
      </c>
      <c r="CU194" s="206">
        <v>4.2343139648437501E-7</v>
      </c>
      <c r="CV194" s="206">
        <v>2.3212283849716201E-7</v>
      </c>
      <c r="CW194" s="206">
        <v>-2.4366378784179699E-7</v>
      </c>
      <c r="CX194" s="206">
        <v>2.1374225616455101E-7</v>
      </c>
      <c r="CY194" s="206">
        <v>1.0371208190918E-7</v>
      </c>
      <c r="CZ194" s="206">
        <v>-2.0146369934082E-8</v>
      </c>
      <c r="DA194" s="206">
        <v>-3.4391880035400399E-7</v>
      </c>
      <c r="DB194" s="206">
        <v>8.14199447631836E-8</v>
      </c>
      <c r="DC194" s="206">
        <v>-1.9407272338867199E-7</v>
      </c>
      <c r="DD194" s="206">
        <v>-2.9295682907104498E-8</v>
      </c>
      <c r="DE194" s="206">
        <v>-2.7418136596679699E-8</v>
      </c>
      <c r="DF194" s="206">
        <v>0</v>
      </c>
      <c r="DG194" s="206">
        <v>0</v>
      </c>
      <c r="DH194" s="206">
        <v>0</v>
      </c>
      <c r="DI194" s="206">
        <v>-19549441666.619301</v>
      </c>
      <c r="DJ194" s="232">
        <v>0</v>
      </c>
      <c r="DK194" s="206">
        <v>0</v>
      </c>
      <c r="DL194" s="207">
        <v>-26886867922.733192</v>
      </c>
      <c r="DM194" s="343"/>
      <c r="DN194" s="317"/>
      <c r="DO194" s="317"/>
      <c r="DP194" s="317"/>
      <c r="DQ194" s="208"/>
      <c r="DR194" s="209"/>
      <c r="DS194" s="209" t="s">
        <v>306</v>
      </c>
      <c r="DT194" s="205"/>
      <c r="DU194" s="206">
        <f t="shared" si="169"/>
        <v>-244.580875203793</v>
      </c>
      <c r="DV194" s="206">
        <f t="shared" si="170"/>
        <v>-1467.485251222779</v>
      </c>
      <c r="DW194" s="206">
        <f t="shared" si="171"/>
        <v>-5625.3601296873148</v>
      </c>
      <c r="DX194" s="206">
        <f t="shared" si="172"/>
        <v>2.8850212693214367E-12</v>
      </c>
      <c r="DY194" s="206">
        <f t="shared" si="173"/>
        <v>7.2934478521347108E-13</v>
      </c>
      <c r="DZ194" s="206">
        <f t="shared" si="174"/>
        <v>-5.3343176841735868E-13</v>
      </c>
      <c r="EA194" s="206">
        <f t="shared" si="175"/>
        <v>0</v>
      </c>
      <c r="EB194" s="206">
        <f t="shared" si="176"/>
        <v>-19549.441666619299</v>
      </c>
      <c r="EC194" s="206">
        <f t="shared" si="177"/>
        <v>0</v>
      </c>
      <c r="ED194" s="207">
        <f t="shared" si="129"/>
        <v>-26886.867922733181</v>
      </c>
      <c r="EE194" s="303">
        <f t="shared" si="178"/>
        <v>0</v>
      </c>
      <c r="EF194" s="306"/>
      <c r="EG194" s="314"/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/>
      <c r="DN195" s="317"/>
      <c r="DO195" s="317"/>
      <c r="DP195" s="317"/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306"/>
      <c r="EG195" s="314"/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/>
      <c r="DN196" s="317"/>
      <c r="DO196" s="317"/>
      <c r="DP196" s="317"/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306"/>
      <c r="EG196" s="314"/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/>
      <c r="DN197" s="317"/>
      <c r="DO197" s="317"/>
      <c r="DP197" s="317"/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306"/>
      <c r="EG197" s="314"/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/>
      <c r="DN198" s="317"/>
      <c r="DO198" s="317"/>
      <c r="DP198" s="317"/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306"/>
      <c r="EG198" s="314"/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/>
      <c r="DN199" s="317"/>
      <c r="DO199" s="317"/>
      <c r="DP199" s="317"/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306"/>
      <c r="EG199" s="314"/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/>
      <c r="DN200" s="317"/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306"/>
      <c r="EG200" s="314"/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/>
      <c r="DN201" s="317"/>
      <c r="DO201" s="317"/>
      <c r="DP201" s="317"/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306"/>
      <c r="EG201" s="314"/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/>
      <c r="DN202" s="317"/>
      <c r="DO202" s="317"/>
      <c r="DP202" s="317"/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306"/>
      <c r="EG202" s="314"/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/>
      <c r="DN203" s="317"/>
      <c r="DO203" s="317"/>
      <c r="DP203" s="317"/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306"/>
      <c r="EG203" s="314"/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/>
      <c r="DN204" s="317"/>
      <c r="DO204" s="317"/>
      <c r="DP204" s="317"/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306"/>
      <c r="EG204" s="314"/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/>
      <c r="DN205" s="317"/>
      <c r="DO205" s="317"/>
      <c r="DP205" s="317"/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306"/>
      <c r="EG205" s="314"/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/>
      <c r="DN206" s="317"/>
      <c r="DO206" s="317"/>
      <c r="DP206" s="317"/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306"/>
      <c r="EG206" s="314"/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/>
      <c r="DN207" s="317"/>
      <c r="DO207" s="317"/>
      <c r="DP207" s="317"/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306"/>
      <c r="EG207" s="314"/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/>
      <c r="DN208" s="317"/>
      <c r="DO208" s="317"/>
      <c r="DP208" s="317"/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306"/>
      <c r="EG208" s="314"/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/>
      <c r="DN209" s="317"/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306"/>
      <c r="EG209" s="314"/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/>
      <c r="DN210" s="317"/>
      <c r="DO210" s="317"/>
      <c r="DP210" s="317"/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306"/>
      <c r="EG210" s="314"/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/>
      <c r="DN211" s="317"/>
      <c r="DO211" s="317"/>
      <c r="DP211" s="317"/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306"/>
      <c r="EG211" s="314"/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/>
      <c r="DN212" s="317"/>
      <c r="DO212" s="317"/>
      <c r="DP212" s="317"/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306"/>
      <c r="EG212" s="314"/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/>
      <c r="DN213" s="317"/>
      <c r="DO213" s="317"/>
      <c r="DP213" s="317"/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306"/>
      <c r="EG213" s="314"/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/>
      <c r="DN214" s="317"/>
      <c r="DO214" s="317"/>
      <c r="DP214" s="317"/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306"/>
      <c r="EG214" s="314"/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/>
      <c r="DN215" s="317"/>
      <c r="DO215" s="317"/>
      <c r="DP215" s="317"/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306"/>
      <c r="EG215" s="314"/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/>
      <c r="DN216" s="317"/>
      <c r="DO216" s="317"/>
      <c r="DP216" s="317"/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306"/>
      <c r="EG216" s="314"/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/>
      <c r="DN217" s="317"/>
      <c r="DO217" s="317"/>
      <c r="DP217" s="317"/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306"/>
      <c r="EG217" s="314"/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/>
      <c r="DN218" s="317"/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02">SUM(DU219:DU226)</f>
        <v>-100.21696746145058</v>
      </c>
      <c r="DV218" s="213">
        <f t="shared" si="202"/>
        <v>-601.30180476870123</v>
      </c>
      <c r="DW218" s="213">
        <f t="shared" si="202"/>
        <v>-2304.9902516133534</v>
      </c>
      <c r="DX218" s="213">
        <f t="shared" si="202"/>
        <v>5.9485435485839428E-14</v>
      </c>
      <c r="DY218" s="213">
        <f t="shared" si="202"/>
        <v>-3.5881996154785201E-14</v>
      </c>
      <c r="DZ218" s="213">
        <f t="shared" si="202"/>
        <v>-5.8650970458984402E-14</v>
      </c>
      <c r="EA218" s="213">
        <f t="shared" si="202"/>
        <v>0</v>
      </c>
      <c r="EB218" s="213">
        <f t="shared" si="202"/>
        <v>-8010.3800338471501</v>
      </c>
      <c r="EC218" s="213">
        <f t="shared" si="202"/>
        <v>0</v>
      </c>
      <c r="ED218" s="214">
        <f t="shared" si="201"/>
        <v>-11016.889057690656</v>
      </c>
      <c r="EE218" s="305"/>
      <c r="EF218" s="306"/>
      <c r="EG218" s="314"/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-49979559.305476896</v>
      </c>
      <c r="J219" s="206">
        <v>-49979559.305477001</v>
      </c>
      <c r="K219" s="206">
        <v>-49979559.305475898</v>
      </c>
      <c r="L219" s="206">
        <v>-49979559.305477001</v>
      </c>
      <c r="M219" s="206">
        <v>-49979559.305476896</v>
      </c>
      <c r="N219" s="206">
        <v>-49979559.305476896</v>
      </c>
      <c r="O219" s="206">
        <v>-49979559.305477098</v>
      </c>
      <c r="P219" s="206">
        <v>-49979559.305476896</v>
      </c>
      <c r="Q219" s="206">
        <v>-49979559.305477001</v>
      </c>
      <c r="R219" s="206">
        <v>-49979559.305476099</v>
      </c>
      <c r="S219" s="206">
        <v>-49979559.305477001</v>
      </c>
      <c r="T219" s="206">
        <v>-49979559.305476896</v>
      </c>
      <c r="U219" s="206">
        <v>-49979559.305476896</v>
      </c>
      <c r="V219" s="206">
        <v>-49979559.305476896</v>
      </c>
      <c r="W219" s="206">
        <v>-49979559.305476002</v>
      </c>
      <c r="X219" s="206">
        <v>-49979559.305477001</v>
      </c>
      <c r="Y219" s="206">
        <v>-49979559.305477001</v>
      </c>
      <c r="Z219" s="206">
        <v>-49979559.305477001</v>
      </c>
      <c r="AA219" s="206">
        <v>-49979559.305476896</v>
      </c>
      <c r="AB219" s="206">
        <v>-49979559.305476896</v>
      </c>
      <c r="AC219" s="206">
        <v>-49979559.305477001</v>
      </c>
      <c r="AD219" s="206">
        <v>-49979559.305476896</v>
      </c>
      <c r="AE219" s="206">
        <v>-49979559.305476002</v>
      </c>
      <c r="AF219" s="206">
        <v>-49979559.305477001</v>
      </c>
      <c r="AG219" s="206">
        <v>-49979559.305477001</v>
      </c>
      <c r="AH219" s="206">
        <v>-49979559.305477001</v>
      </c>
      <c r="AI219" s="206">
        <v>-49979559.305476397</v>
      </c>
      <c r="AJ219" s="206">
        <v>-49979559.305476896</v>
      </c>
      <c r="AK219" s="206">
        <v>-49979559.305476502</v>
      </c>
      <c r="AL219" s="206">
        <v>-49979559.305477001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-3994885038.95434</v>
      </c>
      <c r="DJ219" s="206">
        <v>0</v>
      </c>
      <c r="DK219" s="206">
        <v>0</v>
      </c>
      <c r="DL219" s="207">
        <v>-5494271818.1186438</v>
      </c>
      <c r="DM219" s="343"/>
      <c r="DN219" s="317"/>
      <c r="DO219" s="317"/>
      <c r="DP219" s="317"/>
      <c r="DQ219" s="208"/>
      <c r="DR219" s="209"/>
      <c r="DS219" s="209" t="s">
        <v>304</v>
      </c>
      <c r="DT219" s="205"/>
      <c r="DU219" s="206">
        <f t="shared" ref="DU219:DU226" si="203">I219/$DQ$4</f>
        <v>-49.979559305476897</v>
      </c>
      <c r="DV219" s="206">
        <f t="shared" ref="DV219:DV226" si="204">SUM(J219:O219)/$DQ$4</f>
        <v>-299.87735583286081</v>
      </c>
      <c r="DW219" s="206">
        <f t="shared" ref="DW219:DW226" si="205">SUM(P219:AL219)/$DQ$4</f>
        <v>-1149.5298640259662</v>
      </c>
      <c r="DX219" s="206">
        <f t="shared" ref="DX219:DX226" si="206">SUM(AM219:CT219)/$DQ$4</f>
        <v>0</v>
      </c>
      <c r="DY219" s="206">
        <f t="shared" ref="DY219:DY226" si="207">SUM(CU219:CY219)/$DQ$4</f>
        <v>0</v>
      </c>
      <c r="DZ219" s="206">
        <f t="shared" ref="DZ219:DZ226" si="208">SUM(CZ219:DE219)/$DQ$4</f>
        <v>0</v>
      </c>
      <c r="EA219" s="206">
        <f t="shared" ref="EA219:EA226" si="209">SUM(DF219:DG219)/$DQ$4</f>
        <v>0</v>
      </c>
      <c r="EB219" s="206">
        <f t="shared" ref="EB219:EB226" si="210">SUM(DH219:DI219)/$DQ$4</f>
        <v>-3994.88503895434</v>
      </c>
      <c r="EC219" s="206">
        <f t="shared" ref="EC219:EC226" si="211">SUM(DJ219:DK219)/$DQ$4</f>
        <v>0</v>
      </c>
      <c r="ED219" s="207">
        <f t="shared" si="201"/>
        <v>-5494.2718181186438</v>
      </c>
      <c r="EE219" s="303">
        <f t="shared" ref="EE219:EE226" si="212">ED219-(DL219/$DQ$4)</f>
        <v>0</v>
      </c>
      <c r="EF219" s="306"/>
      <c r="EG219" s="314"/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-2097042.01376898</v>
      </c>
      <c r="J220" s="206">
        <v>-2097042.0137689901</v>
      </c>
      <c r="K220" s="206">
        <v>-2097042.01376896</v>
      </c>
      <c r="L220" s="206">
        <v>-2097042.0137689901</v>
      </c>
      <c r="M220" s="206">
        <v>-2097042.01376898</v>
      </c>
      <c r="N220" s="206">
        <v>-2097042.0137689901</v>
      </c>
      <c r="O220" s="206">
        <v>-2097042.0137690001</v>
      </c>
      <c r="P220" s="206">
        <v>-2097042.0137689901</v>
      </c>
      <c r="Q220" s="206">
        <v>-2097042.0137689901</v>
      </c>
      <c r="R220" s="206">
        <v>-2097042.01376894</v>
      </c>
      <c r="S220" s="206">
        <v>-2097042.0137689901</v>
      </c>
      <c r="T220" s="206">
        <v>-2097042.0137689901</v>
      </c>
      <c r="U220" s="206">
        <v>-2097042.0137690001</v>
      </c>
      <c r="V220" s="206">
        <v>-2097042.01376898</v>
      </c>
      <c r="W220" s="206">
        <v>-2097042.01376896</v>
      </c>
      <c r="X220" s="206">
        <v>-2097042.0137689901</v>
      </c>
      <c r="Y220" s="206">
        <v>-2097042.0137689901</v>
      </c>
      <c r="Z220" s="206">
        <v>-2097042.0137689901</v>
      </c>
      <c r="AA220" s="206">
        <v>-2097042.01376898</v>
      </c>
      <c r="AB220" s="206">
        <v>-2097042.0137690001</v>
      </c>
      <c r="AC220" s="206">
        <v>-2097042.0137689901</v>
      </c>
      <c r="AD220" s="206">
        <v>-2097042.0137689901</v>
      </c>
      <c r="AE220" s="206">
        <v>-2097042.01376894</v>
      </c>
      <c r="AF220" s="206">
        <v>-2097042.0137689901</v>
      </c>
      <c r="AG220" s="206">
        <v>-2097042.0137689901</v>
      </c>
      <c r="AH220" s="206">
        <v>-2097042.0137689901</v>
      </c>
      <c r="AI220" s="206">
        <v>-2097042.01376897</v>
      </c>
      <c r="AJ220" s="206">
        <v>-2097042.0137690001</v>
      </c>
      <c r="AK220" s="206">
        <v>-2097042.01376896</v>
      </c>
      <c r="AL220" s="206">
        <v>-2097042.0137689901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-167617359.642151</v>
      </c>
      <c r="DJ220" s="206">
        <v>0</v>
      </c>
      <c r="DK220" s="206">
        <v>0</v>
      </c>
      <c r="DL220" s="207">
        <v>-230528620.05522051</v>
      </c>
      <c r="DM220" s="343"/>
      <c r="DN220" s="317"/>
      <c r="DO220" s="317"/>
      <c r="DP220" s="317"/>
      <c r="DQ220" s="208"/>
      <c r="DR220" s="209"/>
      <c r="DS220" s="209" t="s">
        <v>305</v>
      </c>
      <c r="DT220" s="205"/>
      <c r="DU220" s="206">
        <f t="shared" si="203"/>
        <v>-2.0970420137689803</v>
      </c>
      <c r="DV220" s="206">
        <f t="shared" si="204"/>
        <v>-12.582252082613911</v>
      </c>
      <c r="DW220" s="206">
        <f t="shared" si="205"/>
        <v>-48.231966316686616</v>
      </c>
      <c r="DX220" s="206">
        <f t="shared" si="206"/>
        <v>0</v>
      </c>
      <c r="DY220" s="206">
        <f t="shared" si="207"/>
        <v>0</v>
      </c>
      <c r="DZ220" s="206">
        <f t="shared" si="208"/>
        <v>0</v>
      </c>
      <c r="EA220" s="206">
        <f t="shared" si="209"/>
        <v>0</v>
      </c>
      <c r="EB220" s="206">
        <f t="shared" si="210"/>
        <v>-167.617359642151</v>
      </c>
      <c r="EC220" s="206">
        <f t="shared" si="211"/>
        <v>0</v>
      </c>
      <c r="ED220" s="207">
        <f t="shared" si="201"/>
        <v>-230.5286200552205</v>
      </c>
      <c r="EE220" s="303">
        <f t="shared" si="212"/>
        <v>0</v>
      </c>
      <c r="EF220" s="306"/>
      <c r="EG220" s="314"/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-48140366.142204702</v>
      </c>
      <c r="J221" s="206">
        <v>-48140366.142204501</v>
      </c>
      <c r="K221" s="206">
        <v>-48140366.142203599</v>
      </c>
      <c r="L221" s="206">
        <v>-48140366.142204598</v>
      </c>
      <c r="M221" s="206">
        <v>-48140366.142204702</v>
      </c>
      <c r="N221" s="206">
        <v>-48140366.142204396</v>
      </c>
      <c r="O221" s="206">
        <v>-48140366.142204702</v>
      </c>
      <c r="P221" s="206">
        <v>-48140366.142204396</v>
      </c>
      <c r="Q221" s="206">
        <v>-48140366.142204598</v>
      </c>
      <c r="R221" s="206">
        <v>-48140366.142203599</v>
      </c>
      <c r="S221" s="206">
        <v>-48140366.142204501</v>
      </c>
      <c r="T221" s="206">
        <v>-48140366.142204598</v>
      </c>
      <c r="U221" s="206">
        <v>-48140366.142204501</v>
      </c>
      <c r="V221" s="206">
        <v>-48140366.142204702</v>
      </c>
      <c r="W221" s="206">
        <v>-48140366.142203599</v>
      </c>
      <c r="X221" s="206">
        <v>-48140366.142204501</v>
      </c>
      <c r="Y221" s="206">
        <v>-48140366.142204598</v>
      </c>
      <c r="Z221" s="206">
        <v>-48140366.142204501</v>
      </c>
      <c r="AA221" s="206">
        <v>-48140366.142204598</v>
      </c>
      <c r="AB221" s="206">
        <v>-48140366.142204396</v>
      </c>
      <c r="AC221" s="206">
        <v>-48140366.142204702</v>
      </c>
      <c r="AD221" s="206">
        <v>-48140366.142204501</v>
      </c>
      <c r="AE221" s="206">
        <v>-48140366.142203704</v>
      </c>
      <c r="AF221" s="206">
        <v>-48140366.142204501</v>
      </c>
      <c r="AG221" s="206">
        <v>-48140366.142204501</v>
      </c>
      <c r="AH221" s="206">
        <v>-48140366.142204598</v>
      </c>
      <c r="AI221" s="206">
        <v>-48140366.142204098</v>
      </c>
      <c r="AJ221" s="206">
        <v>-48140366.142204501</v>
      </c>
      <c r="AK221" s="206">
        <v>-48140366.142204203</v>
      </c>
      <c r="AL221" s="206">
        <v>-48140366.142204396</v>
      </c>
      <c r="AM221" s="206">
        <v>0</v>
      </c>
      <c r="AN221" s="206">
        <v>-4.1961669921874998E-8</v>
      </c>
      <c r="AO221" s="206">
        <v>1.220703125E-7</v>
      </c>
      <c r="AP221" s="206">
        <v>0</v>
      </c>
      <c r="AQ221" s="206">
        <v>0</v>
      </c>
      <c r="AR221" s="206">
        <v>0</v>
      </c>
      <c r="AS221" s="206">
        <v>0</v>
      </c>
      <c r="AT221" s="206">
        <v>0</v>
      </c>
      <c r="AU221" s="206">
        <v>1.9073486328125E-8</v>
      </c>
      <c r="AV221" s="206">
        <v>0</v>
      </c>
      <c r="AW221" s="206">
        <v>0</v>
      </c>
      <c r="AX221" s="206">
        <v>5.8650970458984401E-8</v>
      </c>
      <c r="AY221" s="206">
        <v>0</v>
      </c>
      <c r="AZ221" s="206">
        <v>0</v>
      </c>
      <c r="BA221" s="206">
        <v>0</v>
      </c>
      <c r="BB221" s="206">
        <v>0</v>
      </c>
      <c r="BC221" s="206">
        <v>2.8610229492187501E-9</v>
      </c>
      <c r="BD221" s="206">
        <v>0</v>
      </c>
      <c r="BE221" s="206">
        <v>0</v>
      </c>
      <c r="BF221" s="206">
        <v>0</v>
      </c>
      <c r="BG221" s="206">
        <v>0</v>
      </c>
      <c r="BH221" s="206">
        <v>0</v>
      </c>
      <c r="BI221" s="206">
        <v>0</v>
      </c>
      <c r="BJ221" s="206">
        <v>-9.8943710327148393E-9</v>
      </c>
      <c r="BK221" s="206">
        <v>0</v>
      </c>
      <c r="BL221" s="206">
        <v>-1.4495849609375E-7</v>
      </c>
      <c r="BM221" s="206">
        <v>0</v>
      </c>
      <c r="BN221" s="206">
        <v>0</v>
      </c>
      <c r="BO221" s="206">
        <v>0</v>
      </c>
      <c r="BP221" s="206">
        <v>0</v>
      </c>
      <c r="BQ221" s="206">
        <v>0</v>
      </c>
      <c r="BR221" s="206">
        <v>0</v>
      </c>
      <c r="BS221" s="206">
        <v>4.7683715820312501E-9</v>
      </c>
      <c r="BT221" s="206">
        <v>-6.1035156250000001E-8</v>
      </c>
      <c r="BU221" s="206">
        <v>0</v>
      </c>
      <c r="BV221" s="206">
        <v>0</v>
      </c>
      <c r="BW221" s="206">
        <v>0</v>
      </c>
      <c r="BX221" s="206">
        <v>6.4849853515625005E-8</v>
      </c>
      <c r="BY221" s="206">
        <v>0</v>
      </c>
      <c r="BZ221" s="206">
        <v>-1.9073486328125E-9</v>
      </c>
      <c r="CA221" s="206">
        <v>0</v>
      </c>
      <c r="CB221" s="206">
        <v>0</v>
      </c>
      <c r="CC221" s="206">
        <v>0</v>
      </c>
      <c r="CD221" s="206">
        <v>0</v>
      </c>
      <c r="CE221" s="206">
        <v>-4.2915344238281296E-9</v>
      </c>
      <c r="CF221" s="206">
        <v>0</v>
      </c>
      <c r="CG221" s="206">
        <v>0</v>
      </c>
      <c r="CH221" s="206">
        <v>0</v>
      </c>
      <c r="CI221" s="206">
        <v>0</v>
      </c>
      <c r="CJ221" s="206">
        <v>0</v>
      </c>
      <c r="CK221" s="206">
        <v>1.9073486328125E-8</v>
      </c>
      <c r="CL221" s="206">
        <v>0</v>
      </c>
      <c r="CM221" s="206">
        <v>0</v>
      </c>
      <c r="CN221" s="206">
        <v>1.5616416931152299E-7</v>
      </c>
      <c r="CO221" s="206">
        <v>5.7220458984375001E-9</v>
      </c>
      <c r="CP221" s="206">
        <v>0</v>
      </c>
      <c r="CQ221" s="206">
        <v>0</v>
      </c>
      <c r="CR221" s="206">
        <v>0</v>
      </c>
      <c r="CS221" s="206">
        <v>-7.6293945312500002E-9</v>
      </c>
      <c r="CT221" s="206">
        <v>-1.220703125E-7</v>
      </c>
      <c r="CU221" s="206">
        <v>0</v>
      </c>
      <c r="CV221" s="206">
        <v>6.6757202148437501E-9</v>
      </c>
      <c r="CW221" s="206">
        <v>-1.1444091796875E-8</v>
      </c>
      <c r="CX221" s="206">
        <v>-6.6757202148437501E-9</v>
      </c>
      <c r="CY221" s="206">
        <v>-2.4437904357910201E-8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-3847877635.2506599</v>
      </c>
      <c r="DJ221" s="206">
        <v>0</v>
      </c>
      <c r="DK221" s="206">
        <v>0</v>
      </c>
      <c r="DL221" s="207">
        <v>-5292088619.5167923</v>
      </c>
      <c r="DM221" s="343"/>
      <c r="DN221" s="317"/>
      <c r="DO221" s="317"/>
      <c r="DP221" s="317"/>
      <c r="DQ221" s="208"/>
      <c r="DR221" s="209"/>
      <c r="DS221" s="209" t="s">
        <v>306</v>
      </c>
      <c r="DT221" s="205"/>
      <c r="DU221" s="206">
        <f t="shared" si="203"/>
        <v>-48.140366142204705</v>
      </c>
      <c r="DV221" s="206">
        <f t="shared" si="204"/>
        <v>-288.84219685322648</v>
      </c>
      <c r="DW221" s="206">
        <f t="shared" si="205"/>
        <v>-1107.2284212707009</v>
      </c>
      <c r="DX221" s="206">
        <f t="shared" si="206"/>
        <v>5.9485435485839428E-14</v>
      </c>
      <c r="DY221" s="206">
        <f t="shared" si="207"/>
        <v>-3.5881996154785201E-14</v>
      </c>
      <c r="DZ221" s="206">
        <f t="shared" si="208"/>
        <v>-5.8650970458984402E-14</v>
      </c>
      <c r="EA221" s="206">
        <f t="shared" si="209"/>
        <v>0</v>
      </c>
      <c r="EB221" s="206">
        <f t="shared" si="210"/>
        <v>-3847.8776352506598</v>
      </c>
      <c r="EC221" s="206">
        <f t="shared" si="211"/>
        <v>0</v>
      </c>
      <c r="ED221" s="207">
        <f t="shared" si="201"/>
        <v>-5292.0886195167914</v>
      </c>
      <c r="EE221" s="303">
        <f t="shared" si="212"/>
        <v>0</v>
      </c>
      <c r="EF221" s="306"/>
      <c r="EG221" s="314"/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/>
      <c r="DN222" s="317"/>
      <c r="DO222" s="317"/>
      <c r="DP222" s="317"/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306"/>
      <c r="EG222" s="314"/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/>
      <c r="DN223" s="317"/>
      <c r="DO223" s="317"/>
      <c r="DP223" s="317"/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306"/>
      <c r="EG223" s="314"/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/>
      <c r="DN224" s="317"/>
      <c r="DO224" s="317"/>
      <c r="DP224" s="317"/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306"/>
      <c r="EG224" s="314"/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/>
      <c r="DN225" s="317"/>
      <c r="DO225" s="317"/>
      <c r="DP225" s="317"/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306"/>
      <c r="EG225" s="314"/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/>
      <c r="DN226" s="317"/>
      <c r="DO226" s="317"/>
      <c r="DP226" s="317"/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306"/>
      <c r="EG226" s="314"/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/>
      <c r="DN227" s="317"/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306"/>
      <c r="EG227" s="314"/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/>
      <c r="DN228" s="317"/>
      <c r="DO228" s="317"/>
      <c r="DP228" s="317"/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306"/>
      <c r="EG228" s="314"/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/>
      <c r="DN229" s="317"/>
      <c r="DO229" s="317"/>
      <c r="DP229" s="317"/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306"/>
      <c r="EG229" s="314"/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/>
      <c r="DN230" s="317"/>
      <c r="DO230" s="317"/>
      <c r="DP230" s="317"/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306"/>
      <c r="EG230" s="314"/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/>
      <c r="DN231" s="317"/>
      <c r="DO231" s="317"/>
      <c r="DP231" s="317"/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306"/>
      <c r="EG231" s="314"/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/>
      <c r="DN232" s="317"/>
      <c r="DO232" s="317"/>
      <c r="DP232" s="317"/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306"/>
      <c r="EG232" s="314"/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/>
      <c r="DN233" s="317"/>
      <c r="DO233" s="317"/>
      <c r="DP233" s="317"/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306"/>
      <c r="EG233" s="314"/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/>
      <c r="DN234" s="317"/>
      <c r="DO234" s="317"/>
      <c r="DP234" s="317"/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306"/>
      <c r="EG234" s="314"/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/>
      <c r="DN235" s="317"/>
      <c r="DO235" s="317"/>
      <c r="DP235" s="317"/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306"/>
      <c r="EG235" s="314"/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/>
      <c r="DN236" s="317"/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24">SUM(DU237:DU243)</f>
        <v>-47.532411726548645</v>
      </c>
      <c r="DV236" s="213">
        <f t="shared" si="224"/>
        <v>-285.19447035930159</v>
      </c>
      <c r="DW236" s="213">
        <f t="shared" si="224"/>
        <v>-1094.2454697106364</v>
      </c>
      <c r="DX236" s="213">
        <f t="shared" si="224"/>
        <v>-2.5000000000000075</v>
      </c>
      <c r="DY236" s="213">
        <f t="shared" si="224"/>
        <v>7.9345703124999994E-13</v>
      </c>
      <c r="DZ236" s="213">
        <f t="shared" si="224"/>
        <v>0</v>
      </c>
      <c r="EA236" s="213">
        <f t="shared" si="224"/>
        <v>-1.0000000000000915</v>
      </c>
      <c r="EB236" s="213">
        <f t="shared" si="224"/>
        <v>-21752.152615347346</v>
      </c>
      <c r="EC236" s="213">
        <f t="shared" si="224"/>
        <v>0</v>
      </c>
      <c r="ED236" s="214">
        <f t="shared" si="201"/>
        <v>-23182.624967143831</v>
      </c>
      <c r="EE236" s="305"/>
      <c r="EF236" s="306"/>
      <c r="EG236" s="314"/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-28322497.338626899</v>
      </c>
      <c r="J237" s="206">
        <v>-28322497.338627301</v>
      </c>
      <c r="K237" s="206">
        <v>-28322497.338626899</v>
      </c>
      <c r="L237" s="206">
        <v>-28322497.338631298</v>
      </c>
      <c r="M237" s="206">
        <v>-28322497.3386232</v>
      </c>
      <c r="N237" s="206">
        <v>-28322497.338631101</v>
      </c>
      <c r="O237" s="206">
        <v>-28322497.338631298</v>
      </c>
      <c r="P237" s="206">
        <v>-28322497.338622902</v>
      </c>
      <c r="Q237" s="206">
        <v>-28322497.3386271</v>
      </c>
      <c r="R237" s="206">
        <v>-28322497.338631202</v>
      </c>
      <c r="S237" s="206">
        <v>-28322497.338627402</v>
      </c>
      <c r="T237" s="206">
        <v>-28322497.338626899</v>
      </c>
      <c r="U237" s="206">
        <v>-28322497.3386271</v>
      </c>
      <c r="V237" s="206">
        <v>-28322497.338627201</v>
      </c>
      <c r="W237" s="206">
        <v>-28322497.338631202</v>
      </c>
      <c r="X237" s="206">
        <v>-28322497.338626999</v>
      </c>
      <c r="Y237" s="206">
        <v>-28322497.338627301</v>
      </c>
      <c r="Z237" s="206">
        <v>-28322497.338626999</v>
      </c>
      <c r="AA237" s="206">
        <v>-28322497.338631202</v>
      </c>
      <c r="AB237" s="206">
        <v>-28322497.338623099</v>
      </c>
      <c r="AC237" s="206">
        <v>-28322497.338631</v>
      </c>
      <c r="AD237" s="206">
        <v>-28322497.3386271</v>
      </c>
      <c r="AE237" s="206">
        <v>-28322497.338627201</v>
      </c>
      <c r="AF237" s="206">
        <v>-28322497.3386271</v>
      </c>
      <c r="AG237" s="206">
        <v>-28322497.338626899</v>
      </c>
      <c r="AH237" s="206">
        <v>-28322497.338627402</v>
      </c>
      <c r="AI237" s="206">
        <v>-28322497.338631298</v>
      </c>
      <c r="AJ237" s="206">
        <v>-28322497.338626999</v>
      </c>
      <c r="AK237" s="206">
        <v>-28322497.338627201</v>
      </c>
      <c r="AL237" s="206">
        <v>-28322497.338626999</v>
      </c>
      <c r="AM237" s="206">
        <v>0</v>
      </c>
      <c r="AN237" s="206">
        <v>0</v>
      </c>
      <c r="AO237" s="206">
        <v>0</v>
      </c>
      <c r="AP237" s="206">
        <v>0</v>
      </c>
      <c r="AQ237" s="206">
        <v>0</v>
      </c>
      <c r="AR237" s="206">
        <v>0</v>
      </c>
      <c r="AS237" s="206">
        <v>0</v>
      </c>
      <c r="AT237" s="206">
        <v>0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0</v>
      </c>
      <c r="BC237" s="206">
        <v>0</v>
      </c>
      <c r="BD237" s="206">
        <v>0</v>
      </c>
      <c r="BE237" s="206">
        <v>0</v>
      </c>
      <c r="BF237" s="206">
        <v>0</v>
      </c>
      <c r="BG237" s="206">
        <v>0</v>
      </c>
      <c r="BH237" s="206">
        <v>0</v>
      </c>
      <c r="BI237" s="206">
        <v>0</v>
      </c>
      <c r="BJ237" s="206">
        <v>0</v>
      </c>
      <c r="BK237" s="206">
        <v>0</v>
      </c>
      <c r="BL237" s="206">
        <v>0</v>
      </c>
      <c r="BM237" s="206">
        <v>0</v>
      </c>
      <c r="BN237" s="206">
        <v>0</v>
      </c>
      <c r="BO237" s="206">
        <v>0</v>
      </c>
      <c r="BP237" s="206">
        <v>0</v>
      </c>
      <c r="BQ237" s="206">
        <v>0</v>
      </c>
      <c r="BR237" s="206">
        <v>0</v>
      </c>
      <c r="BS237" s="206">
        <v>0</v>
      </c>
      <c r="BT237" s="206">
        <v>0</v>
      </c>
      <c r="BU237" s="206">
        <v>0</v>
      </c>
      <c r="BV237" s="206">
        <v>0</v>
      </c>
      <c r="BW237" s="206">
        <v>0</v>
      </c>
      <c r="BX237" s="206">
        <v>0</v>
      </c>
      <c r="BY237" s="206">
        <v>0</v>
      </c>
      <c r="BZ237" s="206">
        <v>0</v>
      </c>
      <c r="CA237" s="206">
        <v>0</v>
      </c>
      <c r="CB237" s="206">
        <v>0</v>
      </c>
      <c r="CC237" s="206">
        <v>0</v>
      </c>
      <c r="CD237" s="206">
        <v>0</v>
      </c>
      <c r="CE237" s="206">
        <v>0</v>
      </c>
      <c r="CF237" s="206">
        <v>0</v>
      </c>
      <c r="CG237" s="206">
        <v>0</v>
      </c>
      <c r="CH237" s="206">
        <v>0</v>
      </c>
      <c r="CI237" s="206">
        <v>0</v>
      </c>
      <c r="CJ237" s="206">
        <v>0</v>
      </c>
      <c r="CK237" s="206">
        <v>0</v>
      </c>
      <c r="CL237" s="206">
        <v>0</v>
      </c>
      <c r="CM237" s="206">
        <v>0</v>
      </c>
      <c r="CN237" s="206">
        <v>0</v>
      </c>
      <c r="CO237" s="206">
        <v>0</v>
      </c>
      <c r="CP237" s="206">
        <v>0</v>
      </c>
      <c r="CQ237" s="206">
        <v>0</v>
      </c>
      <c r="CR237" s="206">
        <v>0</v>
      </c>
      <c r="CS237" s="206">
        <v>0</v>
      </c>
      <c r="CT237" s="206">
        <v>0</v>
      </c>
      <c r="CU237" s="206">
        <v>0</v>
      </c>
      <c r="CV237" s="206">
        <v>0</v>
      </c>
      <c r="CW237" s="206">
        <v>0</v>
      </c>
      <c r="CX237" s="206">
        <v>0</v>
      </c>
      <c r="CY237" s="206">
        <v>7.9345703124999996E-7</v>
      </c>
      <c r="CZ237" s="206">
        <v>0</v>
      </c>
      <c r="DA237" s="206">
        <v>0</v>
      </c>
      <c r="DB237" s="206">
        <v>0</v>
      </c>
      <c r="DC237" s="206">
        <v>0</v>
      </c>
      <c r="DD237" s="206">
        <v>0</v>
      </c>
      <c r="DE237" s="206">
        <v>0</v>
      </c>
      <c r="DF237" s="206">
        <v>0</v>
      </c>
      <c r="DG237" s="206">
        <v>0</v>
      </c>
      <c r="DH237" s="206">
        <v>0</v>
      </c>
      <c r="DI237" s="206">
        <v>-19924773005.485001</v>
      </c>
      <c r="DJ237" s="232">
        <v>0</v>
      </c>
      <c r="DK237" s="206">
        <v>0</v>
      </c>
      <c r="DL237" s="207">
        <v>-20774447925.643833</v>
      </c>
      <c r="DM237" s="343"/>
      <c r="DN237" s="317"/>
      <c r="DO237" s="317"/>
      <c r="DP237" s="317"/>
      <c r="DQ237" s="208"/>
      <c r="DR237" s="209" t="s">
        <v>292</v>
      </c>
      <c r="DS237" s="209"/>
      <c r="DT237" s="205"/>
      <c r="DU237" s="206">
        <f t="shared" ref="DU237:DU243" si="225">I237/$DQ$4</f>
        <v>-28.322497338626899</v>
      </c>
      <c r="DV237" s="206">
        <f t="shared" ref="DV237:DV243" si="226">SUM(J237:O237)/$DQ$4</f>
        <v>-169.93498403177108</v>
      </c>
      <c r="DW237" s="206">
        <f t="shared" ref="DW237:DW243" si="227">SUM(P237:AL237)/$DQ$4</f>
        <v>-651.41743878843579</v>
      </c>
      <c r="DX237" s="206">
        <f t="shared" ref="DX237:DX243" si="228">SUM(AM237:CT237)/$DQ$4</f>
        <v>0</v>
      </c>
      <c r="DY237" s="206">
        <f t="shared" ref="DY237:DY243" si="229">SUM(CU237:CY237)/$DQ$4</f>
        <v>7.9345703124999994E-13</v>
      </c>
      <c r="DZ237" s="206">
        <f t="shared" ref="DZ237:DZ243" si="230">SUM(CZ237:DE237)/$DQ$4</f>
        <v>0</v>
      </c>
      <c r="EA237" s="206">
        <f t="shared" ref="EA237:EA243" si="231">SUM(DF237:DG237)/$DQ$4</f>
        <v>0</v>
      </c>
      <c r="EB237" s="206">
        <f t="shared" ref="EB237:EB243" si="232">SUM(DH237:DI237)/$DQ$4</f>
        <v>-19924.773005485</v>
      </c>
      <c r="EC237" s="206">
        <f t="shared" ref="EC237:EC243" si="233">SUM(DJ237:DK237)/$DQ$4</f>
        <v>0</v>
      </c>
      <c r="ED237" s="207">
        <f t="shared" si="201"/>
        <v>-20774.447925643832</v>
      </c>
      <c r="EE237" s="303">
        <f t="shared" ref="EE237:EE243" si="234">ED237-(DL237/$DQ$4)</f>
        <v>0</v>
      </c>
      <c r="EF237" s="306"/>
      <c r="EG237" s="314"/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-973679.69638011104</v>
      </c>
      <c r="J238" s="206">
        <v>-973679.69638003397</v>
      </c>
      <c r="K238" s="206">
        <v>-973679.69638015702</v>
      </c>
      <c r="L238" s="206">
        <v>-973679.69638011302</v>
      </c>
      <c r="M238" s="206">
        <v>-973679.69638003397</v>
      </c>
      <c r="N238" s="206">
        <v>-973679.69638009602</v>
      </c>
      <c r="O238" s="206">
        <v>-973679.69638011302</v>
      </c>
      <c r="P238" s="206">
        <v>-973679.696380098</v>
      </c>
      <c r="Q238" s="206">
        <v>-973679.69638003199</v>
      </c>
      <c r="R238" s="206">
        <v>-973679.69638011302</v>
      </c>
      <c r="S238" s="206">
        <v>-973679.69638010301</v>
      </c>
      <c r="T238" s="206">
        <v>-973679.69638008706</v>
      </c>
      <c r="U238" s="206">
        <v>-973679.69638011302</v>
      </c>
      <c r="V238" s="206">
        <v>-973679.69638010301</v>
      </c>
      <c r="W238" s="206">
        <v>-973679.69638011302</v>
      </c>
      <c r="X238" s="206">
        <v>-973679.69638003397</v>
      </c>
      <c r="Y238" s="206">
        <v>-973679.69638010301</v>
      </c>
      <c r="Z238" s="206">
        <v>-973679.69638010499</v>
      </c>
      <c r="AA238" s="206">
        <v>-973679.69638003199</v>
      </c>
      <c r="AB238" s="206">
        <v>-973679.69638010499</v>
      </c>
      <c r="AC238" s="206">
        <v>-973679.69638010499</v>
      </c>
      <c r="AD238" s="206">
        <v>-973679.696380093</v>
      </c>
      <c r="AE238" s="206">
        <v>-973679.69638010499</v>
      </c>
      <c r="AF238" s="206">
        <v>-973679.69638010499</v>
      </c>
      <c r="AG238" s="206">
        <v>-973679.69638002396</v>
      </c>
      <c r="AH238" s="206">
        <v>-973679.69638011302</v>
      </c>
      <c r="AI238" s="206">
        <v>-973679.69638008799</v>
      </c>
      <c r="AJ238" s="206">
        <v>-973679.69638010499</v>
      </c>
      <c r="AK238" s="206">
        <v>-973679.69638003397</v>
      </c>
      <c r="AL238" s="206">
        <v>-973679.69638010301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-7.6293945312500002E-9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0</v>
      </c>
      <c r="CV238" s="206">
        <v>0</v>
      </c>
      <c r="CW238" s="206">
        <v>-7.6293945312500002E-9</v>
      </c>
      <c r="CX238" s="206">
        <v>0</v>
      </c>
      <c r="CY238" s="206">
        <v>7.6293945312500002E-9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0</v>
      </c>
      <c r="DG238" s="206">
        <v>0</v>
      </c>
      <c r="DH238" s="206">
        <v>0</v>
      </c>
      <c r="DI238" s="206">
        <v>-369750488.10859698</v>
      </c>
      <c r="DJ238" s="232">
        <v>0</v>
      </c>
      <c r="DK238" s="206">
        <v>0</v>
      </c>
      <c r="DL238" s="207">
        <v>-398960878.99999964</v>
      </c>
      <c r="DM238" s="343"/>
      <c r="DN238" s="317"/>
      <c r="DO238" s="317"/>
      <c r="DP238" s="317"/>
      <c r="DQ238" s="208"/>
      <c r="DR238" s="209" t="s">
        <v>316</v>
      </c>
      <c r="DS238" s="209"/>
      <c r="DT238" s="205"/>
      <c r="DU238" s="206">
        <f t="shared" si="225"/>
        <v>-0.97367969638011109</v>
      </c>
      <c r="DV238" s="206">
        <f t="shared" si="226"/>
        <v>-5.8420781782805484</v>
      </c>
      <c r="DW238" s="206">
        <f t="shared" si="227"/>
        <v>-22.394633016742013</v>
      </c>
      <c r="DX238" s="206">
        <f t="shared" si="228"/>
        <v>-7.6293945312500005E-15</v>
      </c>
      <c r="DY238" s="206">
        <f t="shared" si="229"/>
        <v>0</v>
      </c>
      <c r="DZ238" s="206">
        <f t="shared" si="230"/>
        <v>0</v>
      </c>
      <c r="EA238" s="206">
        <f t="shared" si="231"/>
        <v>0</v>
      </c>
      <c r="EB238" s="206">
        <f t="shared" si="232"/>
        <v>-369.75048810859698</v>
      </c>
      <c r="EC238" s="206">
        <f t="shared" si="233"/>
        <v>0</v>
      </c>
      <c r="ED238" s="207">
        <f t="shared" si="201"/>
        <v>-398.96087899999964</v>
      </c>
      <c r="EE238" s="303">
        <f t="shared" si="234"/>
        <v>0</v>
      </c>
      <c r="EF238" s="306"/>
      <c r="EG238" s="314"/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-17902296.058208302</v>
      </c>
      <c r="J239" s="206">
        <v>-17902296.058208499</v>
      </c>
      <c r="K239" s="206">
        <v>-17902296.0582081</v>
      </c>
      <c r="L239" s="206">
        <v>-17902296.058208399</v>
      </c>
      <c r="M239" s="206">
        <v>-17902296.058208399</v>
      </c>
      <c r="N239" s="206">
        <v>-17902296.058208499</v>
      </c>
      <c r="O239" s="206">
        <v>-17902296.0582081</v>
      </c>
      <c r="P239" s="206">
        <v>-17902296.058208399</v>
      </c>
      <c r="Q239" s="206">
        <v>-17902296.058208499</v>
      </c>
      <c r="R239" s="206">
        <v>-17902296.0582081</v>
      </c>
      <c r="S239" s="206">
        <v>-17902296.058208499</v>
      </c>
      <c r="T239" s="206">
        <v>-17902296.058208399</v>
      </c>
      <c r="U239" s="206">
        <v>-17902296.0582081</v>
      </c>
      <c r="V239" s="206">
        <v>-17902296.058208399</v>
      </c>
      <c r="W239" s="206">
        <v>-17902296.058208399</v>
      </c>
      <c r="X239" s="206">
        <v>-17902296.058208399</v>
      </c>
      <c r="Y239" s="206">
        <v>-17902296.058208399</v>
      </c>
      <c r="Z239" s="206">
        <v>-17902296.058208201</v>
      </c>
      <c r="AA239" s="206">
        <v>-17902296.058208399</v>
      </c>
      <c r="AB239" s="206">
        <v>-17902296.0582081</v>
      </c>
      <c r="AC239" s="206">
        <v>-17902296.058208399</v>
      </c>
      <c r="AD239" s="206">
        <v>-17902296.058208399</v>
      </c>
      <c r="AE239" s="206">
        <v>-17902296.058208399</v>
      </c>
      <c r="AF239" s="206">
        <v>-17902296.0582081</v>
      </c>
      <c r="AG239" s="206">
        <v>-17902296.058208499</v>
      </c>
      <c r="AH239" s="206">
        <v>-17902296.058208201</v>
      </c>
      <c r="AI239" s="206">
        <v>-17902296.0582087</v>
      </c>
      <c r="AJ239" s="206">
        <v>-17902296.058208201</v>
      </c>
      <c r="AK239" s="206">
        <v>-17902296.058208302</v>
      </c>
      <c r="AL239" s="206">
        <v>-17902296.0582081</v>
      </c>
      <c r="AM239" s="206">
        <v>0</v>
      </c>
      <c r="AN239" s="206">
        <v>0</v>
      </c>
      <c r="AO239" s="206">
        <v>0</v>
      </c>
      <c r="AP239" s="206">
        <v>0</v>
      </c>
      <c r="AQ239" s="206">
        <v>0</v>
      </c>
      <c r="AR239" s="206">
        <v>0</v>
      </c>
      <c r="AS239" s="206">
        <v>0</v>
      </c>
      <c r="AT239" s="206">
        <v>0</v>
      </c>
      <c r="AU239" s="206">
        <v>0</v>
      </c>
      <c r="AV239" s="206">
        <v>0</v>
      </c>
      <c r="AW239" s="206">
        <v>0</v>
      </c>
      <c r="AX239" s="206">
        <v>0</v>
      </c>
      <c r="AY239" s="206">
        <v>0</v>
      </c>
      <c r="AZ239" s="206">
        <v>0</v>
      </c>
      <c r="BA239" s="206">
        <v>0</v>
      </c>
      <c r="BB239" s="206">
        <v>0</v>
      </c>
      <c r="BC239" s="206">
        <v>0</v>
      </c>
      <c r="BD239" s="206">
        <v>0</v>
      </c>
      <c r="BE239" s="206">
        <v>0</v>
      </c>
      <c r="BF239" s="206">
        <v>0</v>
      </c>
      <c r="BG239" s="206">
        <v>0</v>
      </c>
      <c r="BH239" s="206">
        <v>0</v>
      </c>
      <c r="BI239" s="206">
        <v>0</v>
      </c>
      <c r="BJ239" s="206">
        <v>0</v>
      </c>
      <c r="BK239" s="206">
        <v>0</v>
      </c>
      <c r="BL239" s="206">
        <v>0</v>
      </c>
      <c r="BM239" s="206">
        <v>0</v>
      </c>
      <c r="BN239" s="206">
        <v>0</v>
      </c>
      <c r="BO239" s="206">
        <v>0</v>
      </c>
      <c r="BP239" s="206">
        <v>0</v>
      </c>
      <c r="BQ239" s="206">
        <v>0</v>
      </c>
      <c r="BR239" s="206">
        <v>0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0</v>
      </c>
      <c r="BZ239" s="206">
        <v>0</v>
      </c>
      <c r="CA239" s="206">
        <v>0</v>
      </c>
      <c r="CB239" s="206">
        <v>0</v>
      </c>
      <c r="CC239" s="206">
        <v>0</v>
      </c>
      <c r="CD239" s="206">
        <v>0</v>
      </c>
      <c r="CE239" s="206">
        <v>0</v>
      </c>
      <c r="CF239" s="206">
        <v>0</v>
      </c>
      <c r="CG239" s="206">
        <v>0</v>
      </c>
      <c r="CH239" s="206">
        <v>0</v>
      </c>
      <c r="CI239" s="206">
        <v>0</v>
      </c>
      <c r="CJ239" s="206">
        <v>0</v>
      </c>
      <c r="CK239" s="206">
        <v>0</v>
      </c>
      <c r="CL239" s="206">
        <v>0</v>
      </c>
      <c r="CM239" s="206">
        <v>0</v>
      </c>
      <c r="CN239" s="206">
        <v>0</v>
      </c>
      <c r="CO239" s="206">
        <v>0</v>
      </c>
      <c r="CP239" s="206">
        <v>0</v>
      </c>
      <c r="CQ239" s="206">
        <v>0</v>
      </c>
      <c r="CR239" s="206">
        <v>0</v>
      </c>
      <c r="CS239" s="206">
        <v>0</v>
      </c>
      <c r="CT239" s="206">
        <v>0</v>
      </c>
      <c r="CU239" s="206">
        <v>0</v>
      </c>
      <c r="CV239" s="206">
        <v>0</v>
      </c>
      <c r="CW239" s="206">
        <v>0</v>
      </c>
      <c r="CX239" s="206">
        <v>0</v>
      </c>
      <c r="CY239" s="206">
        <v>0</v>
      </c>
      <c r="CZ239" s="206">
        <v>0</v>
      </c>
      <c r="DA239" s="206">
        <v>0</v>
      </c>
      <c r="DB239" s="206">
        <v>0</v>
      </c>
      <c r="DC239" s="206">
        <v>0</v>
      </c>
      <c r="DD239" s="206">
        <v>0</v>
      </c>
      <c r="DE239" s="206">
        <v>0</v>
      </c>
      <c r="DF239" s="206">
        <v>-9.1552734375000002E-8</v>
      </c>
      <c r="DG239" s="206">
        <v>0</v>
      </c>
      <c r="DH239" s="206">
        <v>0</v>
      </c>
      <c r="DI239" s="206">
        <v>-1430937280.7537501</v>
      </c>
      <c r="DJ239" s="232">
        <v>0</v>
      </c>
      <c r="DK239" s="206">
        <v>0</v>
      </c>
      <c r="DL239" s="207">
        <v>-1968006162.5000002</v>
      </c>
      <c r="DM239" s="343"/>
      <c r="DN239" s="317"/>
      <c r="DO239" s="317"/>
      <c r="DP239" s="317"/>
      <c r="DQ239" s="208"/>
      <c r="DR239" s="205" t="s">
        <v>272</v>
      </c>
      <c r="DS239" s="209"/>
      <c r="DT239" s="205"/>
      <c r="DU239" s="206">
        <f t="shared" si="225"/>
        <v>-17.9022960582083</v>
      </c>
      <c r="DV239" s="206">
        <f t="shared" si="226"/>
        <v>-107.41377634924999</v>
      </c>
      <c r="DW239" s="206">
        <f t="shared" si="227"/>
        <v>-411.75280933879174</v>
      </c>
      <c r="DX239" s="206">
        <f t="shared" si="228"/>
        <v>0</v>
      </c>
      <c r="DY239" s="206">
        <f t="shared" si="229"/>
        <v>0</v>
      </c>
      <c r="DZ239" s="206">
        <f t="shared" si="230"/>
        <v>0</v>
      </c>
      <c r="EA239" s="206">
        <f t="shared" si="231"/>
        <v>-9.1552734374999999E-14</v>
      </c>
      <c r="EB239" s="206">
        <f t="shared" si="232"/>
        <v>-1430.93728075375</v>
      </c>
      <c r="EC239" s="206">
        <f t="shared" si="233"/>
        <v>0</v>
      </c>
      <c r="ED239" s="207">
        <f t="shared" si="201"/>
        <v>-1968.0061625000001</v>
      </c>
      <c r="EE239" s="303">
        <f t="shared" si="234"/>
        <v>0</v>
      </c>
      <c r="EF239" s="306"/>
      <c r="EG239" s="314"/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/>
      <c r="DN240" s="317"/>
      <c r="DO240" s="317"/>
      <c r="DP240" s="317"/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306"/>
      <c r="EG240" s="314"/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-1000000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-500000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-2000000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-1000000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-4500000</v>
      </c>
      <c r="DM241" s="343"/>
      <c r="DN241" s="317"/>
      <c r="DO241" s="317"/>
      <c r="DP241" s="317"/>
      <c r="DQ241" s="208"/>
      <c r="DR241" s="205" t="s">
        <v>312</v>
      </c>
      <c r="DS241" s="209"/>
      <c r="DT241" s="205"/>
      <c r="DU241" s="206">
        <f t="shared" si="225"/>
        <v>0</v>
      </c>
      <c r="DV241" s="206">
        <f t="shared" si="226"/>
        <v>0</v>
      </c>
      <c r="DW241" s="206">
        <f t="shared" si="227"/>
        <v>-1</v>
      </c>
      <c r="DX241" s="206">
        <f t="shared" si="228"/>
        <v>-2.5</v>
      </c>
      <c r="DY241" s="206">
        <f t="shared" si="229"/>
        <v>0</v>
      </c>
      <c r="DZ241" s="206">
        <f t="shared" si="230"/>
        <v>0</v>
      </c>
      <c r="EA241" s="206">
        <f t="shared" si="231"/>
        <v>-1</v>
      </c>
      <c r="EB241" s="206">
        <f t="shared" si="232"/>
        <v>0</v>
      </c>
      <c r="EC241" s="206">
        <f t="shared" si="233"/>
        <v>0</v>
      </c>
      <c r="ED241" s="207">
        <f t="shared" si="201"/>
        <v>-4.5</v>
      </c>
      <c r="EE241" s="303">
        <f t="shared" si="234"/>
        <v>0</v>
      </c>
      <c r="EF241" s="306"/>
      <c r="EG241" s="314"/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-333938.63333333301</v>
      </c>
      <c r="J242" s="206">
        <v>-333938.63333333301</v>
      </c>
      <c r="K242" s="206">
        <v>-333938.63333333097</v>
      </c>
      <c r="L242" s="206">
        <v>-333938.63333333301</v>
      </c>
      <c r="M242" s="206">
        <v>-333938.63333333499</v>
      </c>
      <c r="N242" s="206">
        <v>-333938.63333333301</v>
      </c>
      <c r="O242" s="206">
        <v>-333938.63333333598</v>
      </c>
      <c r="P242" s="206">
        <v>-333938.63333333202</v>
      </c>
      <c r="Q242" s="206">
        <v>-333938.63333333598</v>
      </c>
      <c r="R242" s="206">
        <v>-333938.63333332603</v>
      </c>
      <c r="S242" s="206">
        <v>-333938.63333333598</v>
      </c>
      <c r="T242" s="206">
        <v>-333938.63333333301</v>
      </c>
      <c r="U242" s="206">
        <v>-333938.63333333598</v>
      </c>
      <c r="V242" s="206">
        <v>-333938.63333333301</v>
      </c>
      <c r="W242" s="206">
        <v>-333938.63333332603</v>
      </c>
      <c r="X242" s="206">
        <v>-333938.63333333598</v>
      </c>
      <c r="Y242" s="206">
        <v>-333938.63333333598</v>
      </c>
      <c r="Z242" s="206">
        <v>-333938.63333333202</v>
      </c>
      <c r="AA242" s="206">
        <v>-333938.63333333598</v>
      </c>
      <c r="AB242" s="206">
        <v>-333938.63333333301</v>
      </c>
      <c r="AC242" s="206">
        <v>-333938.63333333499</v>
      </c>
      <c r="AD242" s="206">
        <v>-333938.63333333301</v>
      </c>
      <c r="AE242" s="206">
        <v>-333938.63333332702</v>
      </c>
      <c r="AF242" s="206">
        <v>-333938.63333333598</v>
      </c>
      <c r="AG242" s="206">
        <v>-333938.63333333301</v>
      </c>
      <c r="AH242" s="206">
        <v>-333938.63333333499</v>
      </c>
      <c r="AI242" s="206">
        <v>-333938.63333333202</v>
      </c>
      <c r="AJ242" s="206">
        <v>-333938.63333333202</v>
      </c>
      <c r="AK242" s="206">
        <v>-333938.63333333202</v>
      </c>
      <c r="AL242" s="206">
        <v>-333938.63333333499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0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-26691841</v>
      </c>
      <c r="DJ242" s="206">
        <v>0</v>
      </c>
      <c r="DK242" s="206">
        <v>0</v>
      </c>
      <c r="DL242" s="207">
        <v>-36709999.999999993</v>
      </c>
      <c r="DM242" s="343"/>
      <c r="DN242" s="317"/>
      <c r="DO242" s="317"/>
      <c r="DP242" s="317"/>
      <c r="DQ242" s="208"/>
      <c r="DR242" s="209" t="s">
        <v>313</v>
      </c>
      <c r="DS242" s="209"/>
      <c r="DT242" s="205"/>
      <c r="DU242" s="206">
        <f t="shared" si="225"/>
        <v>-0.33393863333333301</v>
      </c>
      <c r="DV242" s="206">
        <f t="shared" si="226"/>
        <v>-2.0036318000000013</v>
      </c>
      <c r="DW242" s="206">
        <f t="shared" si="227"/>
        <v>-7.6805885666666587</v>
      </c>
      <c r="DX242" s="206">
        <f t="shared" si="228"/>
        <v>0</v>
      </c>
      <c r="DY242" s="206">
        <f t="shared" si="229"/>
        <v>0</v>
      </c>
      <c r="DZ242" s="206">
        <f t="shared" si="230"/>
        <v>0</v>
      </c>
      <c r="EA242" s="206">
        <f t="shared" si="231"/>
        <v>0</v>
      </c>
      <c r="EB242" s="206">
        <f t="shared" si="232"/>
        <v>-26.691841</v>
      </c>
      <c r="EC242" s="206">
        <f t="shared" si="233"/>
        <v>0</v>
      </c>
      <c r="ED242" s="207">
        <f t="shared" si="201"/>
        <v>-36.709999999999994</v>
      </c>
      <c r="EE242" s="303">
        <f t="shared" si="234"/>
        <v>0</v>
      </c>
      <c r="EF242" s="306"/>
      <c r="EG242" s="314"/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/>
      <c r="DN243" s="317"/>
      <c r="DO243" s="317"/>
      <c r="DP243" s="317"/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306"/>
      <c r="EG243" s="314"/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/>
      <c r="DN244" s="317"/>
      <c r="DO244" s="317"/>
      <c r="DP244" s="317"/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306"/>
      <c r="EG244" s="314"/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/>
      <c r="DN245" s="317"/>
      <c r="DO245" s="317"/>
      <c r="DP245" s="317"/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306"/>
      <c r="EG245" s="314"/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/>
      <c r="DN246" s="317"/>
      <c r="DO246" s="317"/>
      <c r="DP246" s="317"/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306"/>
      <c r="EG246" s="314"/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/>
      <c r="DN247" s="317"/>
      <c r="DO247" s="317"/>
      <c r="DP247" s="317"/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306"/>
      <c r="EG247" s="314"/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/>
      <c r="DN248" s="317"/>
      <c r="DO248" s="317"/>
      <c r="DP248" s="317"/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306"/>
      <c r="EG248" s="314"/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/>
      <c r="DN249" s="317"/>
      <c r="DO249" s="317"/>
      <c r="DP249" s="317"/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306"/>
      <c r="EG249" s="314"/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/>
      <c r="DN250" s="317"/>
      <c r="DO250" s="317"/>
      <c r="DP250" s="317"/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306"/>
      <c r="EG250" s="314"/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/>
      <c r="DN251" s="317"/>
      <c r="DO251" s="317"/>
      <c r="DP251" s="317"/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306"/>
      <c r="EG251" s="314"/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/>
      <c r="DN252" s="317"/>
      <c r="DO252" s="317"/>
      <c r="DP252" s="317"/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306"/>
      <c r="EG252" s="314"/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/>
      <c r="DN253" s="317"/>
      <c r="DO253" s="317"/>
      <c r="DP253" s="317"/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306"/>
      <c r="EG253" s="314"/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/>
      <c r="DN254" s="317"/>
      <c r="DO254" s="317"/>
      <c r="DP254" s="317"/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306"/>
      <c r="EG254" s="314"/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/>
      <c r="DN255" s="317"/>
      <c r="DO255" s="317"/>
      <c r="DP255" s="317"/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306"/>
      <c r="EG255" s="314"/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/>
      <c r="DN256" s="317"/>
      <c r="DO256" s="317"/>
      <c r="DP256" s="317"/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306"/>
      <c r="EG256" s="314"/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/>
      <c r="DN257" s="317"/>
      <c r="DO257" s="317"/>
      <c r="DP257" s="317"/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306"/>
      <c r="EG257" s="314"/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/>
      <c r="DN258" s="317"/>
      <c r="DO258" s="317"/>
      <c r="DP258" s="317"/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306"/>
      <c r="EG258" s="314"/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/>
      <c r="DN259" s="317"/>
      <c r="DO259" s="317"/>
      <c r="DP259" s="317"/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306"/>
      <c r="EG259" s="314"/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/>
      <c r="DN260" s="317"/>
      <c r="DO260" s="317"/>
      <c r="DP260" s="317"/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306"/>
      <c r="EG260" s="314"/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/>
      <c r="DN261" s="317"/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58">SUM(DU262:DU265)</f>
        <v>-1876.6783256008268</v>
      </c>
      <c r="DV261" s="213">
        <f t="shared" si="258"/>
        <v>-12431.215615985033</v>
      </c>
      <c r="DW261" s="213">
        <f t="shared" si="258"/>
        <v>-5089.1403948583702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-19397.034336444231</v>
      </c>
      <c r="EE261" s="305"/>
      <c r="EF261" s="306"/>
      <c r="EG261" s="314"/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-1876678325.6008267</v>
      </c>
      <c r="J262" s="206">
        <v>0</v>
      </c>
      <c r="K262" s="206">
        <v>0</v>
      </c>
      <c r="L262" s="206">
        <v>-3294103212.4187222</v>
      </c>
      <c r="M262" s="206">
        <v>-5193133159.8950253</v>
      </c>
      <c r="N262" s="206">
        <v>-1024368657.1348149</v>
      </c>
      <c r="O262" s="206">
        <v>-2919610586.5364699</v>
      </c>
      <c r="P262" s="206">
        <v>-1453905450.8005562</v>
      </c>
      <c r="Q262" s="206">
        <v>0</v>
      </c>
      <c r="R262" s="206">
        <v>0</v>
      </c>
      <c r="S262" s="206">
        <v>-395781984.83057535</v>
      </c>
      <c r="T262" s="206">
        <v>-2653516531.8473473</v>
      </c>
      <c r="U262" s="206">
        <v>-484241404.99550688</v>
      </c>
      <c r="V262" s="206">
        <v>-101695022.38438356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-19397034336.444229</v>
      </c>
      <c r="DM262" s="343"/>
      <c r="DN262" s="317"/>
      <c r="DO262" s="317"/>
      <c r="DP262" s="317"/>
      <c r="DQ262" s="208"/>
      <c r="DR262" s="209" t="s">
        <v>253</v>
      </c>
      <c r="DS262" s="209"/>
      <c r="DT262" s="205"/>
      <c r="DU262" s="206">
        <f t="shared" ref="DU262:DU267" si="259">I262/$DQ$4</f>
        <v>-1876.6783256008268</v>
      </c>
      <c r="DV262" s="206">
        <f t="shared" ref="DV262:DV267" si="260">SUM(J262:O262)/$DQ$4</f>
        <v>-12431.215615985033</v>
      </c>
      <c r="DW262" s="206">
        <f t="shared" ref="DW262:DW267" si="261">SUM(P262:AL262)/$DQ$4</f>
        <v>-5089.1403948583702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-19397.034336444231</v>
      </c>
      <c r="EE262" s="303">
        <f t="shared" ref="EE262:EE277" si="268">ED262-(DL262/$DQ$4)</f>
        <v>0</v>
      </c>
      <c r="EF262" s="306"/>
      <c r="EG262" s="314"/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/>
      <c r="DN263" s="317"/>
      <c r="DO263" s="317"/>
      <c r="DP263" s="317"/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306"/>
      <c r="EG263" s="314"/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/>
      <c r="DN264" s="317"/>
      <c r="DO264" s="317"/>
      <c r="DP264" s="317"/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306"/>
      <c r="EG264" s="314"/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/>
      <c r="DN265" s="317"/>
      <c r="DO265" s="317"/>
      <c r="DP265" s="317"/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306"/>
      <c r="EG265" s="314"/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-11049875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-7086875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-1875000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M266" s="343"/>
      <c r="DN266" s="317"/>
      <c r="DO266" s="317"/>
      <c r="DP266" s="317"/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-18.136749999999999</v>
      </c>
      <c r="DX266" s="206">
        <f t="shared" si="262"/>
        <v>-1.875</v>
      </c>
      <c r="DY266" s="206">
        <f t="shared" si="263"/>
        <v>-584.01175000000001</v>
      </c>
      <c r="DZ266" s="206">
        <f t="shared" si="264"/>
        <v>-401.83687500000002</v>
      </c>
      <c r="EA266" s="206">
        <f t="shared" si="265"/>
        <v>-76.875</v>
      </c>
      <c r="EB266" s="206">
        <f t="shared" si="266"/>
        <v>0</v>
      </c>
      <c r="EC266" s="206">
        <f t="shared" si="267"/>
        <v>0</v>
      </c>
      <c r="ED266" s="207">
        <f t="shared" si="201"/>
        <v>-1082.735375</v>
      </c>
      <c r="EE266" s="303">
        <f t="shared" si="268"/>
        <v>0</v>
      </c>
      <c r="EF266" s="306"/>
      <c r="EG266" s="314"/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/>
      <c r="DN267" s="317"/>
      <c r="DO267" s="317"/>
      <c r="DP267" s="317"/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306"/>
      <c r="EG267" s="314"/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/>
      <c r="DN268" s="317"/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306"/>
      <c r="EG268" s="314"/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-2057602062.5</v>
      </c>
      <c r="J269" s="206">
        <v>0</v>
      </c>
      <c r="K269" s="206">
        <v>0</v>
      </c>
      <c r="L269" s="206">
        <v>-250292472.22222221</v>
      </c>
      <c r="M269" s="206">
        <v>-100128333.33333333</v>
      </c>
      <c r="N269" s="206">
        <v>-250463222.22222221</v>
      </c>
      <c r="O269" s="206">
        <v>0</v>
      </c>
      <c r="P269" s="206">
        <v>-100166750</v>
      </c>
      <c r="Q269" s="206">
        <v>0</v>
      </c>
      <c r="R269" s="206">
        <v>0</v>
      </c>
      <c r="S269" s="206">
        <v>0</v>
      </c>
      <c r="T269" s="206">
        <v>0</v>
      </c>
      <c r="U269" s="206">
        <v>-1002644444.4444444</v>
      </c>
      <c r="V269" s="206">
        <v>-250658583.33333334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-4011955868.0555558</v>
      </c>
      <c r="DM269" s="343"/>
      <c r="DN269" s="317"/>
      <c r="DO269" s="317"/>
      <c r="DP269" s="317"/>
      <c r="DQ269" s="244"/>
      <c r="DR269" s="209" t="s">
        <v>24</v>
      </c>
      <c r="DS269" s="209"/>
      <c r="DT269" s="205"/>
      <c r="DU269" s="206">
        <f t="shared" ref="DU269:DU277" si="269">I269/$DQ$4</f>
        <v>-2057.6020625000001</v>
      </c>
      <c r="DV269" s="206">
        <f t="shared" ref="DV269:DV277" si="270">SUM(J269:O269)/$DQ$4</f>
        <v>-600.88402777777765</v>
      </c>
      <c r="DW269" s="206">
        <f t="shared" ref="DW269:DW277" si="271">SUM(P269:AL269)/$DQ$4</f>
        <v>-1353.4697777777776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-4011.9558680555556</v>
      </c>
      <c r="EE269" s="303">
        <f t="shared" si="268"/>
        <v>0</v>
      </c>
      <c r="EF269" s="306"/>
      <c r="EG269" s="314"/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/>
      <c r="DN270" s="317"/>
      <c r="DO270" s="317"/>
      <c r="DP270" s="317"/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306"/>
      <c r="EG270" s="314"/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-1565344195.38588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-1565344195.38588</v>
      </c>
      <c r="DM271" s="343"/>
      <c r="DN271" s="317"/>
      <c r="DO271" s="317"/>
      <c r="DP271" s="317"/>
      <c r="DQ271" s="244"/>
      <c r="DR271" s="209" t="s">
        <v>339</v>
      </c>
      <c r="DS271" s="209"/>
      <c r="DT271" s="205"/>
      <c r="DU271" s="206">
        <f t="shared" si="269"/>
        <v>-1565.3441953858801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-1565.3441953858801</v>
      </c>
      <c r="EE271" s="303">
        <f t="shared" si="268"/>
        <v>0</v>
      </c>
      <c r="EF271" s="306"/>
      <c r="EG271" s="314"/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-3550000</v>
      </c>
      <c r="J272" s="206">
        <v>0</v>
      </c>
      <c r="K272" s="206">
        <v>0</v>
      </c>
      <c r="L272" s="206">
        <v>-625000</v>
      </c>
      <c r="M272" s="206">
        <v>-5000000</v>
      </c>
      <c r="N272" s="206">
        <v>-875000</v>
      </c>
      <c r="O272" s="206">
        <v>-150000</v>
      </c>
      <c r="P272" s="206">
        <v>-125000</v>
      </c>
      <c r="Q272" s="206">
        <v>0</v>
      </c>
      <c r="R272" s="206">
        <v>0</v>
      </c>
      <c r="S272" s="206">
        <v>-250000</v>
      </c>
      <c r="T272" s="206">
        <v>0</v>
      </c>
      <c r="U272" s="206">
        <v>-712562.05359000002</v>
      </c>
      <c r="V272" s="206">
        <v>-625000</v>
      </c>
      <c r="W272" s="206">
        <v>-125000</v>
      </c>
      <c r="X272" s="206">
        <v>0</v>
      </c>
      <c r="Y272" s="206">
        <v>0</v>
      </c>
      <c r="Z272" s="206">
        <v>0</v>
      </c>
      <c r="AA272" s="206">
        <v>-600000</v>
      </c>
      <c r="AB272" s="206">
        <v>0</v>
      </c>
      <c r="AC272" s="206">
        <v>-325000</v>
      </c>
      <c r="AD272" s="206">
        <v>-250000</v>
      </c>
      <c r="AE272" s="206">
        <v>0</v>
      </c>
      <c r="AF272" s="206">
        <v>0</v>
      </c>
      <c r="AG272" s="206">
        <v>-2410000</v>
      </c>
      <c r="AH272" s="206">
        <v>0</v>
      </c>
      <c r="AI272" s="206">
        <v>-350000</v>
      </c>
      <c r="AJ272" s="206">
        <v>-100000</v>
      </c>
      <c r="AK272" s="206">
        <v>-815000</v>
      </c>
      <c r="AL272" s="206">
        <v>-530000</v>
      </c>
      <c r="AM272" s="206">
        <v>0</v>
      </c>
      <c r="AN272" s="206">
        <v>-150000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-1250000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-100000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-19115862.617109999</v>
      </c>
      <c r="DM272" s="343"/>
      <c r="DN272" s="317"/>
      <c r="DO272" s="317"/>
      <c r="DP272" s="317"/>
      <c r="DQ272" s="244"/>
      <c r="DR272" s="209" t="s">
        <v>340</v>
      </c>
      <c r="DS272" s="209"/>
      <c r="DT272" s="205"/>
      <c r="DU272" s="206">
        <f t="shared" si="269"/>
        <v>-3.55</v>
      </c>
      <c r="DV272" s="206">
        <f t="shared" si="270"/>
        <v>-6.65</v>
      </c>
      <c r="DW272" s="206">
        <f t="shared" si="271"/>
        <v>-7.21756205359</v>
      </c>
      <c r="DX272" s="206">
        <f t="shared" si="272"/>
        <v>-1.5</v>
      </c>
      <c r="DY272" s="206">
        <f t="shared" si="273"/>
        <v>0</v>
      </c>
      <c r="DZ272" s="206">
        <f t="shared" si="274"/>
        <v>-0.19830056352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-19.11586261711</v>
      </c>
      <c r="EE272" s="303">
        <f t="shared" si="268"/>
        <v>0</v>
      </c>
      <c r="EF272" s="306"/>
      <c r="EG272" s="314"/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/>
      <c r="DN273" s="317"/>
      <c r="DO273" s="317"/>
      <c r="DP273" s="317"/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306"/>
      <c r="EG273" s="314"/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/>
      <c r="DN274" s="317"/>
      <c r="DO274" s="317"/>
      <c r="DP274" s="317"/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306"/>
      <c r="EG274" s="314"/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/>
      <c r="DN275" s="317"/>
      <c r="DO275" s="317"/>
      <c r="DP275" s="317"/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306"/>
      <c r="EG275" s="314"/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/>
      <c r="DN276" s="317"/>
      <c r="DO276" s="317"/>
      <c r="DP276" s="317"/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306"/>
      <c r="EG276" s="314"/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-3502105.8390000002</v>
      </c>
      <c r="J277" s="206">
        <v>-3388538.8706999999</v>
      </c>
      <c r="K277" s="206">
        <v>0</v>
      </c>
      <c r="L277" s="206">
        <v>-4631539.1129999999</v>
      </c>
      <c r="M277" s="206">
        <v>-39911718.399999999</v>
      </c>
      <c r="N277" s="206">
        <v>-7910614.2989999996</v>
      </c>
      <c r="O277" s="206">
        <v>0</v>
      </c>
      <c r="P277" s="206">
        <v>-1054331.28</v>
      </c>
      <c r="Q277" s="206">
        <v>0</v>
      </c>
      <c r="R277" s="206">
        <v>0</v>
      </c>
      <c r="S277" s="206">
        <v>-81684154.922000006</v>
      </c>
      <c r="T277" s="206">
        <v>-11926286.679</v>
      </c>
      <c r="U277" s="206">
        <v>-52682456.583999999</v>
      </c>
      <c r="V277" s="206">
        <v>0</v>
      </c>
      <c r="W277" s="206">
        <v>0</v>
      </c>
      <c r="X277" s="206">
        <v>0</v>
      </c>
      <c r="Y277" s="206">
        <v>0</v>
      </c>
      <c r="Z277" s="206">
        <v>0</v>
      </c>
      <c r="AA277" s="206">
        <v>-55629223.409000002</v>
      </c>
      <c r="AB277" s="206">
        <v>-3762346.665</v>
      </c>
      <c r="AC277" s="206">
        <v>-4543401.2170000002</v>
      </c>
      <c r="AD277" s="206">
        <v>-7484423.3619999997</v>
      </c>
      <c r="AE277" s="206">
        <v>0</v>
      </c>
      <c r="AF277" s="206">
        <v>0</v>
      </c>
      <c r="AG277" s="206">
        <v>-28934948.835999999</v>
      </c>
      <c r="AH277" s="206">
        <v>-9862256.1940000001</v>
      </c>
      <c r="AI277" s="206">
        <v>-102258.75</v>
      </c>
      <c r="AJ277" s="206">
        <v>-6136094.2759999996</v>
      </c>
      <c r="AK277" s="206">
        <v>-8790475.6579999998</v>
      </c>
      <c r="AL277" s="206">
        <v>0</v>
      </c>
      <c r="AM277" s="206">
        <v>0</v>
      </c>
      <c r="AN277" s="206">
        <v>-14657158.762</v>
      </c>
      <c r="AO277" s="206">
        <v>-14808729.301999999</v>
      </c>
      <c r="AP277" s="206">
        <v>-3545810.61</v>
      </c>
      <c r="AQ277" s="206">
        <v>-582226.12600000005</v>
      </c>
      <c r="AR277" s="206">
        <v>0</v>
      </c>
      <c r="AS277" s="206">
        <v>0</v>
      </c>
      <c r="AT277" s="206">
        <v>0</v>
      </c>
      <c r="AU277" s="206">
        <v>-19686059.07</v>
      </c>
      <c r="AV277" s="206">
        <v>0</v>
      </c>
      <c r="AW277" s="206">
        <v>-3737529.1290000002</v>
      </c>
      <c r="AX277" s="206">
        <v>-2786906.304</v>
      </c>
      <c r="AY277" s="206">
        <v>-13875227.066</v>
      </c>
      <c r="AZ277" s="206">
        <v>0</v>
      </c>
      <c r="BA277" s="206">
        <v>0</v>
      </c>
      <c r="BB277" s="206">
        <v>-40441061.475000001</v>
      </c>
      <c r="BC277" s="206">
        <v>0</v>
      </c>
      <c r="BD277" s="206">
        <v>-11134035.931</v>
      </c>
      <c r="BE277" s="206">
        <v>-2835241.92</v>
      </c>
      <c r="BF277" s="206">
        <v>-3703688.6039999998</v>
      </c>
      <c r="BG277" s="206">
        <v>0</v>
      </c>
      <c r="BH277" s="206">
        <v>0</v>
      </c>
      <c r="BI277" s="206">
        <v>-15840313.429</v>
      </c>
      <c r="BJ277" s="206">
        <v>-3632598.5430000001</v>
      </c>
      <c r="BK277" s="206">
        <v>0</v>
      </c>
      <c r="BL277" s="206">
        <v>-3065407.4130000002</v>
      </c>
      <c r="BM277" s="206">
        <v>-21585697.986000001</v>
      </c>
      <c r="BN277" s="206">
        <v>0</v>
      </c>
      <c r="BO277" s="206">
        <v>0</v>
      </c>
      <c r="BP277" s="206">
        <v>-9556758.432</v>
      </c>
      <c r="BQ277" s="206">
        <v>-17343934.074000001</v>
      </c>
      <c r="BR277" s="206">
        <v>-7898651.2680000002</v>
      </c>
      <c r="BS277" s="206">
        <v>-10294090.643999999</v>
      </c>
      <c r="BT277" s="206">
        <v>0</v>
      </c>
      <c r="BU277" s="206">
        <v>0</v>
      </c>
      <c r="BV277" s="206">
        <v>0</v>
      </c>
      <c r="BW277" s="206">
        <v>-2832786.8160000001</v>
      </c>
      <c r="BX277" s="206">
        <v>-18509273.208999999</v>
      </c>
      <c r="BY277" s="206">
        <v>-7591644.5470000003</v>
      </c>
      <c r="BZ277" s="206">
        <v>0</v>
      </c>
      <c r="CA277" s="206">
        <v>-3052000</v>
      </c>
      <c r="CB277" s="206">
        <v>0</v>
      </c>
      <c r="CC277" s="206">
        <v>0</v>
      </c>
      <c r="CD277" s="206">
        <v>-16011443.444</v>
      </c>
      <c r="CE277" s="206">
        <v>-84203174.724000007</v>
      </c>
      <c r="CF277" s="206">
        <v>-12433669.153000001</v>
      </c>
      <c r="CG277" s="206">
        <v>-27285378.447000001</v>
      </c>
      <c r="CH277" s="206">
        <v>-739493.38600000006</v>
      </c>
      <c r="CI277" s="206">
        <v>0</v>
      </c>
      <c r="CJ277" s="206">
        <v>0</v>
      </c>
      <c r="CK277" s="206">
        <v>-21690916</v>
      </c>
      <c r="CL277" s="206">
        <v>-467180.962</v>
      </c>
      <c r="CM277" s="206">
        <v>-2640467.2889999999</v>
      </c>
      <c r="CN277" s="206">
        <v>-8129699.0010000002</v>
      </c>
      <c r="CO277" s="206">
        <v>0</v>
      </c>
      <c r="CP277" s="206">
        <v>0</v>
      </c>
      <c r="CQ277" s="206">
        <v>0</v>
      </c>
      <c r="CR277" s="206">
        <v>-13431197.297</v>
      </c>
      <c r="CS277" s="206">
        <v>-17534482.949999999</v>
      </c>
      <c r="CT277" s="206">
        <v>-1806850.875</v>
      </c>
      <c r="CU277" s="206">
        <v>0</v>
      </c>
      <c r="CV277" s="206">
        <v>0</v>
      </c>
      <c r="CW277" s="206">
        <v>-51084312.903999999</v>
      </c>
      <c r="CX277" s="206">
        <v>-17147256.265999999</v>
      </c>
      <c r="CY277" s="206">
        <v>-13166231.165999999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-872705758.87770045</v>
      </c>
      <c r="DM277" s="343"/>
      <c r="DN277" s="317"/>
      <c r="DO277" s="317"/>
      <c r="DP277" s="317"/>
      <c r="DQ277" s="290" t="s">
        <v>482</v>
      </c>
      <c r="DR277" s="209"/>
      <c r="DS277" s="209"/>
      <c r="DT277" s="205"/>
      <c r="DU277" s="206">
        <f t="shared" si="269"/>
        <v>-3.5021058389999999</v>
      </c>
      <c r="DV277" s="206">
        <f t="shared" si="270"/>
        <v>-55.842410682699999</v>
      </c>
      <c r="DW277" s="206">
        <f t="shared" si="271"/>
        <v>-272.59265783200004</v>
      </c>
      <c r="DX277" s="206">
        <f t="shared" si="272"/>
        <v>-459.3707841879999</v>
      </c>
      <c r="DY277" s="206">
        <f t="shared" si="273"/>
        <v>-81.397800335999989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-872.70575887769996</v>
      </c>
      <c r="EE277" s="303">
        <f t="shared" si="268"/>
        <v>0</v>
      </c>
      <c r="EF277" s="306"/>
      <c r="EG277" s="314"/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/>
      <c r="DN278" s="317"/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-23722.852362541846</v>
      </c>
      <c r="ED278" s="214">
        <f t="shared" si="278"/>
        <v>-23722.852362541846</v>
      </c>
      <c r="EE278" s="305"/>
      <c r="EF278" s="306"/>
      <c r="EG278" s="314"/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/>
      <c r="DN279" s="317"/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306"/>
      <c r="EG279" s="314"/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-23722852362.541847</v>
      </c>
      <c r="DK280" s="206">
        <v>0</v>
      </c>
      <c r="DL280" s="207">
        <v>-23722852362.541847</v>
      </c>
      <c r="DM280" s="343"/>
      <c r="DN280" s="317"/>
      <c r="DO280" s="317"/>
      <c r="DP280" s="317"/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-23722.852362541846</v>
      </c>
      <c r="ED280" s="207">
        <f t="shared" si="278"/>
        <v>-23722.852362541846</v>
      </c>
      <c r="EE280" s="303">
        <f>ED280-(DL280/$DQ$4)</f>
        <v>0</v>
      </c>
      <c r="EF280" s="306"/>
      <c r="EG280" s="314"/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/>
      <c r="DN281" s="317"/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-51117.361690205522</v>
      </c>
      <c r="ED281" s="214">
        <f t="shared" si="278"/>
        <v>-51117.361690205522</v>
      </c>
      <c r="EE281" s="305"/>
      <c r="EF281" s="306"/>
      <c r="EG281" s="314"/>
      <c r="EH281" s="101"/>
    </row>
    <row r="282" spans="1:138" s="126" customFormat="1" ht="15" hidden="1" customHeight="1" outlineLevel="1" thickBot="1" x14ac:dyDescent="0.4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M282" s="343"/>
      <c r="DN282" s="317"/>
      <c r="DO282" s="317"/>
      <c r="DP282" s="317"/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78"/>
        <v>-51117.361690205522</v>
      </c>
      <c r="EE282" s="303">
        <f t="shared" ref="EE282:EE289" si="281">ED282-(DL282/$DQ$4)</f>
        <v>0</v>
      </c>
      <c r="EF282" s="306"/>
      <c r="EG282" s="314"/>
      <c r="EH282" s="101"/>
    </row>
    <row r="283" spans="1:138" s="126" customFormat="1" ht="15" hidden="1" customHeight="1" outlineLevel="1" thickBot="1" x14ac:dyDescent="0.4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/>
      <c r="DN283" s="317"/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306"/>
      <c r="EG283" s="314"/>
      <c r="EH283" s="101"/>
    </row>
    <row r="284" spans="1:138" s="126" customFormat="1" ht="15" hidden="1" customHeight="1" outlineLevel="1" thickBot="1" x14ac:dyDescent="0.4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/>
      <c r="DN284" s="317"/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306"/>
      <c r="EG284" s="314"/>
      <c r="EH284" s="101"/>
    </row>
    <row r="285" spans="1:138" s="126" customFormat="1" ht="15" hidden="1" customHeight="1" outlineLevel="1" thickBot="1" x14ac:dyDescent="0.4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/>
      <c r="DN285" s="317"/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306"/>
      <c r="EG285" s="314"/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/>
      <c r="DN286" s="317"/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306"/>
      <c r="EG286" s="314"/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-6484552721.1481848</v>
      </c>
      <c r="J287" s="245">
        <v>-981264570.69320583</v>
      </c>
      <c r="K287" s="245">
        <v>-977876031.82247293</v>
      </c>
      <c r="L287" s="245">
        <v>-4527528255.5764589</v>
      </c>
      <c r="M287" s="245">
        <v>-6316049243.4508305</v>
      </c>
      <c r="N287" s="245">
        <v>-2261493525.4785485</v>
      </c>
      <c r="O287" s="245">
        <v>-3897636618.358964</v>
      </c>
      <c r="P287" s="245">
        <v>-2533127563.9030333</v>
      </c>
      <c r="Q287" s="245">
        <v>-977876031.8224895</v>
      </c>
      <c r="R287" s="245">
        <v>-977876031.82249534</v>
      </c>
      <c r="S287" s="245">
        <v>-1455592171.5750811</v>
      </c>
      <c r="T287" s="245">
        <v>-3643318850.3488269</v>
      </c>
      <c r="U287" s="245">
        <v>-2518156899.9000249</v>
      </c>
      <c r="V287" s="245">
        <v>-1330854637.5402122</v>
      </c>
      <c r="W287" s="245">
        <v>-978001031.8225069</v>
      </c>
      <c r="X287" s="245">
        <v>-977876031.82248056</v>
      </c>
      <c r="Y287" s="245">
        <v>-977876031.82250297</v>
      </c>
      <c r="Z287" s="245">
        <v>-978876031.82248414</v>
      </c>
      <c r="AA287" s="245">
        <v>-1034105255.2314999</v>
      </c>
      <c r="AB287" s="245">
        <v>-981638378.4874754</v>
      </c>
      <c r="AC287" s="245">
        <v>-993794308.03950369</v>
      </c>
      <c r="AD287" s="245">
        <v>-985610455.18448341</v>
      </c>
      <c r="AE287" s="245">
        <v>-977876031.82249904</v>
      </c>
      <c r="AF287" s="245">
        <v>-977876031.82247651</v>
      </c>
      <c r="AG287" s="245">
        <v>-1009220980.6584935</v>
      </c>
      <c r="AH287" s="245">
        <v>-987738288.01648974</v>
      </c>
      <c r="AI287" s="245">
        <v>-978328290.57251453</v>
      </c>
      <c r="AJ287" s="245">
        <v>-984112126.09847367</v>
      </c>
      <c r="AK287" s="245">
        <v>-994568382.48050833</v>
      </c>
      <c r="AL287" s="245">
        <v>-978406031.82247639</v>
      </c>
      <c r="AM287" s="245">
        <v>-3.5192817449569739E-7</v>
      </c>
      <c r="AN287" s="245">
        <v>-14807158.761997813</v>
      </c>
      <c r="AO287" s="245">
        <v>-14808729.301999019</v>
      </c>
      <c r="AP287" s="245">
        <v>-3545810.6099994266</v>
      </c>
      <c r="AQ287" s="245">
        <v>-582226.12600056513</v>
      </c>
      <c r="AR287" s="245">
        <v>7.5870007276534994E-7</v>
      </c>
      <c r="AS287" s="245">
        <v>-5.4927472956478611E-7</v>
      </c>
      <c r="AT287" s="245">
        <v>3.7157535552978494E-7</v>
      </c>
      <c r="AU287" s="245">
        <v>-19686059.069999896</v>
      </c>
      <c r="AV287" s="245">
        <v>4.8825913108885326E-7</v>
      </c>
      <c r="AW287" s="245">
        <v>-3737529.1289992696</v>
      </c>
      <c r="AX287" s="245">
        <v>-2786906.3039999534</v>
      </c>
      <c r="AY287" s="245">
        <v>-13875227.065999344</v>
      </c>
      <c r="AZ287" s="245">
        <v>1.1381059885025024E-6</v>
      </c>
      <c r="BA287" s="245">
        <v>2.7198344469070468E-7</v>
      </c>
      <c r="BB287" s="245">
        <v>-40441061.475000344</v>
      </c>
      <c r="BC287" s="245">
        <v>3.6958605051040568E-8</v>
      </c>
      <c r="BD287" s="245">
        <v>-11134035.930999821</v>
      </c>
      <c r="BE287" s="245">
        <v>-2835241.9200001573</v>
      </c>
      <c r="BF287" s="245">
        <v>-3703688.6040002252</v>
      </c>
      <c r="BG287" s="245">
        <v>-1.5937704592943189E-6</v>
      </c>
      <c r="BH287" s="245">
        <v>-1.9009411334991404E-7</v>
      </c>
      <c r="BI287" s="245">
        <v>-15840313.428998953</v>
      </c>
      <c r="BJ287" s="245">
        <v>-3632598.5430006143</v>
      </c>
      <c r="BK287" s="245">
        <v>2.2921897470951013E-7</v>
      </c>
      <c r="BL287" s="245">
        <v>-3065407.412999968</v>
      </c>
      <c r="BM287" s="245">
        <v>-22835697.986000851</v>
      </c>
      <c r="BN287" s="245">
        <v>-1.268172636628151E-6</v>
      </c>
      <c r="BO287" s="245">
        <v>-4.7150999307632454E-7</v>
      </c>
      <c r="BP287" s="245">
        <v>-9556758.4319997393</v>
      </c>
      <c r="BQ287" s="245">
        <v>-17343934.074000452</v>
      </c>
      <c r="BR287" s="245">
        <v>-7898651.2679988183</v>
      </c>
      <c r="BS287" s="245">
        <v>-10294090.643998466</v>
      </c>
      <c r="BT287" s="245">
        <v>-6.2256865203380548E-7</v>
      </c>
      <c r="BU287" s="245">
        <v>4.3904781341552806E-7</v>
      </c>
      <c r="BV287" s="245">
        <v>-5.6045502424240101E-7</v>
      </c>
      <c r="BW287" s="245">
        <v>-2832786.8160016462</v>
      </c>
      <c r="BX287" s="245">
        <v>-18509273.208999008</v>
      </c>
      <c r="BY287" s="245">
        <v>-7591644.5470008245</v>
      </c>
      <c r="BZ287" s="245">
        <v>-500000.00000156777</v>
      </c>
      <c r="CA287" s="245">
        <v>-3051999.9999998864</v>
      </c>
      <c r="CB287" s="245">
        <v>9.4097107648849478E-7</v>
      </c>
      <c r="CC287" s="245">
        <v>2.3005791008472486E-6</v>
      </c>
      <c r="CD287" s="245">
        <v>-16011443.443999216</v>
      </c>
      <c r="CE287" s="245">
        <v>-84203174.724000633</v>
      </c>
      <c r="CF287" s="245">
        <v>-12433669.152999509</v>
      </c>
      <c r="CG287" s="245">
        <v>-29285378.446999431</v>
      </c>
      <c r="CH287" s="245">
        <v>-2614493.3859999264</v>
      </c>
      <c r="CI287" s="245">
        <v>1.2415647506713879E-7</v>
      </c>
      <c r="CJ287" s="245">
        <v>1.1111944913864135E-6</v>
      </c>
      <c r="CK287" s="245">
        <v>-21690915.999999776</v>
      </c>
      <c r="CL287" s="245">
        <v>-467180.9619994227</v>
      </c>
      <c r="CM287" s="245">
        <v>-2640467.2889998397</v>
      </c>
      <c r="CN287" s="245">
        <v>-8129699.0010005049</v>
      </c>
      <c r="CO287" s="245">
        <v>-8.2956999540329035E-7</v>
      </c>
      <c r="CP287" s="245">
        <v>1.0893344879150388E-6</v>
      </c>
      <c r="CQ287" s="245">
        <v>7.16831535100937E-7</v>
      </c>
      <c r="CR287" s="245">
        <v>-13431197.297002127</v>
      </c>
      <c r="CS287" s="245">
        <v>-17534482.950001854</v>
      </c>
      <c r="CT287" s="245">
        <v>-1906850.8749989127</v>
      </c>
      <c r="CU287" s="245">
        <v>1.4051795005798519E-8</v>
      </c>
      <c r="CV287" s="245">
        <v>1.9142776727676438E-7</v>
      </c>
      <c r="CW287" s="245">
        <v>-633221062.90400195</v>
      </c>
      <c r="CX287" s="245">
        <v>-17147256.265994973</v>
      </c>
      <c r="CY287" s="245">
        <v>-15041231.165997203</v>
      </c>
      <c r="CZ287" s="245">
        <v>-398086875.00000757</v>
      </c>
      <c r="DA287" s="245">
        <v>-198300.56352161444</v>
      </c>
      <c r="DB287" s="245">
        <v>-1875000.0000003926</v>
      </c>
      <c r="DC287" s="245">
        <v>1.8720850348472684E-6</v>
      </c>
      <c r="DD287" s="245">
        <v>-1.5280190855264692E-6</v>
      </c>
      <c r="DE287" s="245">
        <v>-1875000.0000021248</v>
      </c>
      <c r="DF287" s="245">
        <v>-77874999.999995232</v>
      </c>
      <c r="DG287" s="245">
        <v>5.6457817554473878E-6</v>
      </c>
      <c r="DH287" s="245">
        <v>4.0949769318103802E-6</v>
      </c>
      <c r="DI287" s="245">
        <v>-174573701800.07062</v>
      </c>
      <c r="DJ287" s="245">
        <v>-74840214052.747375</v>
      </c>
      <c r="DK287" s="245">
        <v>0</v>
      </c>
      <c r="DL287" s="246">
        <v>-305703588203.87311</v>
      </c>
      <c r="DM287" s="343"/>
      <c r="DN287" s="317"/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-6484.5527211481858</v>
      </c>
      <c r="DV287" s="245">
        <f t="shared" si="282"/>
        <v>-18961.848245380483</v>
      </c>
      <c r="DW287" s="245">
        <f t="shared" si="282"/>
        <v>-29232.705874439031</v>
      </c>
      <c r="DX287" s="245">
        <f t="shared" si="282"/>
        <v>-465.2457841879941</v>
      </c>
      <c r="DY287" s="245">
        <f t="shared" si="282"/>
        <v>-665.4095503359938</v>
      </c>
      <c r="DZ287" s="245">
        <f t="shared" si="282"/>
        <v>-402.03517556353137</v>
      </c>
      <c r="EA287" s="245">
        <f t="shared" si="282"/>
        <v>-77.874999999989583</v>
      </c>
      <c r="EB287" s="245">
        <f t="shared" si="282"/>
        <v>-174573.70180007053</v>
      </c>
      <c r="EC287" s="245">
        <f t="shared" si="282"/>
        <v>-74840.214052747368</v>
      </c>
      <c r="ED287" s="246">
        <f t="shared" si="278"/>
        <v>-305703.58820387308</v>
      </c>
      <c r="EE287" s="303">
        <f t="shared" si="281"/>
        <v>0</v>
      </c>
      <c r="EF287" s="306"/>
      <c r="EG287" s="314"/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60535125834.287392</v>
      </c>
      <c r="J288" s="262">
        <v>-291191064.94206417</v>
      </c>
      <c r="K288" s="262">
        <v>1345219415.7825103</v>
      </c>
      <c r="L288" s="262">
        <v>-495406204.38408804</v>
      </c>
      <c r="M288" s="262">
        <v>-21472043.458440781</v>
      </c>
      <c r="N288" s="262">
        <v>2525941420.3559146</v>
      </c>
      <c r="O288" s="262">
        <v>1094601082.7714148</v>
      </c>
      <c r="P288" s="262">
        <v>-808408050.43848801</v>
      </c>
      <c r="Q288" s="262">
        <v>-819031366.28095174</v>
      </c>
      <c r="R288" s="262">
        <v>-844634906.46308172</v>
      </c>
      <c r="S288" s="262">
        <v>-704525700.32097769</v>
      </c>
      <c r="T288" s="262">
        <v>-1322797095.3872428</v>
      </c>
      <c r="U288" s="262">
        <v>-1352770374.51386</v>
      </c>
      <c r="V288" s="262">
        <v>-836651958.94726336</v>
      </c>
      <c r="W288" s="262">
        <v>-704171681.45236826</v>
      </c>
      <c r="X288" s="262">
        <v>-659039784.90576124</v>
      </c>
      <c r="Y288" s="262">
        <v>-527565321.85078013</v>
      </c>
      <c r="Z288" s="262">
        <v>-798796772.02448809</v>
      </c>
      <c r="AA288" s="262">
        <v>-340032408.29778337</v>
      </c>
      <c r="AB288" s="262">
        <v>-766527188.38006341</v>
      </c>
      <c r="AC288" s="262">
        <v>-446468947.71910775</v>
      </c>
      <c r="AD288" s="262">
        <v>-554745202.42982984</v>
      </c>
      <c r="AE288" s="262">
        <v>-705711062.89727271</v>
      </c>
      <c r="AF288" s="262">
        <v>-672539317.91611838</v>
      </c>
      <c r="AG288" s="262">
        <v>-307177403.23420513</v>
      </c>
      <c r="AH288" s="262">
        <v>-710861863.24129486</v>
      </c>
      <c r="AI288" s="262">
        <v>-330429965.07756102</v>
      </c>
      <c r="AJ288" s="262">
        <v>-569794024.43676198</v>
      </c>
      <c r="AK288" s="262">
        <v>-630834987.5804702</v>
      </c>
      <c r="AL288" s="262">
        <v>-336482834.37717307</v>
      </c>
      <c r="AM288" s="262">
        <v>142052140.19945785</v>
      </c>
      <c r="AN288" s="262">
        <v>686882522.65751481</v>
      </c>
      <c r="AO288" s="262">
        <v>652070125.76490152</v>
      </c>
      <c r="AP288" s="262">
        <v>146546215.16643468</v>
      </c>
      <c r="AQ288" s="262">
        <v>139033818.92006621</v>
      </c>
      <c r="AR288" s="262">
        <v>129388432.19913681</v>
      </c>
      <c r="AS288" s="262">
        <v>193886374.56940782</v>
      </c>
      <c r="AT288" s="262">
        <v>116782565.80247596</v>
      </c>
      <c r="AU288" s="262">
        <v>132142807.26276612</v>
      </c>
      <c r="AV288" s="262">
        <v>124118659.90261158</v>
      </c>
      <c r="AW288" s="262">
        <v>66365565.07899823</v>
      </c>
      <c r="AX288" s="262">
        <v>118817088.90413578</v>
      </c>
      <c r="AY288" s="262">
        <v>81236279.748011246</v>
      </c>
      <c r="AZ288" s="262">
        <v>89078912.520426109</v>
      </c>
      <c r="BA288" s="262">
        <v>88406756.316925153</v>
      </c>
      <c r="BB288" s="262">
        <v>230727900.26731315</v>
      </c>
      <c r="BC288" s="262">
        <v>109485045.7268807</v>
      </c>
      <c r="BD288" s="262">
        <v>90733061.758037403</v>
      </c>
      <c r="BE288" s="262">
        <v>176707624.32205608</v>
      </c>
      <c r="BF288" s="262">
        <v>205643534.39612034</v>
      </c>
      <c r="BG288" s="262">
        <v>242122590.4588863</v>
      </c>
      <c r="BH288" s="262">
        <v>93041835.106359273</v>
      </c>
      <c r="BI288" s="262">
        <v>131738622.38664201</v>
      </c>
      <c r="BJ288" s="262">
        <v>345075253.32330185</v>
      </c>
      <c r="BK288" s="262">
        <v>178674585.05349505</v>
      </c>
      <c r="BL288" s="262">
        <v>148224137.00372705</v>
      </c>
      <c r="BM288" s="262">
        <v>352056762.25579983</v>
      </c>
      <c r="BN288" s="262">
        <v>234566164.33622539</v>
      </c>
      <c r="BO288" s="262">
        <v>171697853.18473873</v>
      </c>
      <c r="BP288" s="262">
        <v>251997678.13350835</v>
      </c>
      <c r="BQ288" s="262">
        <v>146312608.28248072</v>
      </c>
      <c r="BR288" s="262">
        <v>226416751.35341763</v>
      </c>
      <c r="BS288" s="262">
        <v>101823559.55801073</v>
      </c>
      <c r="BT288" s="262">
        <v>766512796.75777876</v>
      </c>
      <c r="BU288" s="262">
        <v>197669628.77091438</v>
      </c>
      <c r="BV288" s="262">
        <v>67415368.893718913</v>
      </c>
      <c r="BW288" s="262">
        <v>169838251.94316322</v>
      </c>
      <c r="BX288" s="262">
        <v>158764154.69648013</v>
      </c>
      <c r="BY288" s="262">
        <v>194034682.05318373</v>
      </c>
      <c r="BZ288" s="262">
        <v>254260008.29921719</v>
      </c>
      <c r="CA288" s="262">
        <v>184230536.68415096</v>
      </c>
      <c r="CB288" s="262">
        <v>47696344.178931266</v>
      </c>
      <c r="CC288" s="262">
        <v>86303479.049457923</v>
      </c>
      <c r="CD288" s="262">
        <v>93021772.02769801</v>
      </c>
      <c r="CE288" s="262">
        <v>158252003.87219381</v>
      </c>
      <c r="CF288" s="262">
        <v>111390616.37386046</v>
      </c>
      <c r="CG288" s="262">
        <v>143799289.59594887</v>
      </c>
      <c r="CH288" s="262">
        <v>151211912.33536947</v>
      </c>
      <c r="CI288" s="262">
        <v>87126771.033623904</v>
      </c>
      <c r="CJ288" s="262">
        <v>85127201.018490359</v>
      </c>
      <c r="CK288" s="262">
        <v>117617647.47296898</v>
      </c>
      <c r="CL288" s="262">
        <v>91947423.96907492</v>
      </c>
      <c r="CM288" s="262">
        <v>211870769.23423928</v>
      </c>
      <c r="CN288" s="262">
        <v>109305744.64588381</v>
      </c>
      <c r="CO288" s="262">
        <v>118877097.29512447</v>
      </c>
      <c r="CP288" s="262">
        <v>175176805.54472536</v>
      </c>
      <c r="CQ288" s="262">
        <v>110590580.03220987</v>
      </c>
      <c r="CR288" s="262">
        <v>342669646.32105255</v>
      </c>
      <c r="CS288" s="262">
        <v>199534538.413914</v>
      </c>
      <c r="CT288" s="262">
        <v>122097696.68585533</v>
      </c>
      <c r="CU288" s="262">
        <v>300815466.55391687</v>
      </c>
      <c r="CV288" s="262">
        <v>120695918.57438077</v>
      </c>
      <c r="CW288" s="262">
        <v>4368294871.7105341</v>
      </c>
      <c r="CX288" s="262">
        <v>3396614279.4111681</v>
      </c>
      <c r="CY288" s="262">
        <v>3661712865.9516149</v>
      </c>
      <c r="CZ288" s="262">
        <v>2358322337.6437855</v>
      </c>
      <c r="DA288" s="262">
        <v>2567652846.6984854</v>
      </c>
      <c r="DB288" s="262">
        <v>2415041227.6326656</v>
      </c>
      <c r="DC288" s="262">
        <v>3870474132.1515222</v>
      </c>
      <c r="DD288" s="262">
        <v>2458700721.4805799</v>
      </c>
      <c r="DE288" s="262">
        <v>2115669744.2591813</v>
      </c>
      <c r="DF288" s="262">
        <v>22727975715.279739</v>
      </c>
      <c r="DG288" s="262">
        <v>21966273718.906025</v>
      </c>
      <c r="DH288" s="262">
        <v>12233719174.394146</v>
      </c>
      <c r="DI288" s="262">
        <v>-134881862863.00287</v>
      </c>
      <c r="DJ288" s="262">
        <v>25432872089.976212</v>
      </c>
      <c r="DK288" s="262">
        <v>0</v>
      </c>
      <c r="DL288" s="263">
        <v>34955989068.980469</v>
      </c>
      <c r="DM288" s="343"/>
      <c r="DN288" s="317"/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83">+DU287+DU169</f>
        <v>60535.125834287406</v>
      </c>
      <c r="DV288" s="262">
        <f t="shared" si="283"/>
        <v>4157.6926061252452</v>
      </c>
      <c r="DW288" s="262">
        <f t="shared" si="283"/>
        <v>-15749.998218172905</v>
      </c>
      <c r="DX288" s="262">
        <f t="shared" si="283"/>
        <v>10900.196599119503</v>
      </c>
      <c r="DY288" s="262">
        <f t="shared" si="283"/>
        <v>11848.133402201614</v>
      </c>
      <c r="DZ288" s="262">
        <f t="shared" si="283"/>
        <v>15785.861009866221</v>
      </c>
      <c r="EA288" s="262">
        <f t="shared" si="283"/>
        <v>44694.24943418576</v>
      </c>
      <c r="EB288" s="262">
        <f t="shared" si="283"/>
        <v>-122648.14368860863</v>
      </c>
      <c r="EC288" s="262">
        <f t="shared" si="283"/>
        <v>25432.872089976227</v>
      </c>
      <c r="ED288" s="263">
        <f t="shared" si="278"/>
        <v>34955.989068980431</v>
      </c>
      <c r="EE288" s="303">
        <f t="shared" si="281"/>
        <v>0</v>
      </c>
      <c r="EF288" s="306"/>
      <c r="EG288" s="314"/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/>
      <c r="DN289" s="317"/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306"/>
      <c r="EG289" s="314"/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/>
      <c r="DN290" s="317"/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306"/>
      <c r="EG290" s="314"/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/>
      <c r="DN291" s="317"/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306"/>
      <c r="EG291" s="314"/>
    </row>
    <row r="292" spans="1:137" s="126" customFormat="1" ht="15.75" hidden="1" customHeight="1" outlineLevel="6" thickBot="1" x14ac:dyDescent="0.4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/>
      <c r="DN292" s="317"/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306"/>
      <c r="EG292" s="314"/>
    </row>
    <row r="293" spans="1:137" s="126" customFormat="1" ht="15" hidden="1" customHeight="1" outlineLevel="6" thickBot="1" x14ac:dyDescent="0.4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1007414646.84793</v>
      </c>
      <c r="J293" s="268">
        <v>0</v>
      </c>
      <c r="K293" s="268">
        <v>0</v>
      </c>
      <c r="L293" s="268">
        <v>12462887.48198</v>
      </c>
      <c r="M293" s="268">
        <v>593501889.48933995</v>
      </c>
      <c r="N293" s="268">
        <v>67880566.204359993</v>
      </c>
      <c r="O293" s="268">
        <v>249551393.66433001</v>
      </c>
      <c r="P293" s="268">
        <v>339499184.26432002</v>
      </c>
      <c r="Q293" s="268">
        <v>0</v>
      </c>
      <c r="R293" s="268">
        <v>0</v>
      </c>
      <c r="S293" s="268">
        <v>1129294562.3211901</v>
      </c>
      <c r="T293" s="268">
        <v>211868553.68094999</v>
      </c>
      <c r="U293" s="268">
        <v>58416466.964659996</v>
      </c>
      <c r="V293" s="268">
        <v>159699779.57177001</v>
      </c>
      <c r="W293" s="268">
        <v>179496504.47852001</v>
      </c>
      <c r="X293" s="268">
        <v>0</v>
      </c>
      <c r="Y293" s="268">
        <v>0</v>
      </c>
      <c r="Z293" s="268">
        <v>0</v>
      </c>
      <c r="AA293" s="268">
        <v>199106969.09727001</v>
      </c>
      <c r="AB293" s="268">
        <v>93957305.386050001</v>
      </c>
      <c r="AC293" s="268">
        <v>65689027.145620003</v>
      </c>
      <c r="AD293" s="268">
        <v>144616784.30000001</v>
      </c>
      <c r="AE293" s="268">
        <v>0</v>
      </c>
      <c r="AF293" s="268">
        <v>0</v>
      </c>
      <c r="AG293" s="268">
        <v>438706663.13361001</v>
      </c>
      <c r="AH293" s="268">
        <v>195721406.03112999</v>
      </c>
      <c r="AI293" s="268">
        <v>171706304.99118999</v>
      </c>
      <c r="AJ293" s="268">
        <v>235068813.57832</v>
      </c>
      <c r="AK293" s="268">
        <v>445003242.49327999</v>
      </c>
      <c r="AL293" s="268">
        <v>0</v>
      </c>
      <c r="AM293" s="268">
        <v>0</v>
      </c>
      <c r="AN293" s="268">
        <v>312278466.22582</v>
      </c>
      <c r="AO293" s="268">
        <v>47479240</v>
      </c>
      <c r="AP293" s="268">
        <v>86202740.423639998</v>
      </c>
      <c r="AQ293" s="268">
        <v>5806679.9275200004</v>
      </c>
      <c r="AR293" s="268">
        <v>117513670.91096</v>
      </c>
      <c r="AS293" s="268">
        <v>0</v>
      </c>
      <c r="AT293" s="268">
        <v>0</v>
      </c>
      <c r="AU293" s="268">
        <v>494373697.00647002</v>
      </c>
      <c r="AV293" s="268">
        <v>99248997.429820001</v>
      </c>
      <c r="AW293" s="268">
        <v>265685499.22319999</v>
      </c>
      <c r="AX293" s="268">
        <v>122180966.92747</v>
      </c>
      <c r="AY293" s="268">
        <v>121681807.15327001</v>
      </c>
      <c r="AZ293" s="268">
        <v>0</v>
      </c>
      <c r="BA293" s="268">
        <v>0</v>
      </c>
      <c r="BB293" s="268">
        <v>31636202.243039999</v>
      </c>
      <c r="BC293" s="268">
        <v>166501305.5402</v>
      </c>
      <c r="BD293" s="268">
        <v>88275448.485259995</v>
      </c>
      <c r="BE293" s="268">
        <v>87505303.906979993</v>
      </c>
      <c r="BF293" s="268">
        <v>95634325</v>
      </c>
      <c r="BG293" s="268">
        <v>0</v>
      </c>
      <c r="BH293" s="268">
        <v>0</v>
      </c>
      <c r="BI293" s="268">
        <v>88380910.063830003</v>
      </c>
      <c r="BJ293" s="268">
        <v>109491692.50004999</v>
      </c>
      <c r="BK293" s="268">
        <v>69642706.016000003</v>
      </c>
      <c r="BL293" s="268">
        <v>58511152.256200001</v>
      </c>
      <c r="BM293" s="268">
        <v>24561608.053599998</v>
      </c>
      <c r="BN293" s="268">
        <v>0</v>
      </c>
      <c r="BO293" s="268">
        <v>0</v>
      </c>
      <c r="BP293" s="268">
        <v>117416278.3568</v>
      </c>
      <c r="BQ293" s="268">
        <v>88147360</v>
      </c>
      <c r="BR293" s="268">
        <v>83440363.41911</v>
      </c>
      <c r="BS293" s="268">
        <v>68940781.600999996</v>
      </c>
      <c r="BT293" s="268">
        <v>107331090</v>
      </c>
      <c r="BU293" s="268">
        <v>0</v>
      </c>
      <c r="BV293" s="268">
        <v>0</v>
      </c>
      <c r="BW293" s="268">
        <v>194326495.30177999</v>
      </c>
      <c r="BX293" s="268">
        <v>95754491.393519998</v>
      </c>
      <c r="BY293" s="268">
        <v>20565364.285939999</v>
      </c>
      <c r="BZ293" s="268">
        <v>41529751.394699998</v>
      </c>
      <c r="CA293" s="268">
        <v>95580598.866659999</v>
      </c>
      <c r="CB293" s="268">
        <v>0</v>
      </c>
      <c r="CC293" s="268">
        <v>0</v>
      </c>
      <c r="CD293" s="268">
        <v>39914630.645049997</v>
      </c>
      <c r="CE293" s="268">
        <v>156981672.08094001</v>
      </c>
      <c r="CF293" s="268">
        <v>6368963.00184</v>
      </c>
      <c r="CG293" s="268">
        <v>29320637.559999999</v>
      </c>
      <c r="CH293" s="268">
        <v>69563350.671120003</v>
      </c>
      <c r="CI293" s="268">
        <v>0</v>
      </c>
      <c r="CJ293" s="268">
        <v>0</v>
      </c>
      <c r="CK293" s="268">
        <v>194671186.28882</v>
      </c>
      <c r="CL293" s="268">
        <v>24950787.130690001</v>
      </c>
      <c r="CM293" s="268">
        <v>5804131.8146900004</v>
      </c>
      <c r="CN293" s="268">
        <v>151506619.44</v>
      </c>
      <c r="CO293" s="268">
        <v>78006981.629999995</v>
      </c>
      <c r="CP293" s="268">
        <v>0</v>
      </c>
      <c r="CQ293" s="268">
        <v>0</v>
      </c>
      <c r="CR293" s="268">
        <v>48901887.550530002</v>
      </c>
      <c r="CS293" s="268">
        <v>690348200.55569005</v>
      </c>
      <c r="CT293" s="268">
        <v>240819221.25</v>
      </c>
      <c r="CU293" s="268">
        <v>24287929.901239999</v>
      </c>
      <c r="CV293" s="268">
        <v>380110722.60003</v>
      </c>
      <c r="CW293" s="268">
        <v>1117565007.4533999</v>
      </c>
      <c r="CX293" s="268">
        <v>398883242.51231998</v>
      </c>
      <c r="CY293" s="268">
        <v>214159916.33274999</v>
      </c>
      <c r="CZ293" s="268">
        <v>18908126.670589998</v>
      </c>
      <c r="DA293" s="268">
        <v>333285620.24831003</v>
      </c>
      <c r="DB293" s="268">
        <v>12193005.872719999</v>
      </c>
      <c r="DC293" s="268">
        <v>21103546.1954</v>
      </c>
      <c r="DD293" s="268">
        <v>278573159.00502998</v>
      </c>
      <c r="DE293" s="268">
        <v>6687857.6616599998</v>
      </c>
      <c r="DF293" s="268">
        <v>1682833.49627</v>
      </c>
      <c r="DG293" s="268">
        <v>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13948887182.607746</v>
      </c>
      <c r="DM293" s="343"/>
      <c r="DN293" s="317"/>
      <c r="DO293" s="317"/>
      <c r="DP293" s="317"/>
      <c r="DQ293" s="270"/>
      <c r="DR293" s="209" t="s">
        <v>359</v>
      </c>
      <c r="DS293" s="209"/>
      <c r="DT293" s="267"/>
      <c r="DU293" s="268">
        <f t="shared" ref="DU293:DU299" si="286">I293/$DQ$4</f>
        <v>1007.4146468479299</v>
      </c>
      <c r="DV293" s="268">
        <f t="shared" ref="DV293:DV299" si="287">SUM(J293:O293)/$DQ$4</f>
        <v>923.39673684000991</v>
      </c>
      <c r="DW293" s="268">
        <f t="shared" ref="DW293:DW299" si="288">SUM(P293:AL293)/$DQ$4</f>
        <v>4067.8515674378805</v>
      </c>
      <c r="DX293" s="268">
        <f t="shared" ref="DX293:DX299" si="289">SUM(AM293:CT293)/$DQ$4</f>
        <v>5142.7832635322093</v>
      </c>
      <c r="DY293" s="268">
        <f t="shared" ref="DY293:DY299" si="290">SUM(CU293:CY293)/$DQ$4</f>
        <v>2135.0068187997399</v>
      </c>
      <c r="DZ293" s="268">
        <f t="shared" ref="DZ293:DZ299" si="291">SUM(CZ293:DE293)/$DQ$4</f>
        <v>670.75131565370987</v>
      </c>
      <c r="EA293" s="268">
        <f t="shared" ref="EA293:EA299" si="292">SUM(DF293:DG293)/$DQ$4</f>
        <v>1.68283349627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13948.88718260775</v>
      </c>
      <c r="EE293" s="303">
        <f t="shared" si="285"/>
        <v>0</v>
      </c>
      <c r="EF293" s="306"/>
      <c r="EG293" s="314"/>
    </row>
    <row r="294" spans="1:137" s="126" customFormat="1" ht="15" hidden="1" customHeight="1" outlineLevel="6" thickBot="1" x14ac:dyDescent="0.4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/>
      <c r="DN294" s="317"/>
      <c r="DO294" s="317"/>
      <c r="DP294" s="317"/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306"/>
      <c r="EG294" s="314"/>
    </row>
    <row r="295" spans="1:137" s="126" customFormat="1" ht="15" hidden="1" customHeight="1" outlineLevel="6" thickBot="1" x14ac:dyDescent="0.4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0</v>
      </c>
      <c r="O295" s="268">
        <v>0</v>
      </c>
      <c r="P295" s="268">
        <v>0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0</v>
      </c>
      <c r="W295" s="268">
        <v>0</v>
      </c>
      <c r="X295" s="268">
        <v>0</v>
      </c>
      <c r="Y295" s="268">
        <v>0</v>
      </c>
      <c r="Z295" s="268">
        <v>0</v>
      </c>
      <c r="AA295" s="268">
        <v>0</v>
      </c>
      <c r="AB295" s="268">
        <v>0</v>
      </c>
      <c r="AC295" s="268">
        <v>0</v>
      </c>
      <c r="AD295" s="268">
        <v>0</v>
      </c>
      <c r="AE295" s="268">
        <v>0</v>
      </c>
      <c r="AF295" s="268">
        <v>0</v>
      </c>
      <c r="AG295" s="268">
        <v>0</v>
      </c>
      <c r="AH295" s="268">
        <v>0</v>
      </c>
      <c r="AI295" s="268">
        <v>0</v>
      </c>
      <c r="AJ295" s="268">
        <v>0</v>
      </c>
      <c r="AK295" s="268">
        <v>0</v>
      </c>
      <c r="AL295" s="268">
        <v>0</v>
      </c>
      <c r="AM295" s="268">
        <v>0</v>
      </c>
      <c r="AN295" s="268">
        <v>0</v>
      </c>
      <c r="AO295" s="268">
        <v>0</v>
      </c>
      <c r="AP295" s="268">
        <v>0</v>
      </c>
      <c r="AQ295" s="268">
        <v>0</v>
      </c>
      <c r="AR295" s="268">
        <v>0</v>
      </c>
      <c r="AS295" s="268">
        <v>0</v>
      </c>
      <c r="AT295" s="268">
        <v>0</v>
      </c>
      <c r="AU295" s="268">
        <v>0</v>
      </c>
      <c r="AV295" s="268">
        <v>0</v>
      </c>
      <c r="AW295" s="268">
        <v>21539401.949999999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0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0</v>
      </c>
      <c r="BM295" s="268">
        <v>0</v>
      </c>
      <c r="BN295" s="268">
        <v>0</v>
      </c>
      <c r="BO295" s="268">
        <v>0</v>
      </c>
      <c r="BP295" s="268">
        <v>0</v>
      </c>
      <c r="BQ295" s="268">
        <v>0</v>
      </c>
      <c r="BR295" s="268">
        <v>0</v>
      </c>
      <c r="BS295" s="268">
        <v>0</v>
      </c>
      <c r="BT295" s="268">
        <v>0</v>
      </c>
      <c r="BU295" s="268">
        <v>0</v>
      </c>
      <c r="BV295" s="268">
        <v>0</v>
      </c>
      <c r="BW295" s="268">
        <v>0</v>
      </c>
      <c r="BX295" s="268">
        <v>0</v>
      </c>
      <c r="BY295" s="268">
        <v>0</v>
      </c>
      <c r="BZ295" s="268">
        <v>0</v>
      </c>
      <c r="CA295" s="268">
        <v>0</v>
      </c>
      <c r="CB295" s="268">
        <v>0</v>
      </c>
      <c r="CC295" s="268">
        <v>0</v>
      </c>
      <c r="CD295" s="268">
        <v>0</v>
      </c>
      <c r="CE295" s="268">
        <v>0</v>
      </c>
      <c r="CF295" s="268">
        <v>0</v>
      </c>
      <c r="CG295" s="268">
        <v>0</v>
      </c>
      <c r="CH295" s="268">
        <v>0</v>
      </c>
      <c r="CI295" s="268">
        <v>0</v>
      </c>
      <c r="CJ295" s="268">
        <v>0</v>
      </c>
      <c r="CK295" s="268">
        <v>0</v>
      </c>
      <c r="CL295" s="268">
        <v>0</v>
      </c>
      <c r="CM295" s="268">
        <v>0</v>
      </c>
      <c r="CN295" s="268">
        <v>0</v>
      </c>
      <c r="CO295" s="268">
        <v>0</v>
      </c>
      <c r="CP295" s="268">
        <v>0</v>
      </c>
      <c r="CQ295" s="268">
        <v>0</v>
      </c>
      <c r="CR295" s="268">
        <v>0</v>
      </c>
      <c r="CS295" s="268">
        <v>0</v>
      </c>
      <c r="CT295" s="268">
        <v>0</v>
      </c>
      <c r="CU295" s="268">
        <v>0</v>
      </c>
      <c r="CV295" s="268">
        <v>0</v>
      </c>
      <c r="CW295" s="268">
        <v>0</v>
      </c>
      <c r="CX295" s="268">
        <v>0</v>
      </c>
      <c r="CY295" s="268">
        <v>0</v>
      </c>
      <c r="CZ295" s="268">
        <v>0</v>
      </c>
      <c r="DA295" s="268">
        <v>0</v>
      </c>
      <c r="DB295" s="268">
        <v>0</v>
      </c>
      <c r="DC295" s="268">
        <v>0</v>
      </c>
      <c r="DD295" s="268">
        <v>0</v>
      </c>
      <c r="DE295" s="268">
        <v>0</v>
      </c>
      <c r="DF295" s="268">
        <v>351273282.30400002</v>
      </c>
      <c r="DG295" s="268">
        <v>287896042.84350002</v>
      </c>
      <c r="DH295" s="268">
        <v>0</v>
      </c>
      <c r="DI295" s="268">
        <v>0</v>
      </c>
      <c r="DJ295" s="268">
        <v>0</v>
      </c>
      <c r="DK295" s="268">
        <v>0</v>
      </c>
      <c r="DL295" s="228">
        <v>660708727.09750009</v>
      </c>
      <c r="DM295" s="343"/>
      <c r="DN295" s="317"/>
      <c r="DO295" s="317"/>
      <c r="DP295" s="317"/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0</v>
      </c>
      <c r="DW295" s="268">
        <f t="shared" si="288"/>
        <v>0</v>
      </c>
      <c r="DX295" s="268">
        <f t="shared" si="289"/>
        <v>21.539401949999998</v>
      </c>
      <c r="DY295" s="268">
        <f t="shared" si="290"/>
        <v>0</v>
      </c>
      <c r="DZ295" s="268">
        <f t="shared" si="291"/>
        <v>0</v>
      </c>
      <c r="EA295" s="268">
        <f t="shared" si="292"/>
        <v>639.16932514749999</v>
      </c>
      <c r="EB295" s="268">
        <f t="shared" si="293"/>
        <v>0</v>
      </c>
      <c r="EC295" s="268">
        <f t="shared" si="294"/>
        <v>0</v>
      </c>
      <c r="ED295" s="269">
        <f t="shared" si="295"/>
        <v>660.70872709749995</v>
      </c>
      <c r="EE295" s="303">
        <f t="shared" si="285"/>
        <v>0</v>
      </c>
      <c r="EF295" s="306"/>
      <c r="EG295" s="314"/>
    </row>
    <row r="296" spans="1:137" s="126" customFormat="1" ht="15" hidden="1" customHeight="1" outlineLevel="6" thickBot="1" x14ac:dyDescent="0.4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/>
      <c r="DN296" s="317"/>
      <c r="DO296" s="317"/>
      <c r="DP296" s="317"/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306"/>
      <c r="EG296" s="314"/>
    </row>
    <row r="297" spans="1:137" s="126" customFormat="1" ht="15" hidden="1" customHeight="1" outlineLevel="6" thickBot="1" x14ac:dyDescent="0.4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/>
      <c r="DN297" s="317"/>
      <c r="DO297" s="317"/>
      <c r="DP297" s="317"/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306"/>
      <c r="EG297" s="314"/>
    </row>
    <row r="298" spans="1:137" s="126" customFormat="1" ht="15" hidden="1" customHeight="1" outlineLevel="6" thickBot="1" x14ac:dyDescent="0.4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990196.99536345003</v>
      </c>
      <c r="J298" s="268">
        <v>0</v>
      </c>
      <c r="K298" s="268">
        <v>0</v>
      </c>
      <c r="L298" s="268">
        <v>1775839124.6256199</v>
      </c>
      <c r="M298" s="268">
        <v>644.63928665000003</v>
      </c>
      <c r="N298" s="268">
        <v>1862092.3965010501</v>
      </c>
      <c r="O298" s="268">
        <v>633967.66656229994</v>
      </c>
      <c r="P298" s="268">
        <v>8793511.2122318</v>
      </c>
      <c r="Q298" s="268">
        <v>0</v>
      </c>
      <c r="R298" s="268">
        <v>0</v>
      </c>
      <c r="S298" s="268">
        <v>0</v>
      </c>
      <c r="T298" s="268">
        <v>16950154.7949811</v>
      </c>
      <c r="U298" s="268">
        <v>803505.64905915002</v>
      </c>
      <c r="V298" s="268">
        <v>0</v>
      </c>
      <c r="W298" s="268">
        <v>24086226.9400381</v>
      </c>
      <c r="X298" s="268">
        <v>0</v>
      </c>
      <c r="Y298" s="268">
        <v>0</v>
      </c>
      <c r="Z298" s="268">
        <v>2310303.125</v>
      </c>
      <c r="AA298" s="268">
        <v>2575216.6666666502</v>
      </c>
      <c r="AB298" s="268">
        <v>0</v>
      </c>
      <c r="AC298" s="268">
        <v>0</v>
      </c>
      <c r="AD298" s="268">
        <v>53326967.104363456</v>
      </c>
      <c r="AE298" s="268">
        <v>0</v>
      </c>
      <c r="AF298" s="268">
        <v>0</v>
      </c>
      <c r="AG298" s="268">
        <v>138728.33333324999</v>
      </c>
      <c r="AH298" s="268">
        <v>17063707.7051626</v>
      </c>
      <c r="AI298" s="268">
        <v>743843.54927299998</v>
      </c>
      <c r="AJ298" s="268">
        <v>17710740.152417801</v>
      </c>
      <c r="AK298" s="268">
        <v>32832244.5485323</v>
      </c>
      <c r="AL298" s="268">
        <v>0</v>
      </c>
      <c r="AM298" s="268">
        <v>0</v>
      </c>
      <c r="AN298" s="268">
        <v>13252385.887296949</v>
      </c>
      <c r="AO298" s="268">
        <v>302611.35052390001</v>
      </c>
      <c r="AP298" s="268">
        <v>1600438.125</v>
      </c>
      <c r="AQ298" s="268">
        <v>6229.0601847999997</v>
      </c>
      <c r="AR298" s="268">
        <v>0</v>
      </c>
      <c r="AS298" s="268">
        <v>0</v>
      </c>
      <c r="AT298" s="268">
        <v>0</v>
      </c>
      <c r="AU298" s="268">
        <v>16726330.0274</v>
      </c>
      <c r="AV298" s="268">
        <v>2140594.3234630502</v>
      </c>
      <c r="AW298" s="268">
        <v>1924929.3236688999</v>
      </c>
      <c r="AX298" s="268">
        <v>0</v>
      </c>
      <c r="AY298" s="268">
        <v>24971275.360646799</v>
      </c>
      <c r="AZ298" s="268">
        <v>0</v>
      </c>
      <c r="BA298" s="268">
        <v>0</v>
      </c>
      <c r="BB298" s="268">
        <v>3311029.7618141002</v>
      </c>
      <c r="BC298" s="268">
        <v>53149665.723234802</v>
      </c>
      <c r="BD298" s="268">
        <v>18873354.506469298</v>
      </c>
      <c r="BE298" s="268">
        <v>5893622.1833333503</v>
      </c>
      <c r="BF298" s="268">
        <v>4221970.2761271996</v>
      </c>
      <c r="BG298" s="268">
        <v>0</v>
      </c>
      <c r="BH298" s="268">
        <v>0</v>
      </c>
      <c r="BI298" s="268">
        <v>2903266.6666667</v>
      </c>
      <c r="BJ298" s="268">
        <v>2520702.1733881999</v>
      </c>
      <c r="BK298" s="268">
        <v>1975367.2154327999</v>
      </c>
      <c r="BL298" s="268">
        <v>2505394.0351670999</v>
      </c>
      <c r="BM298" s="268">
        <v>11223761.9344183</v>
      </c>
      <c r="BN298" s="268">
        <v>0</v>
      </c>
      <c r="BO298" s="268">
        <v>0</v>
      </c>
      <c r="BP298" s="268">
        <v>14195355.77834475</v>
      </c>
      <c r="BQ298" s="268">
        <v>0</v>
      </c>
      <c r="BR298" s="268">
        <v>3355620.8233142002</v>
      </c>
      <c r="BS298" s="268">
        <v>3007445.7376692002</v>
      </c>
      <c r="BT298" s="268">
        <v>163170.02943759999</v>
      </c>
      <c r="BU298" s="268">
        <v>0</v>
      </c>
      <c r="BV298" s="268">
        <v>0</v>
      </c>
      <c r="BW298" s="268">
        <v>0</v>
      </c>
      <c r="BX298" s="268">
        <v>0</v>
      </c>
      <c r="BY298" s="268">
        <v>19293155.733252399</v>
      </c>
      <c r="BZ298" s="268">
        <v>0</v>
      </c>
      <c r="CA298" s="268">
        <v>0</v>
      </c>
      <c r="CB298" s="268">
        <v>0</v>
      </c>
      <c r="CC298" s="268">
        <v>0</v>
      </c>
      <c r="CD298" s="268">
        <v>0</v>
      </c>
      <c r="CE298" s="268">
        <v>146696790.056649</v>
      </c>
      <c r="CF298" s="268">
        <v>302818.39441284997</v>
      </c>
      <c r="CG298" s="268">
        <v>26103720.8087564</v>
      </c>
      <c r="CH298" s="268">
        <v>22520723.895750798</v>
      </c>
      <c r="CI298" s="268">
        <v>0</v>
      </c>
      <c r="CJ298" s="268">
        <v>0</v>
      </c>
      <c r="CK298" s="268">
        <v>0</v>
      </c>
      <c r="CL298" s="268">
        <v>19752242.405626401</v>
      </c>
      <c r="CM298" s="268">
        <v>58117789.685031801</v>
      </c>
      <c r="CN298" s="268">
        <v>24480487.2606389</v>
      </c>
      <c r="CO298" s="268">
        <v>23393263.490117699</v>
      </c>
      <c r="CP298" s="268">
        <v>0</v>
      </c>
      <c r="CQ298" s="268">
        <v>0</v>
      </c>
      <c r="CR298" s="268">
        <v>8304434.3055555504</v>
      </c>
      <c r="CS298" s="268">
        <v>0</v>
      </c>
      <c r="CT298" s="268">
        <v>21575698.963556401</v>
      </c>
      <c r="CU298" s="268">
        <v>4032969.61461615</v>
      </c>
      <c r="CV298" s="268">
        <v>326881.74836565001</v>
      </c>
      <c r="CW298" s="268">
        <v>148751104.425064</v>
      </c>
      <c r="CX298" s="268">
        <v>160262072.875736</v>
      </c>
      <c r="CY298" s="268">
        <v>260096063.10305312</v>
      </c>
      <c r="CZ298" s="268">
        <v>240016264.89579701</v>
      </c>
      <c r="DA298" s="268">
        <v>154119167.44558299</v>
      </c>
      <c r="DB298" s="268">
        <v>284478366.82594955</v>
      </c>
      <c r="DC298" s="268">
        <v>290705127.58766198</v>
      </c>
      <c r="DD298" s="268">
        <v>206651245.522439</v>
      </c>
      <c r="DE298" s="268">
        <v>202443590.33954886</v>
      </c>
      <c r="DF298" s="268">
        <v>1618903466.1548626</v>
      </c>
      <c r="DG298" s="268">
        <v>888522027.32282054</v>
      </c>
      <c r="DH298" s="268">
        <v>161070340.87132964</v>
      </c>
      <c r="DI298" s="268">
        <v>82421619.786642849</v>
      </c>
      <c r="DJ298" s="268">
        <v>22050178.677466199</v>
      </c>
      <c r="DK298" s="268">
        <v>0</v>
      </c>
      <c r="DL298" s="228">
        <v>7240277308.6036787</v>
      </c>
      <c r="DM298" s="343"/>
      <c r="DN298" s="317"/>
      <c r="DO298" s="317"/>
      <c r="DP298" s="317"/>
      <c r="DQ298" s="270"/>
      <c r="DR298" s="209" t="s">
        <v>366</v>
      </c>
      <c r="DS298" s="209"/>
      <c r="DT298" s="267"/>
      <c r="DU298" s="268">
        <f t="shared" si="286"/>
        <v>0.99019699536345007</v>
      </c>
      <c r="DV298" s="268">
        <f t="shared" si="287"/>
        <v>1778.33582932797</v>
      </c>
      <c r="DW298" s="268">
        <f t="shared" si="288"/>
        <v>177.33514978105924</v>
      </c>
      <c r="DX298" s="268">
        <f t="shared" si="289"/>
        <v>558.76564530235032</v>
      </c>
      <c r="DY298" s="268">
        <f t="shared" si="290"/>
        <v>573.46909176683482</v>
      </c>
      <c r="DZ298" s="268">
        <f t="shared" si="291"/>
        <v>1378.4137626169793</v>
      </c>
      <c r="EA298" s="268">
        <f t="shared" si="292"/>
        <v>2507.4254934776832</v>
      </c>
      <c r="EB298" s="268">
        <f t="shared" si="293"/>
        <v>243.4919606579725</v>
      </c>
      <c r="EC298" s="268">
        <f t="shared" si="294"/>
        <v>22.050178677466199</v>
      </c>
      <c r="ED298" s="269">
        <f t="shared" si="295"/>
        <v>7240.2773086036796</v>
      </c>
      <c r="EE298" s="303">
        <f t="shared" si="285"/>
        <v>0</v>
      </c>
      <c r="EF298" s="306"/>
      <c r="EG298" s="314"/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1544989985.9731402</v>
      </c>
      <c r="J299" s="268">
        <v>0</v>
      </c>
      <c r="K299" s="267">
        <v>0</v>
      </c>
      <c r="L299" s="218">
        <v>629118242.33546996</v>
      </c>
      <c r="M299" s="218">
        <v>51895660</v>
      </c>
      <c r="N299" s="218">
        <v>25388200</v>
      </c>
      <c r="O299" s="218">
        <v>0</v>
      </c>
      <c r="P299" s="218">
        <v>0</v>
      </c>
      <c r="Q299" s="218">
        <v>0</v>
      </c>
      <c r="R299" s="218">
        <v>0</v>
      </c>
      <c r="S299" s="218">
        <v>0</v>
      </c>
      <c r="T299" s="218">
        <v>1591.85928961749</v>
      </c>
      <c r="U299" s="218">
        <v>0</v>
      </c>
      <c r="V299" s="218">
        <v>0</v>
      </c>
      <c r="W299" s="218">
        <v>0</v>
      </c>
      <c r="X299" s="218">
        <v>0</v>
      </c>
      <c r="Y299" s="218">
        <v>0</v>
      </c>
      <c r="Z299" s="218">
        <v>0</v>
      </c>
      <c r="AA299" s="218">
        <v>897618.20765027299</v>
      </c>
      <c r="AB299" s="218">
        <v>0</v>
      </c>
      <c r="AC299" s="218">
        <v>0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5645.9426229508099</v>
      </c>
      <c r="AY299" s="218">
        <v>0</v>
      </c>
      <c r="AZ299" s="218">
        <v>0</v>
      </c>
      <c r="BA299" s="218">
        <v>0</v>
      </c>
      <c r="BB299" s="218">
        <v>0</v>
      </c>
      <c r="BC299" s="218">
        <v>1159397.4631147501</v>
      </c>
      <c r="BD299" s="218">
        <v>0</v>
      </c>
      <c r="BE299" s="218">
        <v>10284.221311475399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5834.1407103825104</v>
      </c>
      <c r="CD299" s="218">
        <v>0</v>
      </c>
      <c r="CE299" s="218">
        <v>0</v>
      </c>
      <c r="CF299" s="218">
        <v>0</v>
      </c>
      <c r="CG299" s="218">
        <v>0</v>
      </c>
      <c r="CH299" s="218">
        <v>1669421.44125683</v>
      </c>
      <c r="CI299" s="218">
        <v>0</v>
      </c>
      <c r="CJ299" s="218">
        <v>10627.028688524601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2760490.57377049</v>
      </c>
      <c r="CX299" s="218">
        <v>4939114.5881016599</v>
      </c>
      <c r="CY299" s="218">
        <v>13468457.358799299</v>
      </c>
      <c r="CZ299" s="218">
        <v>10146163.605090201</v>
      </c>
      <c r="DA299" s="218">
        <v>4464662.9732988998</v>
      </c>
      <c r="DB299" s="218">
        <v>4113874.6577588101</v>
      </c>
      <c r="DC299" s="218">
        <v>4789372.1419118196</v>
      </c>
      <c r="DD299" s="218">
        <v>6620332.2671232903</v>
      </c>
      <c r="DE299" s="218">
        <v>12158048.760274</v>
      </c>
      <c r="DF299" s="218">
        <v>150951161.030137</v>
      </c>
      <c r="DG299" s="218">
        <v>129145147.10821921</v>
      </c>
      <c r="DH299" s="218">
        <v>201113071.728172</v>
      </c>
      <c r="DI299" s="218">
        <v>128867494.4219889</v>
      </c>
      <c r="DJ299" s="218">
        <v>2733728261.4600573</v>
      </c>
      <c r="DK299" s="218">
        <v>0</v>
      </c>
      <c r="DL299" s="228">
        <v>5662418161.2879581</v>
      </c>
      <c r="DM299" s="343"/>
      <c r="DN299" s="317"/>
      <c r="DO299" s="317"/>
      <c r="DP299" s="317"/>
      <c r="DQ299" s="270"/>
      <c r="DR299" s="209" t="s">
        <v>367</v>
      </c>
      <c r="DS299" s="209"/>
      <c r="DT299" s="267"/>
      <c r="DU299" s="218">
        <f t="shared" si="286"/>
        <v>1544.9899859731402</v>
      </c>
      <c r="DV299" s="218">
        <f t="shared" si="287"/>
        <v>706.40210233546998</v>
      </c>
      <c r="DW299" s="218">
        <f t="shared" si="288"/>
        <v>0.89921006693989047</v>
      </c>
      <c r="DX299" s="218">
        <f t="shared" si="289"/>
        <v>2.8612102377049133</v>
      </c>
      <c r="DY299" s="218">
        <f t="shared" si="290"/>
        <v>21.168062520671448</v>
      </c>
      <c r="DZ299" s="218">
        <f t="shared" si="291"/>
        <v>42.292454405457022</v>
      </c>
      <c r="EA299" s="218">
        <f t="shared" si="292"/>
        <v>280.09630813835622</v>
      </c>
      <c r="EB299" s="218">
        <f t="shared" si="293"/>
        <v>329.98056615016088</v>
      </c>
      <c r="EC299" s="218">
        <f t="shared" si="294"/>
        <v>2733.7282614600572</v>
      </c>
      <c r="ED299" s="228">
        <f t="shared" si="295"/>
        <v>5662.4181612879584</v>
      </c>
      <c r="EE299" s="303">
        <f t="shared" si="285"/>
        <v>0</v>
      </c>
      <c r="EF299" s="306"/>
      <c r="EG299" s="314"/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2553394829.8164339</v>
      </c>
      <c r="J300" s="245">
        <v>0</v>
      </c>
      <c r="K300" s="245">
        <v>0</v>
      </c>
      <c r="L300" s="245">
        <v>2417420254.4430699</v>
      </c>
      <c r="M300" s="245">
        <v>645398194.12862659</v>
      </c>
      <c r="N300" s="245">
        <v>95130858.600861043</v>
      </c>
      <c r="O300" s="245">
        <v>250185361.33089229</v>
      </c>
      <c r="P300" s="245">
        <v>348292695.47655183</v>
      </c>
      <c r="Q300" s="245">
        <v>0</v>
      </c>
      <c r="R300" s="245">
        <v>0</v>
      </c>
      <c r="S300" s="245">
        <v>1129294562.3211901</v>
      </c>
      <c r="T300" s="245">
        <v>228820300.33522069</v>
      </c>
      <c r="U300" s="245">
        <v>59219972.613719143</v>
      </c>
      <c r="V300" s="245">
        <v>159699779.57177001</v>
      </c>
      <c r="W300" s="245">
        <v>203582731.41855812</v>
      </c>
      <c r="X300" s="245">
        <v>0</v>
      </c>
      <c r="Y300" s="245">
        <v>0</v>
      </c>
      <c r="Z300" s="245">
        <v>2310303.125</v>
      </c>
      <c r="AA300" s="245">
        <v>202579803.97158694</v>
      </c>
      <c r="AB300" s="245">
        <v>93957305.386050001</v>
      </c>
      <c r="AC300" s="245">
        <v>65689027.145620003</v>
      </c>
      <c r="AD300" s="245">
        <v>197943751.40436345</v>
      </c>
      <c r="AE300" s="245">
        <v>0</v>
      </c>
      <c r="AF300" s="245">
        <v>0</v>
      </c>
      <c r="AG300" s="245">
        <v>438845391.46694326</v>
      </c>
      <c r="AH300" s="245">
        <v>212785113.7362926</v>
      </c>
      <c r="AI300" s="245">
        <v>172450148.540463</v>
      </c>
      <c r="AJ300" s="245">
        <v>252779553.73073781</v>
      </c>
      <c r="AK300" s="245">
        <v>477835487.0418123</v>
      </c>
      <c r="AL300" s="245">
        <v>0</v>
      </c>
      <c r="AM300" s="245">
        <v>0</v>
      </c>
      <c r="AN300" s="245">
        <v>325530852.11311698</v>
      </c>
      <c r="AO300" s="245">
        <v>47781851.350523897</v>
      </c>
      <c r="AP300" s="245">
        <v>87803178.548639998</v>
      </c>
      <c r="AQ300" s="245">
        <v>5812908.9877048004</v>
      </c>
      <c r="AR300" s="245">
        <v>117513670.91096</v>
      </c>
      <c r="AS300" s="245">
        <v>0</v>
      </c>
      <c r="AT300" s="245">
        <v>0</v>
      </c>
      <c r="AU300" s="245">
        <v>511100027.03387004</v>
      </c>
      <c r="AV300" s="245">
        <v>101389591.75328305</v>
      </c>
      <c r="AW300" s="245">
        <v>289149830.49686891</v>
      </c>
      <c r="AX300" s="245">
        <v>122186612.87009294</v>
      </c>
      <c r="AY300" s="245">
        <v>146653082.51391679</v>
      </c>
      <c r="AZ300" s="245">
        <v>0</v>
      </c>
      <c r="BA300" s="245">
        <v>0</v>
      </c>
      <c r="BB300" s="245">
        <v>34947232.004854098</v>
      </c>
      <c r="BC300" s="245">
        <v>220810368.72654954</v>
      </c>
      <c r="BD300" s="245">
        <v>107148802.99172929</v>
      </c>
      <c r="BE300" s="245">
        <v>93409210.311624825</v>
      </c>
      <c r="BF300" s="245">
        <v>99856295.276127204</v>
      </c>
      <c r="BG300" s="245">
        <v>0</v>
      </c>
      <c r="BH300" s="245">
        <v>0</v>
      </c>
      <c r="BI300" s="245">
        <v>91284176.730496705</v>
      </c>
      <c r="BJ300" s="245">
        <v>112012394.67343819</v>
      </c>
      <c r="BK300" s="245">
        <v>71618073.231432796</v>
      </c>
      <c r="BL300" s="245">
        <v>61016546.291367099</v>
      </c>
      <c r="BM300" s="245">
        <v>35785369.988018297</v>
      </c>
      <c r="BN300" s="245">
        <v>0</v>
      </c>
      <c r="BO300" s="245">
        <v>0</v>
      </c>
      <c r="BP300" s="245">
        <v>131611634.13514476</v>
      </c>
      <c r="BQ300" s="245">
        <v>88147360</v>
      </c>
      <c r="BR300" s="245">
        <v>86795984.242424205</v>
      </c>
      <c r="BS300" s="245">
        <v>71948227.338669196</v>
      </c>
      <c r="BT300" s="245">
        <v>107494260.0294376</v>
      </c>
      <c r="BU300" s="245">
        <v>0</v>
      </c>
      <c r="BV300" s="245">
        <v>0</v>
      </c>
      <c r="BW300" s="245">
        <v>194326495.30177999</v>
      </c>
      <c r="BX300" s="245">
        <v>95754491.393519998</v>
      </c>
      <c r="BY300" s="245">
        <v>39858520.019192398</v>
      </c>
      <c r="BZ300" s="245">
        <v>41529751.394699998</v>
      </c>
      <c r="CA300" s="245">
        <v>95580598.866659999</v>
      </c>
      <c r="CB300" s="245">
        <v>0</v>
      </c>
      <c r="CC300" s="245">
        <v>5834.1407103825104</v>
      </c>
      <c r="CD300" s="245">
        <v>39914630.645049997</v>
      </c>
      <c r="CE300" s="245">
        <v>303678462.13758898</v>
      </c>
      <c r="CF300" s="245">
        <v>6671781.3962528501</v>
      </c>
      <c r="CG300" s="245">
        <v>55424358.368756399</v>
      </c>
      <c r="CH300" s="245">
        <v>93753496.008127645</v>
      </c>
      <c r="CI300" s="245">
        <v>0</v>
      </c>
      <c r="CJ300" s="245">
        <v>10627.028688524601</v>
      </c>
      <c r="CK300" s="245">
        <v>194671186.28882</v>
      </c>
      <c r="CL300" s="245">
        <v>44703029.536316402</v>
      </c>
      <c r="CM300" s="245">
        <v>63921921.499721803</v>
      </c>
      <c r="CN300" s="245">
        <v>175987106.70063889</v>
      </c>
      <c r="CO300" s="245">
        <v>101400245.12011769</v>
      </c>
      <c r="CP300" s="245">
        <v>0</v>
      </c>
      <c r="CQ300" s="245">
        <v>0</v>
      </c>
      <c r="CR300" s="245">
        <v>57206321.856085554</v>
      </c>
      <c r="CS300" s="245">
        <v>690348200.55569005</v>
      </c>
      <c r="CT300" s="245">
        <v>262394920.21355641</v>
      </c>
      <c r="CU300" s="245">
        <v>28320899.515856147</v>
      </c>
      <c r="CV300" s="245">
        <v>380437604.34839565</v>
      </c>
      <c r="CW300" s="245">
        <v>1269076602.4522345</v>
      </c>
      <c r="CX300" s="245">
        <v>564084429.97615767</v>
      </c>
      <c r="CY300" s="245">
        <v>487724436.79460239</v>
      </c>
      <c r="CZ300" s="245">
        <v>269070555.1714772</v>
      </c>
      <c r="DA300" s="245">
        <v>491869450.66719192</v>
      </c>
      <c r="DB300" s="245">
        <v>300785247.35642838</v>
      </c>
      <c r="DC300" s="245">
        <v>316598045.92497379</v>
      </c>
      <c r="DD300" s="245">
        <v>491844736.79459226</v>
      </c>
      <c r="DE300" s="245">
        <v>221289496.76148283</v>
      </c>
      <c r="DF300" s="245">
        <v>2122810742.9852698</v>
      </c>
      <c r="DG300" s="245">
        <v>1305563217.2745397</v>
      </c>
      <c r="DH300" s="245">
        <v>362183412.59950161</v>
      </c>
      <c r="DI300" s="245">
        <v>211289114.20863175</v>
      </c>
      <c r="DJ300" s="245">
        <v>2755778440.1375237</v>
      </c>
      <c r="DK300" s="245">
        <v>0</v>
      </c>
      <c r="DL300" s="246">
        <v>27512291379.596886</v>
      </c>
      <c r="DM300" s="343"/>
      <c r="DN300" s="317"/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2553.3948298164337</v>
      </c>
      <c r="DV300" s="245">
        <f t="shared" ref="DV300:EC300" si="296">SUM(DV293:DV299)</f>
        <v>3408.1346685034496</v>
      </c>
      <c r="DW300" s="245">
        <f t="shared" si="296"/>
        <v>4246.0859272858797</v>
      </c>
      <c r="DX300" s="245">
        <f t="shared" si="296"/>
        <v>5725.949521022264</v>
      </c>
      <c r="DY300" s="245">
        <f t="shared" si="296"/>
        <v>2729.6439730872462</v>
      </c>
      <c r="DZ300" s="245">
        <f t="shared" si="296"/>
        <v>2091.4575326761465</v>
      </c>
      <c r="EA300" s="245">
        <f t="shared" si="296"/>
        <v>3428.3739602598093</v>
      </c>
      <c r="EB300" s="245">
        <f t="shared" si="296"/>
        <v>573.47252680813335</v>
      </c>
      <c r="EC300" s="245">
        <f t="shared" si="296"/>
        <v>2755.7784401375234</v>
      </c>
      <c r="ED300" s="246">
        <f>SUM(DU300:EC300)</f>
        <v>27512.291379596893</v>
      </c>
      <c r="EE300" s="303">
        <f t="shared" si="285"/>
        <v>0</v>
      </c>
      <c r="EF300" s="317"/>
      <c r="EG300" s="314"/>
    </row>
    <row r="301" spans="1:137" s="126" customFormat="1" ht="15.75" hidden="1" customHeight="1" outlineLevel="1" thickBot="1" x14ac:dyDescent="0.4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/>
      <c r="DN301" s="317"/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/>
    </row>
    <row r="302" spans="1:137" s="126" customFormat="1" ht="15.75" hidden="1" customHeight="1" outlineLevel="1" thickBot="1" x14ac:dyDescent="0.4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/>
      <c r="DN302" s="317"/>
      <c r="DO302" s="317"/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/>
    </row>
    <row r="303" spans="1:137" s="126" customFormat="1" ht="15" hidden="1" customHeight="1" outlineLevel="1" thickBot="1" x14ac:dyDescent="0.4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/>
      <c r="DN303" s="317"/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 t="shared" ref="ED303:ED366" si="306">SUM(DU303:EC303)</f>
        <v>0</v>
      </c>
      <c r="EE303" s="303">
        <f t="shared" ref="EE303:EE334" si="307">ED303-(DL303/$DQ$4)</f>
        <v>0</v>
      </c>
      <c r="EF303" s="317"/>
      <c r="EG303" s="314"/>
    </row>
    <row r="304" spans="1:137" s="126" customFormat="1" ht="15" hidden="1" customHeight="1" outlineLevel="1" thickBot="1" x14ac:dyDescent="0.4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/>
      <c r="DN304" s="317"/>
      <c r="DO304" s="317"/>
      <c r="DP304" s="317"/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 t="shared" si="306"/>
        <v>0</v>
      </c>
      <c r="EE304" s="303">
        <f t="shared" si="307"/>
        <v>0</v>
      </c>
      <c r="EF304" s="317"/>
      <c r="EG304" s="314"/>
    </row>
    <row r="305" spans="1:137" s="126" customFormat="1" ht="15" hidden="1" customHeight="1" outlineLevel="1" thickBot="1" x14ac:dyDescent="0.4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-1132.7313226932299</v>
      </c>
      <c r="J305" s="206">
        <v>-1132.7313226932299</v>
      </c>
      <c r="K305" s="206">
        <v>-1132.7313226931101</v>
      </c>
      <c r="L305" s="206">
        <v>-1132.7313226932299</v>
      </c>
      <c r="M305" s="206">
        <v>-1132.7313226932299</v>
      </c>
      <c r="N305" s="206">
        <v>-1132.7313226932299</v>
      </c>
      <c r="O305" s="206">
        <v>-1132.7313226931101</v>
      </c>
      <c r="P305" s="206">
        <v>-1132.7313226932299</v>
      </c>
      <c r="Q305" s="206">
        <v>-1132.7313226932299</v>
      </c>
      <c r="R305" s="206">
        <v>-1132.7313226932299</v>
      </c>
      <c r="S305" s="206">
        <v>-1132.7313226931101</v>
      </c>
      <c r="T305" s="206">
        <v>-1132.7313226932299</v>
      </c>
      <c r="U305" s="206">
        <v>-1132.7313226932299</v>
      </c>
      <c r="V305" s="206">
        <v>-1132.7313226932299</v>
      </c>
      <c r="W305" s="206">
        <v>-1132.7313226931101</v>
      </c>
      <c r="X305" s="206">
        <v>-1132.7313226932299</v>
      </c>
      <c r="Y305" s="206">
        <v>-1132.7313226932299</v>
      </c>
      <c r="Z305" s="206">
        <v>-1132.7313226932299</v>
      </c>
      <c r="AA305" s="206">
        <v>-1132.7313226931699</v>
      </c>
      <c r="AB305" s="206">
        <v>-1132.7313226931699</v>
      </c>
      <c r="AC305" s="206">
        <v>-1132.7313226932299</v>
      </c>
      <c r="AD305" s="206">
        <v>-1132.7313226932299</v>
      </c>
      <c r="AE305" s="206">
        <v>-1132.7313226931699</v>
      </c>
      <c r="AF305" s="206">
        <v>-1132.7313226931699</v>
      </c>
      <c r="AG305" s="206">
        <v>-1132.7313226932299</v>
      </c>
      <c r="AH305" s="206">
        <v>-1132.7313226931699</v>
      </c>
      <c r="AI305" s="206">
        <v>-1132.7313226932299</v>
      </c>
      <c r="AJ305" s="206">
        <v>-1132.7313226932299</v>
      </c>
      <c r="AK305" s="206">
        <v>-1132.7313226931699</v>
      </c>
      <c r="AL305" s="206">
        <v>-1132.7313226931699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-2.98023223876953E-11</v>
      </c>
      <c r="CX305" s="206">
        <v>0</v>
      </c>
      <c r="CY305" s="206">
        <v>0</v>
      </c>
      <c r="CZ305" s="206">
        <v>0</v>
      </c>
      <c r="DA305" s="206">
        <v>2.6077032089233399E-11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-432162.63755920401</v>
      </c>
      <c r="DJ305" s="232">
        <v>0</v>
      </c>
      <c r="DK305" s="206">
        <v>0</v>
      </c>
      <c r="DL305" s="207">
        <v>-466144.57724000001</v>
      </c>
      <c r="DM305" s="343"/>
      <c r="DN305" s="317"/>
      <c r="DO305" s="317"/>
      <c r="DP305" s="317"/>
      <c r="DQ305" s="270"/>
      <c r="DR305" s="209"/>
      <c r="DS305" s="205" t="s">
        <v>276</v>
      </c>
      <c r="DT305" s="267"/>
      <c r="DU305" s="206">
        <f t="shared" si="297"/>
        <v>-1.1327313226932299E-3</v>
      </c>
      <c r="DV305" s="206">
        <f t="shared" si="298"/>
        <v>-6.7963879361591407E-3</v>
      </c>
      <c r="DW305" s="206">
        <f t="shared" si="299"/>
        <v>-2.6052820421943627E-2</v>
      </c>
      <c r="DX305" s="206">
        <f t="shared" si="300"/>
        <v>0</v>
      </c>
      <c r="DY305" s="206">
        <f t="shared" si="301"/>
        <v>-2.9802322387695302E-17</v>
      </c>
      <c r="DZ305" s="206">
        <f t="shared" si="302"/>
        <v>2.6077032089233398E-17</v>
      </c>
      <c r="EA305" s="206">
        <f t="shared" si="303"/>
        <v>0</v>
      </c>
      <c r="EB305" s="206">
        <f t="shared" si="304"/>
        <v>-0.43216263755920403</v>
      </c>
      <c r="EC305" s="206">
        <f t="shared" si="305"/>
        <v>0</v>
      </c>
      <c r="ED305" s="207">
        <f t="shared" si="306"/>
        <v>-0.46614457724000002</v>
      </c>
      <c r="EE305" s="303">
        <f t="shared" si="307"/>
        <v>0</v>
      </c>
      <c r="EF305" s="317"/>
      <c r="EG305" s="314"/>
    </row>
    <row r="306" spans="1:137" s="126" customFormat="1" ht="15" hidden="1" customHeight="1" outlineLevel="1" thickBot="1" x14ac:dyDescent="0.4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/>
      <c r="DN306" s="317"/>
      <c r="DO306" s="317"/>
      <c r="DP306" s="317"/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6"/>
        <v>0</v>
      </c>
      <c r="EE306" s="303">
        <f t="shared" si="307"/>
        <v>0</v>
      </c>
      <c r="EF306" s="317"/>
      <c r="EG306" s="314"/>
    </row>
    <row r="307" spans="1:137" s="126" customFormat="1" ht="15" hidden="1" customHeight="1" outlineLevel="1" thickBot="1" x14ac:dyDescent="0.4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/>
      <c r="DN307" s="317"/>
      <c r="DO307" s="317"/>
      <c r="DP307" s="317"/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6"/>
        <v>0</v>
      </c>
      <c r="EE307" s="303">
        <f t="shared" si="307"/>
        <v>0</v>
      </c>
      <c r="EF307" s="317"/>
      <c r="EG307" s="314"/>
    </row>
    <row r="308" spans="1:137" s="126" customFormat="1" ht="15" hidden="1" customHeight="1" outlineLevel="1" thickBot="1" x14ac:dyDescent="0.4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/>
      <c r="DN308" s="317"/>
      <c r="DO308" s="317"/>
      <c r="DP308" s="317"/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6"/>
        <v>0</v>
      </c>
      <c r="EE308" s="303">
        <f t="shared" si="307"/>
        <v>0</v>
      </c>
      <c r="EF308" s="317"/>
      <c r="EG308" s="314"/>
    </row>
    <row r="309" spans="1:137" s="126" customFormat="1" ht="15" hidden="1" customHeight="1" outlineLevel="1" thickBot="1" x14ac:dyDescent="0.4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-2.673</v>
      </c>
      <c r="J309" s="206">
        <v>-2.673</v>
      </c>
      <c r="K309" s="206">
        <v>-2.673</v>
      </c>
      <c r="L309" s="206">
        <v>-2.673</v>
      </c>
      <c r="M309" s="206">
        <v>-2.673</v>
      </c>
      <c r="N309" s="206">
        <v>-2.673</v>
      </c>
      <c r="O309" s="206">
        <v>-2.67299999999977</v>
      </c>
      <c r="P309" s="206">
        <v>-2.6730000000002301</v>
      </c>
      <c r="Q309" s="206">
        <v>-2.673</v>
      </c>
      <c r="R309" s="206">
        <v>-2.673</v>
      </c>
      <c r="S309" s="206">
        <v>-2.67299999999977</v>
      </c>
      <c r="T309" s="206">
        <v>-2.6730000000002301</v>
      </c>
      <c r="U309" s="206">
        <v>-2.673</v>
      </c>
      <c r="V309" s="206">
        <v>-2.673</v>
      </c>
      <c r="W309" s="206">
        <v>-2.67299999999977</v>
      </c>
      <c r="X309" s="206">
        <v>-2.673</v>
      </c>
      <c r="Y309" s="206">
        <v>-2.6730000000002301</v>
      </c>
      <c r="Z309" s="206">
        <v>-2.673</v>
      </c>
      <c r="AA309" s="206">
        <v>-2.673</v>
      </c>
      <c r="AB309" s="206">
        <v>-2.6729999999998801</v>
      </c>
      <c r="AC309" s="206">
        <v>-2.673</v>
      </c>
      <c r="AD309" s="206">
        <v>-2.673</v>
      </c>
      <c r="AE309" s="206">
        <v>-2.6730000000001199</v>
      </c>
      <c r="AF309" s="206">
        <v>-2.6729999999998801</v>
      </c>
      <c r="AG309" s="206">
        <v>-2.673</v>
      </c>
      <c r="AH309" s="206">
        <v>-2.673</v>
      </c>
      <c r="AI309" s="206">
        <v>-2.673</v>
      </c>
      <c r="AJ309" s="206">
        <v>-2.6730000000001199</v>
      </c>
      <c r="AK309" s="206">
        <v>-2.6729999999998801</v>
      </c>
      <c r="AL309" s="206">
        <v>-2.673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-1019.81</v>
      </c>
      <c r="DJ309" s="232">
        <v>0</v>
      </c>
      <c r="DK309" s="206">
        <v>0</v>
      </c>
      <c r="DL309" s="207">
        <v>-1099.9999999999998</v>
      </c>
      <c r="DM309" s="343"/>
      <c r="DN309" s="317"/>
      <c r="DO309" s="317"/>
      <c r="DP309" s="317"/>
      <c r="DQ309" s="270"/>
      <c r="DR309" s="209"/>
      <c r="DS309" s="205" t="s">
        <v>377</v>
      </c>
      <c r="DT309" s="205"/>
      <c r="DU309" s="206">
        <f t="shared" si="297"/>
        <v>-2.6730000000000001E-6</v>
      </c>
      <c r="DV309" s="206">
        <f t="shared" si="298"/>
        <v>-1.6037999999999771E-5</v>
      </c>
      <c r="DW309" s="206">
        <f t="shared" si="299"/>
        <v>-6.1479000000000134E-5</v>
      </c>
      <c r="DX309" s="206">
        <f t="shared" si="300"/>
        <v>0</v>
      </c>
      <c r="DY309" s="206">
        <f t="shared" si="301"/>
        <v>0</v>
      </c>
      <c r="DZ309" s="206">
        <f t="shared" si="302"/>
        <v>0</v>
      </c>
      <c r="EA309" s="206">
        <f t="shared" si="303"/>
        <v>0</v>
      </c>
      <c r="EB309" s="206">
        <f t="shared" si="304"/>
        <v>-1.0198099999999999E-3</v>
      </c>
      <c r="EC309" s="206">
        <f t="shared" si="305"/>
        <v>0</v>
      </c>
      <c r="ED309" s="207">
        <f t="shared" si="306"/>
        <v>-1.0999999999999998E-3</v>
      </c>
      <c r="EE309" s="303">
        <f t="shared" si="307"/>
        <v>0</v>
      </c>
      <c r="EF309" s="317"/>
      <c r="EG309" s="314"/>
    </row>
    <row r="310" spans="1:137" s="126" customFormat="1" ht="15" hidden="1" customHeight="1" outlineLevel="1" thickBot="1" x14ac:dyDescent="0.4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/>
      <c r="DN310" s="317"/>
      <c r="DO310" s="317"/>
      <c r="DP310" s="317"/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6"/>
        <v>0</v>
      </c>
      <c r="EE310" s="303">
        <f t="shared" si="307"/>
        <v>0</v>
      </c>
      <c r="EF310" s="317"/>
      <c r="EG310" s="314"/>
    </row>
    <row r="311" spans="1:137" s="126" customFormat="1" ht="15" hidden="1" customHeight="1" outlineLevel="1" thickBot="1" x14ac:dyDescent="0.4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-4.3739999999999898E-4</v>
      </c>
      <c r="DG311" s="206">
        <v>0</v>
      </c>
      <c r="DH311" s="206">
        <v>0</v>
      </c>
      <c r="DI311" s="206">
        <v>-5.5626E-3</v>
      </c>
      <c r="DJ311" s="206">
        <v>0</v>
      </c>
      <c r="DK311" s="206">
        <v>0</v>
      </c>
      <c r="DL311" s="207">
        <v>-5.9999999999999993E-3</v>
      </c>
      <c r="DM311" s="343"/>
      <c r="DN311" s="317"/>
      <c r="DO311" s="317"/>
      <c r="DP311" s="317"/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0</v>
      </c>
      <c r="DY311" s="206">
        <f t="shared" si="301"/>
        <v>0</v>
      </c>
      <c r="DZ311" s="206">
        <f t="shared" si="302"/>
        <v>0</v>
      </c>
      <c r="EA311" s="206">
        <f t="shared" si="303"/>
        <v>-4.3739999999999898E-10</v>
      </c>
      <c r="EB311" s="206">
        <f t="shared" si="304"/>
        <v>-5.5625999999999998E-9</v>
      </c>
      <c r="EC311" s="206">
        <f t="shared" si="305"/>
        <v>0</v>
      </c>
      <c r="ED311" s="207">
        <f t="shared" si="306"/>
        <v>-5.9999999999999991E-9</v>
      </c>
      <c r="EE311" s="303">
        <f t="shared" si="307"/>
        <v>0</v>
      </c>
      <c r="EF311" s="317"/>
      <c r="EG311" s="314"/>
    </row>
    <row r="312" spans="1:137" s="126" customFormat="1" ht="15" hidden="1" customHeight="1" outlineLevel="1" thickBot="1" x14ac:dyDescent="0.4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/>
      <c r="DN312" s="317"/>
      <c r="DO312" s="317"/>
      <c r="DP312" s="317"/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6"/>
        <v>0</v>
      </c>
      <c r="EE312" s="303">
        <f t="shared" si="307"/>
        <v>0</v>
      </c>
      <c r="EF312" s="317"/>
      <c r="EG312" s="314"/>
    </row>
    <row r="313" spans="1:137" s="126" customFormat="1" ht="15" hidden="1" customHeight="1" outlineLevel="1" thickBot="1" x14ac:dyDescent="0.4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/>
      <c r="DN313" s="317"/>
      <c r="DO313" s="317"/>
      <c r="DP313" s="317"/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6"/>
        <v>0</v>
      </c>
      <c r="EE313" s="303">
        <f t="shared" si="307"/>
        <v>0</v>
      </c>
      <c r="EF313" s="317"/>
      <c r="EG313" s="314"/>
    </row>
    <row r="314" spans="1:137" s="126" customFormat="1" ht="15" hidden="1" customHeight="1" outlineLevel="1" thickBot="1" x14ac:dyDescent="0.4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/>
      <c r="DN314" s="317"/>
      <c r="DO314" s="317"/>
      <c r="DP314" s="317"/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6"/>
        <v>0</v>
      </c>
      <c r="EE314" s="303">
        <f t="shared" si="307"/>
        <v>0</v>
      </c>
      <c r="EF314" s="317"/>
      <c r="EG314" s="314"/>
    </row>
    <row r="315" spans="1:137" s="126" customFormat="1" ht="15" hidden="1" customHeight="1" outlineLevel="1" thickBot="1" x14ac:dyDescent="0.4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/>
      <c r="DN315" s="317"/>
      <c r="DO315" s="317"/>
      <c r="DP315" s="317"/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6"/>
        <v>0</v>
      </c>
      <c r="EE315" s="303">
        <f t="shared" si="307"/>
        <v>0</v>
      </c>
      <c r="EF315" s="317"/>
      <c r="EG315" s="314"/>
    </row>
    <row r="316" spans="1:137" s="126" customFormat="1" ht="15" hidden="1" customHeight="1" outlineLevel="1" thickBot="1" x14ac:dyDescent="0.4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/>
      <c r="DN316" s="317"/>
      <c r="DO316" s="317"/>
      <c r="DP316" s="317"/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6"/>
        <v>0</v>
      </c>
      <c r="EE316" s="303">
        <f t="shared" si="307"/>
        <v>0</v>
      </c>
      <c r="EF316" s="317"/>
      <c r="EG316" s="314"/>
    </row>
    <row r="317" spans="1:137" s="126" customFormat="1" ht="15" hidden="1" customHeight="1" outlineLevel="1" thickBot="1" x14ac:dyDescent="0.4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/>
      <c r="DN317" s="317"/>
      <c r="DO317" s="317"/>
      <c r="DP317" s="317"/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6"/>
        <v>0</v>
      </c>
      <c r="EE317" s="303">
        <f t="shared" si="307"/>
        <v>0</v>
      </c>
      <c r="EF317" s="317"/>
      <c r="EG317" s="314"/>
    </row>
    <row r="318" spans="1:137" s="126" customFormat="1" ht="15" hidden="1" customHeight="1" outlineLevel="1" thickBot="1" x14ac:dyDescent="0.4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/>
      <c r="DN318" s="317"/>
      <c r="DO318" s="317"/>
      <c r="DP318" s="317"/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6"/>
        <v>0</v>
      </c>
      <c r="EE318" s="303">
        <f t="shared" si="307"/>
        <v>0</v>
      </c>
      <c r="EF318" s="317"/>
      <c r="EG318" s="314"/>
    </row>
    <row r="319" spans="1:137" s="126" customFormat="1" ht="15" hidden="1" customHeight="1" outlineLevel="1" thickBot="1" x14ac:dyDescent="0.4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/>
      <c r="DN319" s="317"/>
      <c r="DO319" s="317"/>
      <c r="DP319" s="317"/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6"/>
        <v>0</v>
      </c>
      <c r="EE319" s="303">
        <f t="shared" si="307"/>
        <v>0</v>
      </c>
      <c r="EF319" s="317"/>
      <c r="EG319" s="314"/>
    </row>
    <row r="320" spans="1:137" s="126" customFormat="1" ht="15" hidden="1" customHeight="1" outlineLevel="1" thickBot="1" x14ac:dyDescent="0.4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/>
      <c r="DN320" s="317"/>
      <c r="DO320" s="317"/>
      <c r="DP320" s="317"/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6"/>
        <v>0</v>
      </c>
      <c r="EE320" s="303">
        <f t="shared" si="307"/>
        <v>0</v>
      </c>
      <c r="EF320" s="317"/>
      <c r="EG320" s="314"/>
    </row>
    <row r="321" spans="1:137" s="126" customFormat="1" ht="15" hidden="1" customHeight="1" outlineLevel="1" thickBot="1" x14ac:dyDescent="0.4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/>
      <c r="DN321" s="317"/>
      <c r="DO321" s="317"/>
      <c r="DP321" s="317"/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6"/>
        <v>0</v>
      </c>
      <c r="EE321" s="303">
        <f t="shared" si="307"/>
        <v>0</v>
      </c>
      <c r="EF321" s="317"/>
      <c r="EG321" s="314"/>
    </row>
    <row r="322" spans="1:137" s="126" customFormat="1" ht="15" hidden="1" customHeight="1" outlineLevel="1" thickBot="1" x14ac:dyDescent="0.4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/>
      <c r="DN322" s="317"/>
      <c r="DO322" s="317"/>
      <c r="DP322" s="317"/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6"/>
        <v>0</v>
      </c>
      <c r="EE322" s="303">
        <f t="shared" si="307"/>
        <v>0</v>
      </c>
      <c r="EF322" s="317"/>
      <c r="EG322" s="314"/>
    </row>
    <row r="323" spans="1:137" s="126" customFormat="1" ht="15" hidden="1" customHeight="1" outlineLevel="1" thickBot="1" x14ac:dyDescent="0.4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-14101388.9209598</v>
      </c>
      <c r="J323" s="206">
        <v>-14101388.920959599</v>
      </c>
      <c r="K323" s="206">
        <v>-14101388.920959501</v>
      </c>
      <c r="L323" s="206">
        <v>-14101388.9209598</v>
      </c>
      <c r="M323" s="206">
        <v>-14101388.9209603</v>
      </c>
      <c r="N323" s="206">
        <v>-14101388.920959899</v>
      </c>
      <c r="O323" s="206">
        <v>-14101388.920959</v>
      </c>
      <c r="P323" s="206">
        <v>-14101388.9209601</v>
      </c>
      <c r="Q323" s="206">
        <v>-14101388.920959899</v>
      </c>
      <c r="R323" s="206">
        <v>-14101388.9209598</v>
      </c>
      <c r="S323" s="206">
        <v>-14101388.920959501</v>
      </c>
      <c r="T323" s="206">
        <v>-14101388.920959899</v>
      </c>
      <c r="U323" s="206">
        <v>-14101388.9209604</v>
      </c>
      <c r="V323" s="206">
        <v>-14101388.920959501</v>
      </c>
      <c r="W323" s="206">
        <v>-14101388.920959</v>
      </c>
      <c r="X323" s="206">
        <v>-14101388.9209603</v>
      </c>
      <c r="Y323" s="206">
        <v>-14101388.920959899</v>
      </c>
      <c r="Z323" s="206">
        <v>-14101388.9209598</v>
      </c>
      <c r="AA323" s="206">
        <v>-14101388.9209601</v>
      </c>
      <c r="AB323" s="206">
        <v>-14101388.920959</v>
      </c>
      <c r="AC323" s="206">
        <v>-14101388.9209604</v>
      </c>
      <c r="AD323" s="206">
        <v>-14101388.920959899</v>
      </c>
      <c r="AE323" s="206">
        <v>-14101388.9209598</v>
      </c>
      <c r="AF323" s="206">
        <v>-14101388.920959501</v>
      </c>
      <c r="AG323" s="206">
        <v>-14101388.920959599</v>
      </c>
      <c r="AH323" s="206">
        <v>-14101388.920959899</v>
      </c>
      <c r="AI323" s="206">
        <v>-14101388.9209603</v>
      </c>
      <c r="AJ323" s="206">
        <v>-14101388.920959899</v>
      </c>
      <c r="AK323" s="206">
        <v>-14101388.920959501</v>
      </c>
      <c r="AL323" s="206">
        <v>-14101388.920959599</v>
      </c>
      <c r="AM323" s="206">
        <v>0</v>
      </c>
      <c r="AN323" s="206">
        <v>0</v>
      </c>
      <c r="AO323" s="206">
        <v>0</v>
      </c>
      <c r="AP323" s="206">
        <v>0</v>
      </c>
      <c r="AQ323" s="206">
        <v>0</v>
      </c>
      <c r="AR323" s="206">
        <v>0</v>
      </c>
      <c r="AS323" s="206">
        <v>-1.09672546386719E-8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0</v>
      </c>
      <c r="CY323" s="206">
        <v>-7.6293945312500002E-9</v>
      </c>
      <c r="CZ323" s="206">
        <v>0</v>
      </c>
      <c r="DA323" s="206">
        <v>0</v>
      </c>
      <c r="DB323" s="206">
        <v>1.52587890625E-8</v>
      </c>
      <c r="DC323" s="206">
        <v>0</v>
      </c>
      <c r="DD323" s="206">
        <v>0</v>
      </c>
      <c r="DE323" s="206">
        <v>0</v>
      </c>
      <c r="DF323" s="206">
        <v>0</v>
      </c>
      <c r="DG323" s="206">
        <v>-3.0517578125000001E-8</v>
      </c>
      <c r="DH323" s="206">
        <v>-1.220703125E-7</v>
      </c>
      <c r="DI323" s="206">
        <v>-5379999040.5851202</v>
      </c>
      <c r="DJ323" s="206">
        <v>2.4414062500000001E-7</v>
      </c>
      <c r="DK323" s="206">
        <v>0</v>
      </c>
      <c r="DL323" s="207">
        <v>-5803040708.2139139</v>
      </c>
      <c r="DM323" s="343"/>
      <c r="DN323" s="317"/>
      <c r="DO323" s="317"/>
      <c r="DP323" s="317"/>
      <c r="DQ323" s="270"/>
      <c r="DR323" s="209"/>
      <c r="DS323" s="218"/>
      <c r="DT323" s="205" t="s">
        <v>276</v>
      </c>
      <c r="DU323" s="206">
        <f t="shared" si="297"/>
        <v>-14.101388920959801</v>
      </c>
      <c r="DV323" s="206">
        <f t="shared" si="298"/>
        <v>-84.608333525758098</v>
      </c>
      <c r="DW323" s="206">
        <f t="shared" si="299"/>
        <v>-324.33194518207551</v>
      </c>
      <c r="DX323" s="206">
        <f t="shared" si="300"/>
        <v>-1.0967254638671899E-14</v>
      </c>
      <c r="DY323" s="206">
        <f t="shared" si="301"/>
        <v>-7.6293945312500005E-15</v>
      </c>
      <c r="DZ323" s="206">
        <f t="shared" si="302"/>
        <v>1.5258789062500001E-14</v>
      </c>
      <c r="EA323" s="206">
        <f t="shared" si="303"/>
        <v>-3.0517578125000002E-14</v>
      </c>
      <c r="EB323" s="206">
        <f t="shared" si="304"/>
        <v>-5379.9990405851204</v>
      </c>
      <c r="EC323" s="206">
        <f t="shared" si="305"/>
        <v>2.4414062500000002E-13</v>
      </c>
      <c r="ED323" s="207">
        <f t="shared" si="306"/>
        <v>-5803.0407082139136</v>
      </c>
      <c r="EE323" s="303">
        <f t="shared" si="307"/>
        <v>0</v>
      </c>
      <c r="EF323" s="317"/>
      <c r="EG323" s="314"/>
    </row>
    <row r="324" spans="1:137" s="126" customFormat="1" ht="15" hidden="1" customHeight="1" outlineLevel="1" thickBot="1" x14ac:dyDescent="0.4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/>
      <c r="DN324" s="317"/>
      <c r="DO324" s="317"/>
      <c r="DP324" s="317"/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6"/>
        <v>0</v>
      </c>
      <c r="EE324" s="303">
        <f t="shared" si="307"/>
        <v>0</v>
      </c>
      <c r="EF324" s="317"/>
      <c r="EG324" s="314"/>
    </row>
    <row r="325" spans="1:137" s="126" customFormat="1" ht="15" hidden="1" customHeight="1" outlineLevel="1" thickBot="1" x14ac:dyDescent="0.4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/>
      <c r="DN325" s="317"/>
      <c r="DO325" s="317"/>
      <c r="DP325" s="317"/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6"/>
        <v>0</v>
      </c>
      <c r="EE325" s="303">
        <f t="shared" si="307"/>
        <v>0</v>
      </c>
      <c r="EF325" s="317"/>
      <c r="EG325" s="314"/>
    </row>
    <row r="326" spans="1:137" s="126" customFormat="1" ht="15" hidden="1" customHeight="1" outlineLevel="1" thickBot="1" x14ac:dyDescent="0.4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/>
      <c r="DN326" s="317"/>
      <c r="DO326" s="317"/>
      <c r="DP326" s="317"/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6"/>
        <v>0</v>
      </c>
      <c r="EE326" s="303">
        <f t="shared" si="307"/>
        <v>0</v>
      </c>
      <c r="EF326" s="317"/>
      <c r="EG326" s="314"/>
    </row>
    <row r="327" spans="1:137" s="126" customFormat="1" ht="15" hidden="1" customHeight="1" outlineLevel="1" thickBot="1" x14ac:dyDescent="0.4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/>
      <c r="DN327" s="317"/>
      <c r="DO327" s="317"/>
      <c r="DP327" s="317"/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6"/>
        <v>0</v>
      </c>
      <c r="EE327" s="303">
        <f t="shared" si="307"/>
        <v>0</v>
      </c>
      <c r="EF327" s="317"/>
      <c r="EG327" s="314"/>
    </row>
    <row r="328" spans="1:137" s="126" customFormat="1" ht="15" hidden="1" customHeight="1" outlineLevel="1" thickBot="1" x14ac:dyDescent="0.4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-3634605.3307499201</v>
      </c>
      <c r="J328" s="206">
        <v>-3634605.3307499299</v>
      </c>
      <c r="K328" s="206">
        <v>-3634605.3307498</v>
      </c>
      <c r="L328" s="206">
        <v>-3634605.3307499201</v>
      </c>
      <c r="M328" s="206">
        <v>-3634605.3307499299</v>
      </c>
      <c r="N328" s="206">
        <v>-3634605.3307499201</v>
      </c>
      <c r="O328" s="206">
        <v>-3634605.3307498</v>
      </c>
      <c r="P328" s="206">
        <v>-3634605.3307499299</v>
      </c>
      <c r="Q328" s="206">
        <v>-3634605.3307499201</v>
      </c>
      <c r="R328" s="206">
        <v>-3634605.3307499299</v>
      </c>
      <c r="S328" s="206">
        <v>-3634605.3307497399</v>
      </c>
      <c r="T328" s="206">
        <v>-3634605.33074999</v>
      </c>
      <c r="U328" s="206">
        <v>-3634605.3307499299</v>
      </c>
      <c r="V328" s="206">
        <v>-3634605.33074986</v>
      </c>
      <c r="W328" s="206">
        <v>-3634605.33074986</v>
      </c>
      <c r="X328" s="206">
        <v>-3634605.33074986</v>
      </c>
      <c r="Y328" s="206">
        <v>-3634605.3307499299</v>
      </c>
      <c r="Z328" s="206">
        <v>-3634605.33074999</v>
      </c>
      <c r="AA328" s="206">
        <v>-3634605.33074986</v>
      </c>
      <c r="AB328" s="206">
        <v>-3634605.3307498</v>
      </c>
      <c r="AC328" s="206">
        <v>-3634605.3307499299</v>
      </c>
      <c r="AD328" s="206">
        <v>-3634605.3307499201</v>
      </c>
      <c r="AE328" s="206">
        <v>-3634605.33074986</v>
      </c>
      <c r="AF328" s="206">
        <v>-3634605.33074986</v>
      </c>
      <c r="AG328" s="206">
        <v>-3634605.3307499299</v>
      </c>
      <c r="AH328" s="206">
        <v>-3634605.3307499299</v>
      </c>
      <c r="AI328" s="206">
        <v>-3634605.3307499201</v>
      </c>
      <c r="AJ328" s="206">
        <v>-3634605.33074986</v>
      </c>
      <c r="AK328" s="206">
        <v>-3634605.33074986</v>
      </c>
      <c r="AL328" s="206">
        <v>-3634605.3307499299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0</v>
      </c>
      <c r="DH328" s="206">
        <v>-2.288818359375E-8</v>
      </c>
      <c r="DI328" s="206">
        <v>-1386684198.41079</v>
      </c>
      <c r="DJ328" s="206">
        <v>0</v>
      </c>
      <c r="DK328" s="206">
        <v>0</v>
      </c>
      <c r="DL328" s="207">
        <v>-1495722358.3332868</v>
      </c>
      <c r="DM328" s="343"/>
      <c r="DN328" s="317"/>
      <c r="DO328" s="317"/>
      <c r="DP328" s="317"/>
      <c r="DQ328" s="270"/>
      <c r="DR328" s="209"/>
      <c r="DS328" s="218"/>
      <c r="DT328" s="205" t="s">
        <v>379</v>
      </c>
      <c r="DU328" s="206">
        <f t="shared" si="297"/>
        <v>-3.63460533074992</v>
      </c>
      <c r="DV328" s="206">
        <f t="shared" si="298"/>
        <v>-21.807631984499299</v>
      </c>
      <c r="DW328" s="206">
        <f t="shared" si="299"/>
        <v>-83.595922607247587</v>
      </c>
      <c r="DX328" s="206">
        <f t="shared" si="300"/>
        <v>0</v>
      </c>
      <c r="DY328" s="206">
        <f t="shared" si="301"/>
        <v>0</v>
      </c>
      <c r="DZ328" s="206">
        <f t="shared" si="302"/>
        <v>0</v>
      </c>
      <c r="EA328" s="206">
        <f t="shared" si="303"/>
        <v>0</v>
      </c>
      <c r="EB328" s="206">
        <f t="shared" si="304"/>
        <v>-1386.68419841079</v>
      </c>
      <c r="EC328" s="206">
        <f t="shared" si="305"/>
        <v>0</v>
      </c>
      <c r="ED328" s="207">
        <f t="shared" si="306"/>
        <v>-1495.7223583332868</v>
      </c>
      <c r="EE328" s="303">
        <f t="shared" si="307"/>
        <v>0</v>
      </c>
      <c r="EF328" s="317"/>
      <c r="EG328" s="314"/>
    </row>
    <row r="329" spans="1:137" s="126" customFormat="1" ht="15" hidden="1" customHeight="1" outlineLevel="1" thickBot="1" x14ac:dyDescent="0.4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/>
      <c r="DN329" s="317"/>
      <c r="DO329" s="317"/>
      <c r="DP329" s="317"/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6"/>
        <v>0</v>
      </c>
      <c r="EE329" s="303">
        <f t="shared" si="307"/>
        <v>0</v>
      </c>
      <c r="EF329" s="317"/>
      <c r="EG329" s="314"/>
    </row>
    <row r="330" spans="1:137" s="126" customFormat="1" ht="15" hidden="1" customHeight="1" outlineLevel="1" thickBot="1" x14ac:dyDescent="0.4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/>
      <c r="DN330" s="317"/>
      <c r="DO330" s="317"/>
      <c r="DP330" s="317"/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6"/>
        <v>0</v>
      </c>
      <c r="EE330" s="303">
        <f t="shared" si="307"/>
        <v>0</v>
      </c>
      <c r="EF330" s="317"/>
      <c r="EG330" s="314"/>
    </row>
    <row r="331" spans="1:137" s="126" customFormat="1" ht="15" hidden="1" customHeight="1" outlineLevel="1" thickBot="1" x14ac:dyDescent="0.4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/>
      <c r="DN331" s="317"/>
      <c r="DO331" s="317"/>
      <c r="DP331" s="317"/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6"/>
        <v>0</v>
      </c>
      <c r="EE331" s="303">
        <f t="shared" si="307"/>
        <v>0</v>
      </c>
      <c r="EF331" s="317"/>
      <c r="EG331" s="314"/>
    </row>
    <row r="332" spans="1:137" s="126" customFormat="1" ht="15" hidden="1" customHeight="1" outlineLevel="1" thickBot="1" x14ac:dyDescent="0.4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/>
      <c r="DN332" s="317"/>
      <c r="DO332" s="317"/>
      <c r="DP332" s="317"/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6"/>
        <v>0</v>
      </c>
      <c r="EE332" s="303">
        <f t="shared" si="307"/>
        <v>0</v>
      </c>
      <c r="EF332" s="317"/>
      <c r="EG332" s="314"/>
    </row>
    <row r="333" spans="1:137" s="126" customFormat="1" ht="15" hidden="1" customHeight="1" outlineLevel="1" thickBot="1" x14ac:dyDescent="0.4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/>
      <c r="DN333" s="317"/>
      <c r="DO333" s="317"/>
      <c r="DP333" s="317"/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6"/>
        <v>0</v>
      </c>
      <c r="EE333" s="303">
        <f t="shared" si="307"/>
        <v>0</v>
      </c>
      <c r="EF333" s="317"/>
      <c r="EG333" s="314"/>
    </row>
    <row r="334" spans="1:137" s="126" customFormat="1" ht="15" hidden="1" customHeight="1" outlineLevel="1" thickBot="1" x14ac:dyDescent="0.4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/>
      <c r="DN334" s="317"/>
      <c r="DO334" s="317"/>
      <c r="DP334" s="317"/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6"/>
        <v>0</v>
      </c>
      <c r="EE334" s="303">
        <f t="shared" si="307"/>
        <v>0</v>
      </c>
      <c r="EF334" s="317"/>
      <c r="EG334" s="314"/>
    </row>
    <row r="335" spans="1:137" s="126" customFormat="1" ht="15" hidden="1" customHeight="1" outlineLevel="1" thickBot="1" x14ac:dyDescent="0.4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/>
      <c r="DN335" s="317"/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6"/>
        <v>0</v>
      </c>
      <c r="EE335" s="303">
        <f t="shared" ref="EE335:EE366" si="317">ED335-(DL335/$DQ$4)</f>
        <v>0</v>
      </c>
      <c r="EF335" s="317"/>
      <c r="EG335" s="314"/>
    </row>
    <row r="336" spans="1:137" s="126" customFormat="1" ht="15" hidden="1" customHeight="1" outlineLevel="1" thickBot="1" x14ac:dyDescent="0.4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/>
      <c r="DN336" s="317"/>
      <c r="DO336" s="317"/>
      <c r="DP336" s="317"/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6"/>
        <v>0</v>
      </c>
      <c r="EE336" s="303">
        <f t="shared" si="317"/>
        <v>0</v>
      </c>
      <c r="EF336" s="317"/>
      <c r="EG336" s="314"/>
    </row>
    <row r="337" spans="1:137" s="126" customFormat="1" ht="15" hidden="1" customHeight="1" outlineLevel="1" thickBot="1" x14ac:dyDescent="0.4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/>
      <c r="DN337" s="317"/>
      <c r="DO337" s="317"/>
      <c r="DP337" s="317"/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6"/>
        <v>0</v>
      </c>
      <c r="EE337" s="303">
        <f t="shared" si="317"/>
        <v>0</v>
      </c>
      <c r="EF337" s="317"/>
      <c r="EG337" s="314"/>
    </row>
    <row r="338" spans="1:137" s="126" customFormat="1" ht="15" hidden="1" customHeight="1" outlineLevel="1" thickBot="1" x14ac:dyDescent="0.4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/>
      <c r="DN338" s="317"/>
      <c r="DO338" s="317"/>
      <c r="DP338" s="317"/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6"/>
        <v>0</v>
      </c>
      <c r="EE338" s="303">
        <f t="shared" si="317"/>
        <v>0</v>
      </c>
      <c r="EF338" s="317"/>
      <c r="EG338" s="314"/>
    </row>
    <row r="339" spans="1:137" s="126" customFormat="1" ht="15" hidden="1" customHeight="1" outlineLevel="1" thickBot="1" x14ac:dyDescent="0.4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-384750.00002011098</v>
      </c>
      <c r="J339" s="268">
        <v>-384750.000020081</v>
      </c>
      <c r="K339" s="268">
        <v>-384750.000020081</v>
      </c>
      <c r="L339" s="206">
        <v>-384750.000020081</v>
      </c>
      <c r="M339" s="206">
        <v>-384750.000020081</v>
      </c>
      <c r="N339" s="206">
        <v>-384750.00002011098</v>
      </c>
      <c r="O339" s="206">
        <v>-384750.000020081</v>
      </c>
      <c r="P339" s="206">
        <v>-384750.000020081</v>
      </c>
      <c r="Q339" s="206">
        <v>-384750.000020081</v>
      </c>
      <c r="R339" s="206">
        <v>-384750.00002011098</v>
      </c>
      <c r="S339" s="206">
        <v>-384750.00002004998</v>
      </c>
      <c r="T339" s="206">
        <v>-384750.00002011098</v>
      </c>
      <c r="U339" s="206">
        <v>-384750.000020081</v>
      </c>
      <c r="V339" s="206">
        <v>-384750.00002011098</v>
      </c>
      <c r="W339" s="206">
        <v>-384750.00002004998</v>
      </c>
      <c r="X339" s="206">
        <v>-384750.00002011098</v>
      </c>
      <c r="Y339" s="206">
        <v>-384750.000020081</v>
      </c>
      <c r="Z339" s="206">
        <v>-384750.00002011098</v>
      </c>
      <c r="AA339" s="206">
        <v>-384750.000020081</v>
      </c>
      <c r="AB339" s="206">
        <v>-384750.000020081</v>
      </c>
      <c r="AC339" s="206">
        <v>-384750.000020081</v>
      </c>
      <c r="AD339" s="206">
        <v>-384750.000020081</v>
      </c>
      <c r="AE339" s="206">
        <v>-384750.00002011098</v>
      </c>
      <c r="AF339" s="206">
        <v>-384750.000020081</v>
      </c>
      <c r="AG339" s="206">
        <v>-384750.000020081</v>
      </c>
      <c r="AH339" s="206">
        <v>-384750.000020081</v>
      </c>
      <c r="AI339" s="206">
        <v>-384750.00002011098</v>
      </c>
      <c r="AJ339" s="206">
        <v>-384750.000020081</v>
      </c>
      <c r="AK339" s="206">
        <v>-384750.000020081</v>
      </c>
      <c r="AL339" s="206">
        <v>-384750.000020081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-146790833.34099701</v>
      </c>
      <c r="DJ339" s="206">
        <v>0</v>
      </c>
      <c r="DK339" s="206">
        <v>0</v>
      </c>
      <c r="DL339" s="207">
        <v>-158333333.34159964</v>
      </c>
      <c r="DM339" s="343"/>
      <c r="DN339" s="317"/>
      <c r="DO339" s="317"/>
      <c r="DP339" s="317"/>
      <c r="DQ339" s="270"/>
      <c r="DR339" s="209"/>
      <c r="DS339" s="205"/>
      <c r="DT339" s="205" t="s">
        <v>276</v>
      </c>
      <c r="DU339" s="206">
        <f t="shared" si="308"/>
        <v>-0.384750000020111</v>
      </c>
      <c r="DV339" s="206">
        <f t="shared" si="309"/>
        <v>-2.308500000120516</v>
      </c>
      <c r="DW339" s="206">
        <f t="shared" si="310"/>
        <v>-8.8492500004620123</v>
      </c>
      <c r="DX339" s="206">
        <f t="shared" si="311"/>
        <v>0</v>
      </c>
      <c r="DY339" s="206">
        <f t="shared" si="312"/>
        <v>0</v>
      </c>
      <c r="DZ339" s="206">
        <f t="shared" si="313"/>
        <v>0</v>
      </c>
      <c r="EA339" s="206">
        <f t="shared" si="314"/>
        <v>0</v>
      </c>
      <c r="EB339" s="206">
        <f t="shared" si="315"/>
        <v>-146.79083334099701</v>
      </c>
      <c r="EC339" s="206">
        <f t="shared" si="316"/>
        <v>0</v>
      </c>
      <c r="ED339" s="207">
        <f t="shared" si="306"/>
        <v>-158.33333334159965</v>
      </c>
      <c r="EE339" s="303">
        <f t="shared" si="317"/>
        <v>0</v>
      </c>
      <c r="EF339" s="317"/>
      <c r="EG339" s="314"/>
    </row>
    <row r="340" spans="1:137" s="126" customFormat="1" ht="15" hidden="1" customHeight="1" outlineLevel="1" thickBot="1" x14ac:dyDescent="0.4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/>
      <c r="DN340" s="317"/>
      <c r="DO340" s="317"/>
      <c r="DP340" s="317"/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6"/>
        <v>0</v>
      </c>
      <c r="EE340" s="303">
        <f t="shared" si="317"/>
        <v>0</v>
      </c>
      <c r="EF340" s="317"/>
      <c r="EG340" s="314"/>
    </row>
    <row r="341" spans="1:137" s="126" customFormat="1" ht="15" hidden="1" customHeight="1" outlineLevel="1" thickBot="1" x14ac:dyDescent="0.4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/>
      <c r="DN341" s="317"/>
      <c r="DO341" s="317"/>
      <c r="DP341" s="317"/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6"/>
        <v>0</v>
      </c>
      <c r="EE341" s="303">
        <f t="shared" si="317"/>
        <v>0</v>
      </c>
      <c r="EF341" s="317"/>
      <c r="EG341" s="314"/>
    </row>
    <row r="342" spans="1:137" s="126" customFormat="1" ht="15" hidden="1" customHeight="1" outlineLevel="1" thickBot="1" x14ac:dyDescent="0.4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/>
      <c r="DN342" s="317"/>
      <c r="DO342" s="317"/>
      <c r="DP342" s="317"/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6"/>
        <v>0</v>
      </c>
      <c r="EE342" s="303">
        <f t="shared" si="317"/>
        <v>0</v>
      </c>
      <c r="EF342" s="317"/>
      <c r="EG342" s="314"/>
    </row>
    <row r="343" spans="1:137" s="126" customFormat="1" ht="15" hidden="1" customHeight="1" outlineLevel="1" thickBot="1" x14ac:dyDescent="0.4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/>
      <c r="DN343" s="317"/>
      <c r="DO343" s="317"/>
      <c r="DP343" s="317"/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6"/>
        <v>0</v>
      </c>
      <c r="EE343" s="303">
        <f t="shared" si="317"/>
        <v>0</v>
      </c>
      <c r="EF343" s="317"/>
      <c r="EG343" s="314"/>
    </row>
    <row r="344" spans="1:137" s="126" customFormat="1" ht="15" hidden="1" customHeight="1" outlineLevel="1" thickBot="1" x14ac:dyDescent="0.4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-1020600.00000006</v>
      </c>
      <c r="J344" s="268">
        <v>-1020600</v>
      </c>
      <c r="K344" s="268">
        <v>-1020599.99999994</v>
      </c>
      <c r="L344" s="206">
        <v>-1020600</v>
      </c>
      <c r="M344" s="206">
        <v>-1020600</v>
      </c>
      <c r="N344" s="206">
        <v>-1020600.00000006</v>
      </c>
      <c r="O344" s="206">
        <v>-1020599.99999994</v>
      </c>
      <c r="P344" s="206">
        <v>-1020600</v>
      </c>
      <c r="Q344" s="206">
        <v>-1020600</v>
      </c>
      <c r="R344" s="206">
        <v>-1020600.00000006</v>
      </c>
      <c r="S344" s="206">
        <v>-1020599.99999994</v>
      </c>
      <c r="T344" s="206">
        <v>-1020600</v>
      </c>
      <c r="U344" s="206">
        <v>-1020600</v>
      </c>
      <c r="V344" s="206">
        <v>-1020600</v>
      </c>
      <c r="W344" s="206">
        <v>-1020600</v>
      </c>
      <c r="X344" s="206">
        <v>-1020600</v>
      </c>
      <c r="Y344" s="206">
        <v>-1020600</v>
      </c>
      <c r="Z344" s="206">
        <v>-1020600</v>
      </c>
      <c r="AA344" s="206">
        <v>-1020600.00000006</v>
      </c>
      <c r="AB344" s="206">
        <v>-1020599.99999994</v>
      </c>
      <c r="AC344" s="206">
        <v>-1020600</v>
      </c>
      <c r="AD344" s="206">
        <v>-1020600</v>
      </c>
      <c r="AE344" s="206">
        <v>-1020600</v>
      </c>
      <c r="AF344" s="206">
        <v>-1020600</v>
      </c>
      <c r="AG344" s="206">
        <v>-1020600</v>
      </c>
      <c r="AH344" s="206">
        <v>-1020600</v>
      </c>
      <c r="AI344" s="206">
        <v>-1020600</v>
      </c>
      <c r="AJ344" s="206">
        <v>-1020600.00000006</v>
      </c>
      <c r="AK344" s="206">
        <v>-1020599.99999994</v>
      </c>
      <c r="AL344" s="206">
        <v>-1020600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-389382000</v>
      </c>
      <c r="DJ344" s="206">
        <v>0</v>
      </c>
      <c r="DK344" s="206">
        <v>0</v>
      </c>
      <c r="DL344" s="207">
        <v>-420000000</v>
      </c>
      <c r="DM344" s="343"/>
      <c r="DN344" s="317"/>
      <c r="DO344" s="317"/>
      <c r="DP344" s="317"/>
      <c r="DQ344" s="270"/>
      <c r="DR344" s="209"/>
      <c r="DS344" s="205"/>
      <c r="DT344" s="205" t="s">
        <v>379</v>
      </c>
      <c r="DU344" s="206">
        <f t="shared" si="308"/>
        <v>-1.0206000000000599</v>
      </c>
      <c r="DV344" s="206">
        <f t="shared" si="309"/>
        <v>-6.1235999999999402</v>
      </c>
      <c r="DW344" s="206">
        <f t="shared" si="310"/>
        <v>-23.473800000000001</v>
      </c>
      <c r="DX344" s="206">
        <f t="shared" si="311"/>
        <v>0</v>
      </c>
      <c r="DY344" s="206">
        <f t="shared" si="312"/>
        <v>0</v>
      </c>
      <c r="DZ344" s="206">
        <f t="shared" si="313"/>
        <v>0</v>
      </c>
      <c r="EA344" s="206">
        <f t="shared" si="314"/>
        <v>0</v>
      </c>
      <c r="EB344" s="206">
        <f t="shared" si="315"/>
        <v>-389.38200000000001</v>
      </c>
      <c r="EC344" s="206">
        <f t="shared" si="316"/>
        <v>0</v>
      </c>
      <c r="ED344" s="207">
        <f t="shared" si="306"/>
        <v>-420</v>
      </c>
      <c r="EE344" s="303">
        <f t="shared" si="317"/>
        <v>0</v>
      </c>
      <c r="EF344" s="317"/>
      <c r="EG344" s="314"/>
    </row>
    <row r="345" spans="1:137" s="126" customFormat="1" ht="15" hidden="1" customHeight="1" outlineLevel="1" thickBot="1" x14ac:dyDescent="0.4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/>
      <c r="DN345" s="317"/>
      <c r="DO345" s="317"/>
      <c r="DP345" s="317"/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6"/>
        <v>0</v>
      </c>
      <c r="EE345" s="303">
        <f t="shared" si="317"/>
        <v>0</v>
      </c>
      <c r="EF345" s="317"/>
      <c r="EG345" s="314"/>
    </row>
    <row r="346" spans="1:137" s="126" customFormat="1" ht="15" hidden="1" customHeight="1" outlineLevel="1" thickBot="1" x14ac:dyDescent="0.4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/>
      <c r="DN346" s="317"/>
      <c r="DO346" s="317"/>
      <c r="DP346" s="317"/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6"/>
        <v>0</v>
      </c>
      <c r="EE346" s="303">
        <f t="shared" si="317"/>
        <v>0</v>
      </c>
      <c r="EF346" s="317"/>
      <c r="EG346" s="314"/>
    </row>
    <row r="347" spans="1:137" s="126" customFormat="1" ht="15" hidden="1" customHeight="1" outlineLevel="1" thickBot="1" x14ac:dyDescent="0.4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/>
      <c r="DN347" s="317"/>
      <c r="DO347" s="317"/>
      <c r="DP347" s="317"/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6"/>
        <v>0</v>
      </c>
      <c r="EE347" s="303">
        <f t="shared" si="317"/>
        <v>0</v>
      </c>
      <c r="EF347" s="317"/>
      <c r="EG347" s="314"/>
    </row>
    <row r="348" spans="1:137" s="126" customFormat="1" ht="15" hidden="1" customHeight="1" outlineLevel="1" thickBot="1" x14ac:dyDescent="0.4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/>
      <c r="DN348" s="317"/>
      <c r="DO348" s="317"/>
      <c r="DP348" s="317"/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6"/>
        <v>0</v>
      </c>
      <c r="EE348" s="303">
        <f t="shared" si="317"/>
        <v>0</v>
      </c>
      <c r="EF348" s="317"/>
      <c r="EG348" s="314"/>
    </row>
    <row r="349" spans="1:137" s="126" customFormat="1" ht="15" hidden="1" customHeight="1" outlineLevel="1" thickBot="1" x14ac:dyDescent="0.4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/>
      <c r="DN349" s="317"/>
      <c r="DO349" s="317"/>
      <c r="DP349" s="317"/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6"/>
        <v>0</v>
      </c>
      <c r="EE349" s="303">
        <f t="shared" si="317"/>
        <v>0</v>
      </c>
      <c r="EF349" s="317"/>
      <c r="EG349" s="314"/>
    </row>
    <row r="350" spans="1:137" s="126" customFormat="1" ht="15" hidden="1" customHeight="1" outlineLevel="1" thickBot="1" x14ac:dyDescent="0.4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/>
      <c r="DN350" s="317"/>
      <c r="DO350" s="317"/>
      <c r="DP350" s="317"/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6"/>
        <v>0</v>
      </c>
      <c r="EE350" s="303">
        <f t="shared" si="317"/>
        <v>0</v>
      </c>
      <c r="EF350" s="317"/>
      <c r="EG350" s="314"/>
    </row>
    <row r="351" spans="1:137" s="126" customFormat="1" ht="15" hidden="1" customHeight="1" outlineLevel="1" thickBot="1" x14ac:dyDescent="0.4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/>
      <c r="DN351" s="317"/>
      <c r="DO351" s="317"/>
      <c r="DP351" s="317"/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6"/>
        <v>0</v>
      </c>
      <c r="EE351" s="303">
        <f t="shared" si="317"/>
        <v>0</v>
      </c>
      <c r="EF351" s="317"/>
      <c r="EG351" s="314"/>
    </row>
    <row r="352" spans="1:137" s="126" customFormat="1" ht="15" hidden="1" customHeight="1" outlineLevel="1" thickBot="1" x14ac:dyDescent="0.4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/>
      <c r="DN352" s="317"/>
      <c r="DO352" s="317"/>
      <c r="DP352" s="317"/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6"/>
        <v>0</v>
      </c>
      <c r="EE352" s="303">
        <f t="shared" si="317"/>
        <v>0</v>
      </c>
      <c r="EF352" s="317"/>
      <c r="EG352" s="314"/>
    </row>
    <row r="353" spans="1:137" s="126" customFormat="1" ht="15.75" hidden="1" customHeight="1" outlineLevel="1" thickBot="1" x14ac:dyDescent="0.4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/>
      <c r="DN353" s="317"/>
      <c r="DO353" s="317"/>
      <c r="DP353" s="317"/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6"/>
        <v>0</v>
      </c>
      <c r="EE353" s="303">
        <f t="shared" si="317"/>
        <v>0</v>
      </c>
      <c r="EF353" s="317"/>
      <c r="EG353" s="314"/>
    </row>
    <row r="354" spans="1:137" s="126" customFormat="1" ht="15" hidden="1" customHeight="1" outlineLevel="1" thickBot="1" x14ac:dyDescent="0.4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/>
      <c r="DN354" s="317"/>
      <c r="DO354" s="317"/>
      <c r="DP354" s="317"/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6"/>
        <v>0</v>
      </c>
      <c r="EE354" s="303">
        <f t="shared" si="317"/>
        <v>0</v>
      </c>
      <c r="EF354" s="317"/>
      <c r="EG354" s="314"/>
    </row>
    <row r="355" spans="1:137" s="126" customFormat="1" ht="15" hidden="1" customHeight="1" outlineLevel="1" thickBot="1" x14ac:dyDescent="0.4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-361363.57673734199</v>
      </c>
      <c r="J355" s="206">
        <v>-5615928.9452</v>
      </c>
      <c r="K355" s="206">
        <v>0</v>
      </c>
      <c r="L355" s="206">
        <v>4531838.2149879597</v>
      </c>
      <c r="M355" s="206">
        <v>-361363.57673738699</v>
      </c>
      <c r="N355" s="206">
        <v>-361363.57673732401</v>
      </c>
      <c r="O355" s="206">
        <v>-361363.57673735602</v>
      </c>
      <c r="P355" s="206">
        <v>-361363.57673734601</v>
      </c>
      <c r="Q355" s="206">
        <v>0</v>
      </c>
      <c r="R355" s="206">
        <v>-1689899.2747</v>
      </c>
      <c r="S355" s="206">
        <v>605808.54448794702</v>
      </c>
      <c r="T355" s="206">
        <v>-361363.57673732098</v>
      </c>
      <c r="U355" s="206">
        <v>-361363.57673738</v>
      </c>
      <c r="V355" s="206">
        <v>-361363.57673736499</v>
      </c>
      <c r="W355" s="206">
        <v>-361363.57673734002</v>
      </c>
      <c r="X355" s="206">
        <v>-40501.125</v>
      </c>
      <c r="Y355" s="206">
        <v>-218758.52283999999</v>
      </c>
      <c r="Z355" s="206">
        <v>0</v>
      </c>
      <c r="AA355" s="206">
        <v>-1186194.6591093801</v>
      </c>
      <c r="AB355" s="206">
        <v>-361363.576737347</v>
      </c>
      <c r="AC355" s="206">
        <v>-361363.576737364</v>
      </c>
      <c r="AD355" s="206">
        <v>-361363.57673736301</v>
      </c>
      <c r="AE355" s="206">
        <v>-2258365.09032</v>
      </c>
      <c r="AF355" s="206">
        <v>0</v>
      </c>
      <c r="AG355" s="206">
        <v>1174274.3601079599</v>
      </c>
      <c r="AH355" s="206">
        <v>-361363.576737358</v>
      </c>
      <c r="AI355" s="206">
        <v>-361363.57673733198</v>
      </c>
      <c r="AJ355" s="206">
        <v>-361363.57673736999</v>
      </c>
      <c r="AK355" s="206">
        <v>-361363.576737358</v>
      </c>
      <c r="AL355" s="206">
        <v>-6.7000000000000002E-3</v>
      </c>
      <c r="AM355" s="206">
        <v>0</v>
      </c>
      <c r="AN355" s="206">
        <v>-361363.57003733801</v>
      </c>
      <c r="AO355" s="206">
        <v>0</v>
      </c>
      <c r="AP355" s="206">
        <v>0</v>
      </c>
      <c r="AQ355" s="206">
        <v>0</v>
      </c>
      <c r="AR355" s="206">
        <v>0</v>
      </c>
      <c r="AS355" s="206">
        <v>0</v>
      </c>
      <c r="AT355" s="206">
        <v>0</v>
      </c>
      <c r="AU355" s="206">
        <v>0</v>
      </c>
      <c r="AV355" s="206">
        <v>1.52587890625E-8</v>
      </c>
      <c r="AW355" s="206">
        <v>0</v>
      </c>
      <c r="AX355" s="206">
        <v>0</v>
      </c>
      <c r="AY355" s="206">
        <v>1.52587890625E-8</v>
      </c>
      <c r="AZ355" s="206">
        <v>0</v>
      </c>
      <c r="BA355" s="206">
        <v>0</v>
      </c>
      <c r="BB355" s="206">
        <v>0</v>
      </c>
      <c r="BC355" s="206">
        <v>-2.8610229492187501E-9</v>
      </c>
      <c r="BD355" s="206">
        <v>0</v>
      </c>
      <c r="BE355" s="206">
        <v>6.6757202148437501E-9</v>
      </c>
      <c r="BF355" s="206">
        <v>0</v>
      </c>
      <c r="BG355" s="206">
        <v>-1510088.4</v>
      </c>
      <c r="BH355" s="206">
        <v>-785201.68599999999</v>
      </c>
      <c r="BI355" s="206">
        <v>2295290.0860000001</v>
      </c>
      <c r="BJ355" s="206">
        <v>0</v>
      </c>
      <c r="BK355" s="206">
        <v>0</v>
      </c>
      <c r="BL355" s="206">
        <v>0</v>
      </c>
      <c r="BM355" s="206">
        <v>0</v>
      </c>
      <c r="BN355" s="206">
        <v>-2123799.2415</v>
      </c>
      <c r="BO355" s="206">
        <v>-774441.35100000002</v>
      </c>
      <c r="BP355" s="206">
        <v>2898240.5924999998</v>
      </c>
      <c r="BQ355" s="206">
        <v>0</v>
      </c>
      <c r="BR355" s="206">
        <v>7.6293945312500002E-9</v>
      </c>
      <c r="BS355" s="206">
        <v>-4.5776367187500001E-8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>
        <v>0</v>
      </c>
      <c r="BZ355" s="206">
        <v>0</v>
      </c>
      <c r="CA355" s="206">
        <v>0</v>
      </c>
      <c r="CB355" s="206">
        <v>0</v>
      </c>
      <c r="CC355" s="206">
        <v>-26103506.616</v>
      </c>
      <c r="CD355" s="206">
        <v>26103506.616</v>
      </c>
      <c r="CE355" s="206">
        <v>0</v>
      </c>
      <c r="CF355" s="206">
        <v>0</v>
      </c>
      <c r="CG355" s="206">
        <v>0</v>
      </c>
      <c r="CH355" s="206">
        <v>0</v>
      </c>
      <c r="CI355" s="206">
        <v>0</v>
      </c>
      <c r="CJ355" s="206">
        <v>0</v>
      </c>
      <c r="CK355" s="206">
        <v>0</v>
      </c>
      <c r="CL355" s="206">
        <v>0</v>
      </c>
      <c r="CM355" s="206">
        <v>0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0</v>
      </c>
      <c r="CW355" s="206">
        <v>-1.7881393432617201E-10</v>
      </c>
      <c r="CX355" s="206">
        <v>0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-205977238.740289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-216818146.04240951</v>
      </c>
      <c r="DM355" s="343"/>
      <c r="DN355" s="317"/>
      <c r="DO355" s="317"/>
      <c r="DP355" s="317"/>
      <c r="DQ355" s="282"/>
      <c r="DR355" s="283"/>
      <c r="DS355" s="284" t="s">
        <v>388</v>
      </c>
      <c r="DT355" s="285"/>
      <c r="DU355" s="206">
        <f t="shared" si="308"/>
        <v>-0.36136357673734198</v>
      </c>
      <c r="DV355" s="206">
        <f t="shared" si="309"/>
        <v>-2.1681814604241074</v>
      </c>
      <c r="DW355" s="206">
        <f t="shared" si="310"/>
        <v>-7.9499986949217183</v>
      </c>
      <c r="DX355" s="206">
        <f t="shared" si="311"/>
        <v>-0.3613635700373426</v>
      </c>
      <c r="DY355" s="206">
        <f t="shared" si="312"/>
        <v>-1.78813934326172E-16</v>
      </c>
      <c r="DZ355" s="206">
        <f t="shared" si="313"/>
        <v>-205.97723874028901</v>
      </c>
      <c r="EA355" s="206">
        <f t="shared" si="314"/>
        <v>0</v>
      </c>
      <c r="EB355" s="206">
        <f t="shared" si="315"/>
        <v>0</v>
      </c>
      <c r="EC355" s="206">
        <f t="shared" si="316"/>
        <v>0</v>
      </c>
      <c r="ED355" s="207">
        <f t="shared" si="306"/>
        <v>-216.81814604240952</v>
      </c>
      <c r="EE355" s="303">
        <f t="shared" si="317"/>
        <v>0</v>
      </c>
      <c r="EF355" s="317"/>
      <c r="EG355" s="314"/>
    </row>
    <row r="356" spans="1:137" s="126" customFormat="1" ht="15" hidden="1" customHeight="1" outlineLevel="1" thickBot="1" x14ac:dyDescent="0.4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-1086043.7574323099</v>
      </c>
      <c r="J356" s="287">
        <v>-1902829.013</v>
      </c>
      <c r="K356" s="287">
        <v>-58560</v>
      </c>
      <c r="L356" s="224">
        <v>-1296742.25929681</v>
      </c>
      <c r="M356" s="224">
        <v>-1086043.7574323199</v>
      </c>
      <c r="N356" s="224">
        <v>-1086043.75743222</v>
      </c>
      <c r="O356" s="224">
        <v>-1086043.7574322999</v>
      </c>
      <c r="P356" s="224">
        <v>-1086043.7574323399</v>
      </c>
      <c r="Q356" s="224">
        <v>-932600</v>
      </c>
      <c r="R356" s="224">
        <v>0</v>
      </c>
      <c r="S356" s="224">
        <v>-2325531.2722967798</v>
      </c>
      <c r="T356" s="224">
        <v>-1086043.7574323399</v>
      </c>
      <c r="U356" s="224">
        <v>-1086043.75743221</v>
      </c>
      <c r="V356" s="224">
        <v>-1086043.7574323399</v>
      </c>
      <c r="W356" s="224">
        <v>-1086043.7574323399</v>
      </c>
      <c r="X356" s="224">
        <v>-524827.61300000001</v>
      </c>
      <c r="Y356" s="224">
        <v>-58798.099900000001</v>
      </c>
      <c r="Z356" s="224">
        <v>0</v>
      </c>
      <c r="AA356" s="224">
        <v>-3760549.3168290802</v>
      </c>
      <c r="AB356" s="224">
        <v>-1086043.7574322401</v>
      </c>
      <c r="AC356" s="224">
        <v>-1086043.75743235</v>
      </c>
      <c r="AD356" s="224">
        <v>-1086043.75743221</v>
      </c>
      <c r="AE356" s="224">
        <v>-2100000</v>
      </c>
      <c r="AF356" s="224">
        <v>-38000</v>
      </c>
      <c r="AG356" s="224">
        <v>-1120131.27229699</v>
      </c>
      <c r="AH356" s="224">
        <v>-1086043.7574322501</v>
      </c>
      <c r="AI356" s="224">
        <v>-1086043.75743222</v>
      </c>
      <c r="AJ356" s="224">
        <v>-1086043.7574322999</v>
      </c>
      <c r="AK356" s="224">
        <v>-1086043.75743222</v>
      </c>
      <c r="AL356" s="224">
        <v>-160000</v>
      </c>
      <c r="AM356" s="224">
        <v>-10139698.427999999</v>
      </c>
      <c r="AN356" s="224">
        <v>9213654.6705676597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-1021000</v>
      </c>
      <c r="AU356" s="224">
        <v>1021000</v>
      </c>
      <c r="AV356" s="224">
        <v>-9.1642141342163101E-9</v>
      </c>
      <c r="AW356" s="224">
        <v>0</v>
      </c>
      <c r="AX356" s="224">
        <v>6.0796737670898401E-9</v>
      </c>
      <c r="AY356" s="224">
        <v>0</v>
      </c>
      <c r="AZ356" s="224">
        <v>-456304.95500000002</v>
      </c>
      <c r="BA356" s="224">
        <v>-87145.183999999994</v>
      </c>
      <c r="BB356" s="224">
        <v>543450.13899999997</v>
      </c>
      <c r="BC356" s="224">
        <v>0</v>
      </c>
      <c r="BD356" s="224">
        <v>0</v>
      </c>
      <c r="BE356" s="224">
        <v>0</v>
      </c>
      <c r="BF356" s="224">
        <v>0</v>
      </c>
      <c r="BG356" s="224">
        <v>-349790.17</v>
      </c>
      <c r="BH356" s="224">
        <v>-61432.205000000002</v>
      </c>
      <c r="BI356" s="224">
        <v>411222.375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-136197.67600000001</v>
      </c>
      <c r="BP356" s="224">
        <v>136197.67600000001</v>
      </c>
      <c r="BQ356" s="224">
        <v>0</v>
      </c>
      <c r="BR356" s="224">
        <v>0</v>
      </c>
      <c r="BS356" s="224">
        <v>0</v>
      </c>
      <c r="BT356" s="224">
        <v>-7.1525573730468803E-10</v>
      </c>
      <c r="BU356" s="224">
        <v>-199381</v>
      </c>
      <c r="BV356" s="224">
        <v>-117900</v>
      </c>
      <c r="BW356" s="224">
        <v>317281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-1644358.051</v>
      </c>
      <c r="CD356" s="224">
        <v>1644358.051</v>
      </c>
      <c r="CE356" s="224">
        <v>0</v>
      </c>
      <c r="CF356" s="224">
        <v>0</v>
      </c>
      <c r="CG356" s="224">
        <v>0</v>
      </c>
      <c r="CH356" s="224">
        <v>0</v>
      </c>
      <c r="CI356" s="224">
        <v>-17000</v>
      </c>
      <c r="CJ356" s="224">
        <v>-759445.34199999995</v>
      </c>
      <c r="CK356" s="224">
        <v>776445.34199999995</v>
      </c>
      <c r="CL356" s="224">
        <v>0</v>
      </c>
      <c r="CM356" s="224">
        <v>0</v>
      </c>
      <c r="CN356" s="224">
        <v>0</v>
      </c>
      <c r="CO356" s="224">
        <v>0</v>
      </c>
      <c r="CP356" s="224">
        <v>-80000</v>
      </c>
      <c r="CQ356" s="224">
        <v>0</v>
      </c>
      <c r="CR356" s="224">
        <v>80000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0</v>
      </c>
      <c r="CX356" s="224">
        <v>1.1444091796875E-8</v>
      </c>
      <c r="CY356" s="224">
        <v>2.3841857910156302E-10</v>
      </c>
      <c r="CZ356" s="224">
        <v>0</v>
      </c>
      <c r="DA356" s="224">
        <v>0</v>
      </c>
      <c r="DB356" s="224">
        <v>0</v>
      </c>
      <c r="DC356" s="224">
        <v>0</v>
      </c>
      <c r="DD356" s="224">
        <v>-1.52587890625E-8</v>
      </c>
      <c r="DE356" s="224">
        <v>0</v>
      </c>
      <c r="DF356" s="224">
        <v>-619044941.73640096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-651626254.45936942</v>
      </c>
      <c r="DM356" s="343"/>
      <c r="DN356" s="317"/>
      <c r="DO356" s="317"/>
      <c r="DP356" s="317"/>
      <c r="DQ356" s="282"/>
      <c r="DR356" s="283"/>
      <c r="DS356" s="284" t="s">
        <v>390</v>
      </c>
      <c r="DT356" s="285"/>
      <c r="DU356" s="206">
        <f t="shared" si="308"/>
        <v>-1.0860437574323099</v>
      </c>
      <c r="DV356" s="206">
        <f t="shared" si="309"/>
        <v>-6.5162625445936495</v>
      </c>
      <c r="DW356" s="206">
        <f t="shared" si="310"/>
        <v>-24.052962663510208</v>
      </c>
      <c r="DX356" s="206">
        <f t="shared" si="311"/>
        <v>-0.92604375743234346</v>
      </c>
      <c r="DY356" s="206">
        <f t="shared" si="312"/>
        <v>1.1682510375976563E-14</v>
      </c>
      <c r="DZ356" s="206">
        <f t="shared" si="313"/>
        <v>-1.5258789062500001E-14</v>
      </c>
      <c r="EA356" s="206">
        <f t="shared" si="314"/>
        <v>-619.04494173640092</v>
      </c>
      <c r="EB356" s="206">
        <f t="shared" si="315"/>
        <v>0</v>
      </c>
      <c r="EC356" s="206">
        <f t="shared" si="316"/>
        <v>0</v>
      </c>
      <c r="ED356" s="207">
        <f t="shared" si="306"/>
        <v>-651.62625445936942</v>
      </c>
      <c r="EE356" s="303">
        <f t="shared" si="317"/>
        <v>0</v>
      </c>
      <c r="EF356" s="317"/>
      <c r="EG356" s="314"/>
    </row>
    <row r="357" spans="1:137" s="126" customFormat="1" ht="15" hidden="1" customHeight="1" outlineLevel="1" thickBot="1" x14ac:dyDescent="0.4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/>
      <c r="DN357" s="317"/>
      <c r="DO357" s="317"/>
      <c r="DP357" s="317"/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6"/>
        <v>0</v>
      </c>
      <c r="EE357" s="303">
        <f t="shared" si="317"/>
        <v>0</v>
      </c>
      <c r="EF357" s="317"/>
      <c r="EG357" s="314"/>
    </row>
    <row r="358" spans="1:137" s="126" customFormat="1" ht="15" hidden="1" customHeight="1" outlineLevel="1" thickBot="1" x14ac:dyDescent="0.4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4.6065449714660599E-7</v>
      </c>
      <c r="J358" s="287">
        <v>2.3103505373001101E-6</v>
      </c>
      <c r="K358" s="287">
        <v>1.01746432483196E-6</v>
      </c>
      <c r="L358" s="287">
        <v>1.49697780580027E-6</v>
      </c>
      <c r="M358" s="287">
        <v>9.5653533935546907E-7</v>
      </c>
      <c r="N358" s="287">
        <v>1.6940128989517699E-7</v>
      </c>
      <c r="O358" s="287">
        <v>-4.9966387450695005E-7</v>
      </c>
      <c r="P358" s="287">
        <v>-6.8236887454986603E-7</v>
      </c>
      <c r="Q358" s="287">
        <v>-9.1584026813507099E-7</v>
      </c>
      <c r="R358" s="287">
        <v>2.6752939447760603E-7</v>
      </c>
      <c r="S358" s="287">
        <v>-1.5828851610422101E-7</v>
      </c>
      <c r="T358" s="287">
        <v>-5.0127971917390797E-8</v>
      </c>
      <c r="U358" s="287">
        <v>-2.8982758522033701E-7</v>
      </c>
      <c r="V358" s="287">
        <v>-2.3183837765827801E-7</v>
      </c>
      <c r="W358" s="287">
        <v>-6.1008892953395799E-7</v>
      </c>
      <c r="X358" s="287">
        <v>2.17219348996878E-7</v>
      </c>
      <c r="Y358" s="287">
        <v>-9.7107887268066395E-7</v>
      </c>
      <c r="Z358" s="287">
        <v>-3.6926269531249999E-6</v>
      </c>
      <c r="AA358" s="287">
        <v>3.2752156257629402E-6</v>
      </c>
      <c r="AB358" s="287">
        <v>9.6905231475830094E-7</v>
      </c>
      <c r="AC358" s="287">
        <v>1.36005878448486E-6</v>
      </c>
      <c r="AD358" s="287">
        <v>8.1711448729038194E-8</v>
      </c>
      <c r="AE358" s="287">
        <v>-5.6191533803939796E-7</v>
      </c>
      <c r="AF358" s="287">
        <v>-6.3792206346988699E-6</v>
      </c>
      <c r="AG358" s="287">
        <v>4.4109970331191999E-6</v>
      </c>
      <c r="AH358" s="287">
        <v>3.2254457473754898E-6</v>
      </c>
      <c r="AI358" s="287">
        <v>-2.52513587474823E-6</v>
      </c>
      <c r="AJ358" s="287">
        <v>1.67962908744812E-6</v>
      </c>
      <c r="AK358" s="287">
        <v>3.6630034446716299E-7</v>
      </c>
      <c r="AL358" s="287">
        <v>2.16651009395719E-7</v>
      </c>
      <c r="AM358" s="287">
        <v>3.1586736440658599E-8</v>
      </c>
      <c r="AN358" s="287">
        <v>-1.9872114062309299E-6</v>
      </c>
      <c r="AO358" s="287">
        <v>3.0109006911516201E-6</v>
      </c>
      <c r="AP358" s="287">
        <v>-1.51850655674934E-6</v>
      </c>
      <c r="AQ358" s="287">
        <v>3.5629444755613799E-6</v>
      </c>
      <c r="AR358" s="287">
        <v>-3.4120865166187297E-7</v>
      </c>
      <c r="AS358" s="287">
        <v>-3.0323676764965101E-7</v>
      </c>
      <c r="AT358" s="287">
        <v>2.0854175090789801E-8</v>
      </c>
      <c r="AU358" s="287">
        <v>-3.7849843502044699E-6</v>
      </c>
      <c r="AV358" s="287">
        <v>6.3835084438324004E-7</v>
      </c>
      <c r="AW358" s="287">
        <v>6.5803527832031298E-7</v>
      </c>
      <c r="AX358" s="287">
        <v>-2.1796608343720398E-6</v>
      </c>
      <c r="AY358" s="287">
        <v>3.72767448425293E-7</v>
      </c>
      <c r="AZ358" s="287">
        <v>4.6786898747086498E-7</v>
      </c>
      <c r="BA358" s="287">
        <v>9.1606378555297903E-7</v>
      </c>
      <c r="BB358" s="287">
        <v>3.7223100662231402E-8</v>
      </c>
      <c r="BC358" s="287">
        <v>2.7976930141449E-8</v>
      </c>
      <c r="BD358" s="287">
        <v>-9.3948841094970695E-7</v>
      </c>
      <c r="BE358" s="287">
        <v>-3.5044737160205799E-8</v>
      </c>
      <c r="BF358" s="287">
        <v>-2.3885723203420602E-7</v>
      </c>
      <c r="BG358" s="287">
        <v>1.1387579143047301E-6</v>
      </c>
      <c r="BH358" s="287">
        <v>-5.4460391402244601E-7</v>
      </c>
      <c r="BI358" s="287">
        <v>5.4811313748359705E-7</v>
      </c>
      <c r="BJ358" s="287">
        <v>-9.8472088575363203E-7</v>
      </c>
      <c r="BK358" s="287">
        <v>8.72518867254257E-8</v>
      </c>
      <c r="BL358" s="287">
        <v>-4.5422706753015498E-6</v>
      </c>
      <c r="BM358" s="287">
        <v>1.22434622608125E-6</v>
      </c>
      <c r="BN358" s="287">
        <v>5.2007976919412599E-6</v>
      </c>
      <c r="BO358" s="287">
        <v>1.63745367899537E-7</v>
      </c>
      <c r="BP358" s="287">
        <v>-4.62085008621216E-7</v>
      </c>
      <c r="BQ358" s="287">
        <v>-5.4481998085975603E-7</v>
      </c>
      <c r="BR358" s="287">
        <v>5.8590620756149299E-7</v>
      </c>
      <c r="BS358" s="287">
        <v>-2.7345865964889502E-7</v>
      </c>
      <c r="BT358" s="287">
        <v>-6.2295421957969702E-7</v>
      </c>
      <c r="BU358" s="287">
        <v>2.6359967887401598E-7</v>
      </c>
      <c r="BV358" s="287">
        <v>2.8277467936277401E-7</v>
      </c>
      <c r="BW358" s="287">
        <v>-7.6774414628744097E-7</v>
      </c>
      <c r="BX358" s="287">
        <v>7.4172392487525896E-8</v>
      </c>
      <c r="BY358" s="287">
        <v>3.18984966725111E-7</v>
      </c>
      <c r="BZ358" s="287">
        <v>-2.9323622584343E-7</v>
      </c>
      <c r="CA358" s="287">
        <v>-2.7712807059288E-7</v>
      </c>
      <c r="CB358" s="287">
        <v>3.9543956518173199E-8</v>
      </c>
      <c r="CC358" s="287">
        <v>3.83006408810616E-8</v>
      </c>
      <c r="CD358" s="287">
        <v>-7.6010674238204997E-6</v>
      </c>
      <c r="CE358" s="287">
        <v>7.3903799057006799E-6</v>
      </c>
      <c r="CF358" s="287">
        <v>1.14260334521532E-6</v>
      </c>
      <c r="CG358" s="287">
        <v>3.22318970574997E-7</v>
      </c>
      <c r="CH358" s="287">
        <v>-8.16974323242903E-7</v>
      </c>
      <c r="CI358" s="287">
        <v>-9.3400478363037106E-8</v>
      </c>
      <c r="CJ358" s="287">
        <v>5.4627656936645503E-7</v>
      </c>
      <c r="CK358" s="287">
        <v>-7.52320513129234E-7</v>
      </c>
      <c r="CL358" s="287">
        <v>-2.5018677115440397E-7</v>
      </c>
      <c r="CM358" s="287">
        <v>6.2002427875995602E-7</v>
      </c>
      <c r="CN358" s="287">
        <v>4.5766565017402201E-7</v>
      </c>
      <c r="CO358" s="287">
        <v>5.8893923414871104E-7</v>
      </c>
      <c r="CP358" s="287">
        <v>-3.1149014830589299E-8</v>
      </c>
      <c r="CQ358" s="287">
        <v>5.1676481962203997E-7</v>
      </c>
      <c r="CR358" s="287">
        <v>-5.0349504635960302E-7</v>
      </c>
      <c r="CS358" s="287">
        <v>6.0433149337768604E-7</v>
      </c>
      <c r="CT358" s="287">
        <v>-5.1598250865936304E-7</v>
      </c>
      <c r="CU358" s="287">
        <v>1.0119082871824499E-6</v>
      </c>
      <c r="CV358" s="287">
        <v>-1.17159448564053E-7</v>
      </c>
      <c r="CW358" s="287">
        <v>-8.9013294782489508E-6</v>
      </c>
      <c r="CX358" s="287">
        <v>3.2261107116937601E-7</v>
      </c>
      <c r="CY358" s="287">
        <v>-3.81295674014837E-6</v>
      </c>
      <c r="CZ358" s="287">
        <v>2.2637711372226499E-6</v>
      </c>
      <c r="DA358" s="287">
        <v>-3.2116679940372701E-6</v>
      </c>
      <c r="DB358" s="287">
        <v>-2.1417870884761199E-6</v>
      </c>
      <c r="DC358" s="287">
        <v>1.86292408034205E-6</v>
      </c>
      <c r="DD358" s="287">
        <v>-2.0161271095275898E-8</v>
      </c>
      <c r="DE358" s="287">
        <v>-7.25947320461273E-7</v>
      </c>
      <c r="DF358" s="287">
        <v>5.8532357215881403E-6</v>
      </c>
      <c r="DG358" s="287">
        <v>2.71648168563843E-6</v>
      </c>
      <c r="DH358" s="287">
        <v>-2.2939489364623999E-4</v>
      </c>
      <c r="DI358" s="287">
        <v>2.3016357421874999E-4</v>
      </c>
      <c r="DJ358" s="287">
        <v>-54480303127.227997</v>
      </c>
      <c r="DK358" s="287">
        <v>0</v>
      </c>
      <c r="DL358" s="288">
        <v>-54480303127.227997</v>
      </c>
      <c r="DM358" s="343"/>
      <c r="DN358" s="317"/>
      <c r="DO358" s="317"/>
      <c r="DP358" s="317"/>
      <c r="DQ358" s="282"/>
      <c r="DR358" s="284" t="s">
        <v>391</v>
      </c>
      <c r="DS358" s="284"/>
      <c r="DT358" s="285"/>
      <c r="DU358" s="206">
        <f t="shared" si="308"/>
        <v>4.6065449714660598E-13</v>
      </c>
      <c r="DV358" s="206">
        <f t="shared" si="309"/>
        <v>5.451065422676036E-12</v>
      </c>
      <c r="DW358" s="206">
        <f t="shared" si="310"/>
        <v>-9.9854805739596838E-13</v>
      </c>
      <c r="DX358" s="206">
        <f t="shared" si="311"/>
        <v>6.9437465390364207E-13</v>
      </c>
      <c r="DY358" s="206">
        <f t="shared" si="312"/>
        <v>-1.1496926308609548E-11</v>
      </c>
      <c r="DZ358" s="206">
        <f t="shared" si="313"/>
        <v>-1.9728684565052393E-12</v>
      </c>
      <c r="EA358" s="206">
        <f t="shared" si="314"/>
        <v>8.5697174072265706E-12</v>
      </c>
      <c r="EB358" s="206">
        <f t="shared" si="315"/>
        <v>7.686805725099996E-13</v>
      </c>
      <c r="EC358" s="206">
        <f t="shared" si="316"/>
        <v>-54480.303127227999</v>
      </c>
      <c r="ED358" s="207">
        <f t="shared" si="306"/>
        <v>-54480.303127227999</v>
      </c>
      <c r="EE358" s="303">
        <f t="shared" si="317"/>
        <v>0</v>
      </c>
      <c r="EF358" s="317"/>
      <c r="EG358" s="314"/>
    </row>
    <row r="359" spans="1:137" s="126" customFormat="1" ht="15.75" hidden="1" customHeight="1" outlineLevel="1" thickBot="1" x14ac:dyDescent="0.4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/>
      <c r="DN359" s="317"/>
      <c r="DO359" s="317"/>
      <c r="DP359" s="317"/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6"/>
        <v>0</v>
      </c>
      <c r="EE359" s="303">
        <f t="shared" si="317"/>
        <v>0</v>
      </c>
      <c r="EF359" s="317"/>
      <c r="EG359" s="314"/>
    </row>
    <row r="360" spans="1:137" s="126" customFormat="1" ht="15" hidden="1" customHeight="1" outlineLevel="1" thickBot="1" x14ac:dyDescent="0.4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-1520710264.7055199</v>
      </c>
      <c r="J360" s="287">
        <v>0</v>
      </c>
      <c r="K360" s="287">
        <v>0</v>
      </c>
      <c r="L360" s="224">
        <v>-106891389.00285</v>
      </c>
      <c r="M360" s="224">
        <v>-984627135.08595002</v>
      </c>
      <c r="N360" s="224">
        <v>-136048449.64754999</v>
      </c>
      <c r="O360" s="224">
        <v>-578795948.63557994</v>
      </c>
      <c r="P360" s="224">
        <v>-207757498.20194</v>
      </c>
      <c r="Q360" s="224">
        <v>0</v>
      </c>
      <c r="R360" s="224">
        <v>0</v>
      </c>
      <c r="S360" s="224">
        <v>-534502126.61421001</v>
      </c>
      <c r="T360" s="224">
        <v>-120874192.04972</v>
      </c>
      <c r="U360" s="224">
        <v>-106618695.16293</v>
      </c>
      <c r="V360" s="224">
        <v>-507622227.46373999</v>
      </c>
      <c r="W360" s="224">
        <v>-500163236.43550998</v>
      </c>
      <c r="X360" s="224">
        <v>0</v>
      </c>
      <c r="Y360" s="224">
        <v>0</v>
      </c>
      <c r="Z360" s="224">
        <v>0</v>
      </c>
      <c r="AA360" s="224">
        <v>-472521471.38196999</v>
      </c>
      <c r="AB360" s="224">
        <v>-16209080.58863</v>
      </c>
      <c r="AC360" s="224">
        <v>-648144143.13384998</v>
      </c>
      <c r="AD360" s="224">
        <v>-123837928.78276999</v>
      </c>
      <c r="AE360" s="224">
        <v>0</v>
      </c>
      <c r="AF360" s="224">
        <v>0</v>
      </c>
      <c r="AG360" s="224">
        <v>-352586336.48706001</v>
      </c>
      <c r="AH360" s="224">
        <v>-174482371.56540999</v>
      </c>
      <c r="AI360" s="224">
        <v>-160094858.92326999</v>
      </c>
      <c r="AJ360" s="224">
        <v>-71426387.836209998</v>
      </c>
      <c r="AK360" s="224">
        <v>-71260640.513190001</v>
      </c>
      <c r="AL360" s="224">
        <v>0</v>
      </c>
      <c r="AM360" s="224">
        <v>0</v>
      </c>
      <c r="AN360" s="224">
        <v>-523740810.46114999</v>
      </c>
      <c r="AO360" s="224">
        <v>-135661759.86034</v>
      </c>
      <c r="AP360" s="224">
        <v>-132026851.45173</v>
      </c>
      <c r="AQ360" s="224">
        <v>-119848789.1276</v>
      </c>
      <c r="AR360" s="224">
        <v>-101575929.86987001</v>
      </c>
      <c r="AS360" s="224">
        <v>0</v>
      </c>
      <c r="AT360" s="224">
        <v>0</v>
      </c>
      <c r="AU360" s="224">
        <v>-127370503.75534999</v>
      </c>
      <c r="AV360" s="224">
        <v>-163199956.73311001</v>
      </c>
      <c r="AW360" s="224">
        <v>-387554948.24783999</v>
      </c>
      <c r="AX360" s="224">
        <v>-60886955.935269997</v>
      </c>
      <c r="AY360" s="224">
        <v>-147172215.83034</v>
      </c>
      <c r="AZ360" s="224">
        <v>0</v>
      </c>
      <c r="BA360" s="224">
        <v>0</v>
      </c>
      <c r="BB360" s="224">
        <v>-56096758.783030003</v>
      </c>
      <c r="BC360" s="224">
        <v>-151700609.72165999</v>
      </c>
      <c r="BD360" s="224">
        <v>-283163471.08039999</v>
      </c>
      <c r="BE360" s="224">
        <v>-24378964.978379998</v>
      </c>
      <c r="BF360" s="224">
        <v>-34348807.82412</v>
      </c>
      <c r="BG360" s="224">
        <v>0</v>
      </c>
      <c r="BH360" s="224">
        <v>0</v>
      </c>
      <c r="BI360" s="224">
        <v>-197721261.90728</v>
      </c>
      <c r="BJ360" s="224">
        <v>-285300044.22079998</v>
      </c>
      <c r="BK360" s="224">
        <v>-100349322.74906</v>
      </c>
      <c r="BL360" s="224">
        <v>-237311733.00797001</v>
      </c>
      <c r="BM360" s="224">
        <v>-32080004.324840002</v>
      </c>
      <c r="BN360" s="224">
        <v>0</v>
      </c>
      <c r="BO360" s="224">
        <v>0</v>
      </c>
      <c r="BP360" s="224">
        <v>-99497380.932139993</v>
      </c>
      <c r="BQ360" s="224">
        <v>-135870240.14421999</v>
      </c>
      <c r="BR360" s="224">
        <v>-103535002.29587001</v>
      </c>
      <c r="BS360" s="224">
        <v>-103619736.02548</v>
      </c>
      <c r="BT360" s="224">
        <v>-29474610.912280001</v>
      </c>
      <c r="BU360" s="224">
        <v>0</v>
      </c>
      <c r="BV360" s="224">
        <v>0</v>
      </c>
      <c r="BW360" s="224">
        <v>-177519901.96707001</v>
      </c>
      <c r="BX360" s="224">
        <v>-36002908.273599997</v>
      </c>
      <c r="BY360" s="224">
        <v>-97497124.184129998</v>
      </c>
      <c r="BZ360" s="224">
        <v>-34671740.483960003</v>
      </c>
      <c r="CA360" s="224">
        <v>-49084302.980420001</v>
      </c>
      <c r="CB360" s="224">
        <v>0</v>
      </c>
      <c r="CC360" s="224">
        <v>0</v>
      </c>
      <c r="CD360" s="224">
        <v>-44303681.282140002</v>
      </c>
      <c r="CE360" s="224">
        <v>-91949171.747160003</v>
      </c>
      <c r="CF360" s="224">
        <v>-90736609.073909998</v>
      </c>
      <c r="CG360" s="224">
        <v>-96564505.383599997</v>
      </c>
      <c r="CH360" s="224">
        <v>-39824703.889760002</v>
      </c>
      <c r="CI360" s="224">
        <v>0</v>
      </c>
      <c r="CJ360" s="224">
        <v>0</v>
      </c>
      <c r="CK360" s="224">
        <v>-74494104.375660002</v>
      </c>
      <c r="CL360" s="224">
        <v>-52643790.745350003</v>
      </c>
      <c r="CM360" s="224">
        <v>-25966748.565760002</v>
      </c>
      <c r="CN360" s="224">
        <v>-93650575.661379993</v>
      </c>
      <c r="CO360" s="224">
        <v>-118166851.24248999</v>
      </c>
      <c r="CP360" s="224">
        <v>0</v>
      </c>
      <c r="CQ360" s="224">
        <v>0</v>
      </c>
      <c r="CR360" s="224">
        <v>-187165988.36199999</v>
      </c>
      <c r="CS360" s="224">
        <v>-250439402.30792001</v>
      </c>
      <c r="CT360" s="224">
        <v>-71674449.737660006</v>
      </c>
      <c r="CU360" s="224">
        <v>-92034072.115270004</v>
      </c>
      <c r="CV360" s="224">
        <v>-618858540.38110006</v>
      </c>
      <c r="CW360" s="224">
        <v>-1938875425.1707799</v>
      </c>
      <c r="CX360" s="224">
        <v>-597993875.75694001</v>
      </c>
      <c r="CY360" s="224">
        <v>-212115762.62496001</v>
      </c>
      <c r="CZ360" s="224">
        <v>-71259984.783150002</v>
      </c>
      <c r="DA360" s="224">
        <v>-18321726.149810001</v>
      </c>
      <c r="DB360" s="224">
        <v>-26780789.324480001</v>
      </c>
      <c r="DC360" s="224">
        <v>-53042250</v>
      </c>
      <c r="DD360" s="224">
        <v>-46139910.95888</v>
      </c>
      <c r="DE360" s="224">
        <v>-13840863.251529999</v>
      </c>
      <c r="DF360" s="224">
        <v>-139995000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-17064913313.178862</v>
      </c>
      <c r="DM360" s="343"/>
      <c r="DN360" s="317"/>
      <c r="DO360" s="317"/>
      <c r="DP360" s="317"/>
      <c r="DQ360" s="220"/>
      <c r="DR360" s="221" t="s">
        <v>393</v>
      </c>
      <c r="DS360" s="221"/>
      <c r="DT360" s="273"/>
      <c r="DU360" s="206">
        <f t="shared" si="308"/>
        <v>-1520.7102647055199</v>
      </c>
      <c r="DV360" s="206">
        <f t="shared" si="309"/>
        <v>-1806.3629223719302</v>
      </c>
      <c r="DW360" s="206">
        <f t="shared" si="310"/>
        <v>-4068.1011951404103</v>
      </c>
      <c r="DX360" s="206">
        <f t="shared" si="311"/>
        <v>-5405.8432304441003</v>
      </c>
      <c r="DY360" s="206">
        <f t="shared" si="312"/>
        <v>-3459.87767604905</v>
      </c>
      <c r="DZ360" s="206">
        <f t="shared" si="313"/>
        <v>-229.38552446784999</v>
      </c>
      <c r="EA360" s="206">
        <f t="shared" si="314"/>
        <v>-574.63250000000005</v>
      </c>
      <c r="EB360" s="206">
        <f t="shared" si="315"/>
        <v>0</v>
      </c>
      <c r="EC360" s="206">
        <f t="shared" si="316"/>
        <v>0</v>
      </c>
      <c r="ED360" s="207">
        <f t="shared" si="306"/>
        <v>-17064.913313178859</v>
      </c>
      <c r="EE360" s="303">
        <f t="shared" si="317"/>
        <v>0</v>
      </c>
      <c r="EF360" s="317"/>
      <c r="EG360" s="314"/>
    </row>
    <row r="361" spans="1:137" s="126" customFormat="1" ht="15" hidden="1" customHeight="1" outlineLevel="1" thickBot="1" x14ac:dyDescent="0.4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/>
      <c r="DN361" s="317"/>
      <c r="DO361" s="317"/>
      <c r="DP361" s="317"/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6"/>
        <v>0</v>
      </c>
      <c r="EE361" s="303">
        <f t="shared" si="317"/>
        <v>0</v>
      </c>
      <c r="EF361" s="317"/>
      <c r="EG361" s="314"/>
    </row>
    <row r="362" spans="1:137" s="126" customFormat="1" ht="15" hidden="1" customHeight="1" outlineLevel="1" thickBot="1" x14ac:dyDescent="0.4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0</v>
      </c>
      <c r="O362" s="224">
        <v>-243264.48</v>
      </c>
      <c r="P362" s="224">
        <v>-654398.22</v>
      </c>
      <c r="Q362" s="224">
        <v>0</v>
      </c>
      <c r="R362" s="224">
        <v>0</v>
      </c>
      <c r="S362" s="224">
        <v>0</v>
      </c>
      <c r="T362" s="224">
        <v>0</v>
      </c>
      <c r="U362" s="224">
        <v>0</v>
      </c>
      <c r="V362" s="224">
        <v>-320647.53000000003</v>
      </c>
      <c r="W362" s="224">
        <v>0</v>
      </c>
      <c r="X362" s="224">
        <v>0</v>
      </c>
      <c r="Y362" s="224">
        <v>0</v>
      </c>
      <c r="Z362" s="224">
        <v>0</v>
      </c>
      <c r="AA362" s="224">
        <v>-481099.38</v>
      </c>
      <c r="AB362" s="224">
        <v>0</v>
      </c>
      <c r="AC362" s="224">
        <v>0</v>
      </c>
      <c r="AD362" s="224">
        <v>-977641.48</v>
      </c>
      <c r="AE362" s="224">
        <v>0</v>
      </c>
      <c r="AF362" s="224">
        <v>0</v>
      </c>
      <c r="AG362" s="224">
        <v>0</v>
      </c>
      <c r="AH362" s="224">
        <v>-459715.19</v>
      </c>
      <c r="AI362" s="224">
        <v>0</v>
      </c>
      <c r="AJ362" s="224">
        <v>-583580.72499999998</v>
      </c>
      <c r="AK362" s="224">
        <v>-110327.58</v>
      </c>
      <c r="AL362" s="224">
        <v>0</v>
      </c>
      <c r="AM362" s="224">
        <v>0</v>
      </c>
      <c r="AN362" s="224">
        <v>0</v>
      </c>
      <c r="AO362" s="224">
        <v>0</v>
      </c>
      <c r="AP362" s="224">
        <v>0</v>
      </c>
      <c r="AQ362" s="224">
        <v>-640211.67000000004</v>
      </c>
      <c r="AR362" s="224">
        <v>0</v>
      </c>
      <c r="AS362" s="224">
        <v>0</v>
      </c>
      <c r="AT362" s="224">
        <v>0</v>
      </c>
      <c r="AU362" s="224">
        <v>-12292.62</v>
      </c>
      <c r="AV362" s="224">
        <v>0</v>
      </c>
      <c r="AW362" s="224">
        <v>-16627550.060000001</v>
      </c>
      <c r="AX362" s="224">
        <v>-313918.56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0</v>
      </c>
      <c r="BE362" s="224">
        <v>-1004698.25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0</v>
      </c>
      <c r="BL362" s="224">
        <v>-1712048.76</v>
      </c>
      <c r="BM362" s="224">
        <v>-15224.16</v>
      </c>
      <c r="BN362" s="224">
        <v>0</v>
      </c>
      <c r="BO362" s="224">
        <v>0</v>
      </c>
      <c r="BP362" s="224">
        <v>0</v>
      </c>
      <c r="BQ362" s="224">
        <v>0</v>
      </c>
      <c r="BR362" s="224">
        <v>-201592.2</v>
      </c>
      <c r="BS362" s="224">
        <v>0</v>
      </c>
      <c r="BT362" s="224">
        <v>0</v>
      </c>
      <c r="BU362" s="224">
        <v>0</v>
      </c>
      <c r="BV362" s="224">
        <v>0</v>
      </c>
      <c r="BW362" s="224">
        <v>-590549.4</v>
      </c>
      <c r="BX362" s="224">
        <v>0</v>
      </c>
      <c r="BY362" s="224">
        <v>0</v>
      </c>
      <c r="BZ362" s="224">
        <v>-559455.54</v>
      </c>
      <c r="CA362" s="224">
        <v>0</v>
      </c>
      <c r="CB362" s="224">
        <v>0</v>
      </c>
      <c r="CC362" s="224">
        <v>0</v>
      </c>
      <c r="CD362" s="224">
        <v>-52338.559999999998</v>
      </c>
      <c r="CE362" s="224">
        <v>0</v>
      </c>
      <c r="CF362" s="224">
        <v>0</v>
      </c>
      <c r="CG362" s="224">
        <v>-700512.67500000005</v>
      </c>
      <c r="CH362" s="224">
        <v>-8876.7999999999993</v>
      </c>
      <c r="CI362" s="224">
        <v>0</v>
      </c>
      <c r="CJ362" s="224">
        <v>0</v>
      </c>
      <c r="CK362" s="224">
        <v>0</v>
      </c>
      <c r="CL362" s="224">
        <v>0</v>
      </c>
      <c r="CM362" s="224">
        <v>0</v>
      </c>
      <c r="CN362" s="224">
        <v>-622183.55000000005</v>
      </c>
      <c r="CO362" s="224">
        <v>-14616.8</v>
      </c>
      <c r="CP362" s="224">
        <v>0</v>
      </c>
      <c r="CQ362" s="224">
        <v>0</v>
      </c>
      <c r="CR362" s="224">
        <v>0</v>
      </c>
      <c r="CS362" s="224">
        <v>0</v>
      </c>
      <c r="CT362" s="224">
        <v>-28355.544999999998</v>
      </c>
      <c r="CU362" s="224">
        <v>-105976.76</v>
      </c>
      <c r="CV362" s="224">
        <v>-566892</v>
      </c>
      <c r="CW362" s="224">
        <v>-1863128.57</v>
      </c>
      <c r="CX362" s="224">
        <v>-3356709.25</v>
      </c>
      <c r="CY362" s="224">
        <v>-3984267.48</v>
      </c>
      <c r="CZ362" s="224">
        <v>-3717504.6349999998</v>
      </c>
      <c r="DA362" s="224">
        <v>-1114891.5549999999</v>
      </c>
      <c r="DB362" s="224">
        <v>-435393.6</v>
      </c>
      <c r="DC362" s="224">
        <v>-578849.85</v>
      </c>
      <c r="DD362" s="224">
        <v>-770486.7</v>
      </c>
      <c r="DE362" s="224">
        <v>-619895.48</v>
      </c>
      <c r="DF362" s="224">
        <v>-51248972.079999998</v>
      </c>
      <c r="DG362" s="224">
        <v>-215092212.972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-310390280.667</v>
      </c>
      <c r="DM362" s="343"/>
      <c r="DN362" s="317"/>
      <c r="DO362" s="317"/>
      <c r="DP362" s="317"/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-0.24326448000000001</v>
      </c>
      <c r="DW362" s="206">
        <f t="shared" si="310"/>
        <v>-3.587410105</v>
      </c>
      <c r="DX362" s="206">
        <f t="shared" si="311"/>
        <v>-23.104425150000001</v>
      </c>
      <c r="DY362" s="206">
        <f t="shared" si="312"/>
        <v>-9.8769740600000002</v>
      </c>
      <c r="DZ362" s="206">
        <f t="shared" si="313"/>
        <v>-7.2370218199999981</v>
      </c>
      <c r="EA362" s="206">
        <f t="shared" si="314"/>
        <v>-266.34118505200001</v>
      </c>
      <c r="EB362" s="206">
        <f t="shared" si="315"/>
        <v>0</v>
      </c>
      <c r="EC362" s="206">
        <f t="shared" si="316"/>
        <v>0</v>
      </c>
      <c r="ED362" s="207">
        <f t="shared" si="306"/>
        <v>-310.39028066700001</v>
      </c>
      <c r="EE362" s="303">
        <f t="shared" si="317"/>
        <v>0</v>
      </c>
      <c r="EF362" s="317"/>
      <c r="EG362" s="314"/>
    </row>
    <row r="363" spans="1:137" s="126" customFormat="1" ht="15" hidden="1" customHeight="1" outlineLevel="1" thickBot="1" x14ac:dyDescent="0.4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/>
      <c r="DN363" s="317"/>
      <c r="DO363" s="317"/>
      <c r="DP363" s="317"/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6"/>
        <v>0</v>
      </c>
      <c r="EE363" s="303">
        <f t="shared" si="317"/>
        <v>0</v>
      </c>
      <c r="EF363" s="317"/>
      <c r="EG363" s="314"/>
    </row>
    <row r="364" spans="1:137" s="126" customFormat="1" ht="15" hidden="1" customHeight="1" outlineLevel="1" thickBot="1" x14ac:dyDescent="0.4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/>
      <c r="DN364" s="317"/>
      <c r="DO364" s="317"/>
      <c r="DP364" s="317"/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6"/>
        <v>0</v>
      </c>
      <c r="EE364" s="303">
        <f t="shared" si="317"/>
        <v>0</v>
      </c>
      <c r="EF364" s="317"/>
      <c r="EG364" s="314"/>
    </row>
    <row r="365" spans="1:137" s="126" customFormat="1" ht="15" hidden="1" customHeight="1" outlineLevel="1" thickBot="1" x14ac:dyDescent="0.4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-191250</v>
      </c>
      <c r="J365" s="268">
        <v>0</v>
      </c>
      <c r="K365" s="268">
        <v>0</v>
      </c>
      <c r="L365" s="206">
        <v>0</v>
      </c>
      <c r="M365" s="206">
        <v>0</v>
      </c>
      <c r="N365" s="206">
        <v>0</v>
      </c>
      <c r="O365" s="206">
        <v>-6430500</v>
      </c>
      <c r="P365" s="206">
        <v>-791725</v>
      </c>
      <c r="Q365" s="206">
        <v>0</v>
      </c>
      <c r="R365" s="206">
        <v>0</v>
      </c>
      <c r="S365" s="206">
        <v>0</v>
      </c>
      <c r="T365" s="206">
        <v>0</v>
      </c>
      <c r="U365" s="206">
        <v>0</v>
      </c>
      <c r="V365" s="206">
        <v>0</v>
      </c>
      <c r="W365" s="206">
        <v>-184626.52777774999</v>
      </c>
      <c r="X365" s="206">
        <v>0</v>
      </c>
      <c r="Y365" s="206">
        <v>0</v>
      </c>
      <c r="Z365" s="206">
        <v>0</v>
      </c>
      <c r="AA365" s="206">
        <v>-1268845.6860595499</v>
      </c>
      <c r="AB365" s="206">
        <v>0</v>
      </c>
      <c r="AC365" s="206">
        <v>0</v>
      </c>
      <c r="AD365" s="206">
        <v>0</v>
      </c>
      <c r="AE365" s="206">
        <v>0</v>
      </c>
      <c r="AF365" s="206">
        <v>0</v>
      </c>
      <c r="AG365" s="206">
        <v>-24269044.442302302</v>
      </c>
      <c r="AH365" s="206">
        <v>0</v>
      </c>
      <c r="AI365" s="206">
        <v>-4479.0426917000004</v>
      </c>
      <c r="AJ365" s="206">
        <v>0</v>
      </c>
      <c r="AK365" s="206">
        <v>-80387.083333300005</v>
      </c>
      <c r="AL365" s="206">
        <v>0</v>
      </c>
      <c r="AM365" s="206">
        <v>0</v>
      </c>
      <c r="AN365" s="206">
        <v>-202625.14203985</v>
      </c>
      <c r="AO365" s="206">
        <v>0</v>
      </c>
      <c r="AP365" s="206">
        <v>-126083.71357380001</v>
      </c>
      <c r="AQ365" s="206">
        <v>0</v>
      </c>
      <c r="AR365" s="206">
        <v>-1303125</v>
      </c>
      <c r="AS365" s="206">
        <v>0</v>
      </c>
      <c r="AT365" s="206">
        <v>0</v>
      </c>
      <c r="AU365" s="206">
        <v>0</v>
      </c>
      <c r="AV365" s="206">
        <v>0</v>
      </c>
      <c r="AW365" s="206">
        <v>0</v>
      </c>
      <c r="AX365" s="206">
        <v>-3187500</v>
      </c>
      <c r="AY365" s="206">
        <v>0</v>
      </c>
      <c r="AZ365" s="206">
        <v>0</v>
      </c>
      <c r="BA365" s="206">
        <v>0</v>
      </c>
      <c r="BB365" s="206">
        <v>-246053.9246538</v>
      </c>
      <c r="BC365" s="206">
        <v>-1052786.8221720001</v>
      </c>
      <c r="BD365" s="206">
        <v>0</v>
      </c>
      <c r="BE365" s="206">
        <v>0</v>
      </c>
      <c r="BF365" s="206">
        <v>0</v>
      </c>
      <c r="BG365" s="206">
        <v>0</v>
      </c>
      <c r="BH365" s="206">
        <v>0</v>
      </c>
      <c r="BI365" s="206">
        <v>-7763.4875191000001</v>
      </c>
      <c r="BJ365" s="206">
        <v>-357881.48738499999</v>
      </c>
      <c r="BK365" s="206">
        <v>-11324196.711706551</v>
      </c>
      <c r="BL365" s="206">
        <v>0</v>
      </c>
      <c r="BM365" s="206">
        <v>-8094633.0442081997</v>
      </c>
      <c r="BN365" s="206">
        <v>0</v>
      </c>
      <c r="BO365" s="206">
        <v>0</v>
      </c>
      <c r="BP365" s="206">
        <v>-97230.983673149996</v>
      </c>
      <c r="BQ365" s="206">
        <v>-7665312.5</v>
      </c>
      <c r="BR365" s="206">
        <v>0</v>
      </c>
      <c r="BS365" s="206">
        <v>-226741.83468725</v>
      </c>
      <c r="BT365" s="206">
        <v>0</v>
      </c>
      <c r="BU365" s="206">
        <v>0</v>
      </c>
      <c r="BV365" s="206">
        <v>0</v>
      </c>
      <c r="BW365" s="206">
        <v>0</v>
      </c>
      <c r="BX365" s="206">
        <v>0</v>
      </c>
      <c r="BY365" s="206">
        <v>0</v>
      </c>
      <c r="BZ365" s="206">
        <v>-5437500</v>
      </c>
      <c r="CA365" s="206">
        <v>-3044396.8569867499</v>
      </c>
      <c r="CB365" s="206">
        <v>0</v>
      </c>
      <c r="CC365" s="206">
        <v>0</v>
      </c>
      <c r="CD365" s="206">
        <v>0</v>
      </c>
      <c r="CE365" s="206">
        <v>-4226055.625</v>
      </c>
      <c r="CF365" s="206">
        <v>-315318.39441284997</v>
      </c>
      <c r="CG365" s="206">
        <v>0</v>
      </c>
      <c r="CH365" s="206">
        <v>0</v>
      </c>
      <c r="CI365" s="206">
        <v>0</v>
      </c>
      <c r="CJ365" s="206">
        <v>0</v>
      </c>
      <c r="CK365" s="206">
        <v>0</v>
      </c>
      <c r="CL365" s="206">
        <v>-3211987.5</v>
      </c>
      <c r="CM365" s="206">
        <v>0</v>
      </c>
      <c r="CN365" s="206">
        <v>-7728.9103956999998</v>
      </c>
      <c r="CO365" s="206">
        <v>-240902069.89509815</v>
      </c>
      <c r="CP365" s="206">
        <v>0</v>
      </c>
      <c r="CQ365" s="206">
        <v>0</v>
      </c>
      <c r="CR365" s="206">
        <v>-4666.5070335999999</v>
      </c>
      <c r="CS365" s="206">
        <v>0</v>
      </c>
      <c r="CT365" s="206">
        <v>0</v>
      </c>
      <c r="CU365" s="206">
        <v>-5070.8880594499997</v>
      </c>
      <c r="CV365" s="206">
        <v>-240586.71782645001</v>
      </c>
      <c r="CW365" s="206">
        <v>-31781053.669733949</v>
      </c>
      <c r="CX365" s="206">
        <v>-32464557.022613</v>
      </c>
      <c r="CY365" s="206">
        <v>-404380029.48284131</v>
      </c>
      <c r="CZ365" s="206">
        <v>-63994392.9079758</v>
      </c>
      <c r="DA365" s="206">
        <v>-49384169.41950015</v>
      </c>
      <c r="DB365" s="206">
        <v>-6823337.4570803996</v>
      </c>
      <c r="DC365" s="206">
        <v>-64186005.451030001</v>
      </c>
      <c r="DD365" s="206">
        <v>-374273956.54482746</v>
      </c>
      <c r="DE365" s="206">
        <v>-6976025.7858037502</v>
      </c>
      <c r="DF365" s="206">
        <v>-715437757.46036148</v>
      </c>
      <c r="DG365" s="206">
        <v>-1040477295.50719</v>
      </c>
      <c r="DH365" s="206">
        <v>-607233971.56666398</v>
      </c>
      <c r="DI365" s="206">
        <v>-876663394.25997806</v>
      </c>
      <c r="DJ365" s="206">
        <v>-135796968.75</v>
      </c>
      <c r="DK365" s="206">
        <v>0</v>
      </c>
      <c r="DL365" s="207">
        <v>-4734381089.0141954</v>
      </c>
      <c r="DM365" s="343"/>
      <c r="DN365" s="317"/>
      <c r="DO365" s="317"/>
      <c r="DP365" s="317"/>
      <c r="DQ365" s="208"/>
      <c r="DR365" s="209" t="s">
        <v>398</v>
      </c>
      <c r="DS365" s="209"/>
      <c r="DT365" s="267"/>
      <c r="DU365" s="206">
        <f t="shared" si="308"/>
        <v>-0.19125</v>
      </c>
      <c r="DV365" s="206">
        <f t="shared" si="309"/>
        <v>-6.4305000000000003</v>
      </c>
      <c r="DW365" s="206">
        <f t="shared" si="310"/>
        <v>-26.599107782164598</v>
      </c>
      <c r="DX365" s="206">
        <f t="shared" si="311"/>
        <v>-291.04165834054572</v>
      </c>
      <c r="DY365" s="206">
        <f t="shared" si="312"/>
        <v>-468.87129778107419</v>
      </c>
      <c r="DZ365" s="206">
        <f t="shared" si="313"/>
        <v>-565.63788756621761</v>
      </c>
      <c r="EA365" s="206">
        <f t="shared" si="314"/>
        <v>-1755.9150529675514</v>
      </c>
      <c r="EB365" s="206">
        <f t="shared" si="315"/>
        <v>-1483.897365826642</v>
      </c>
      <c r="EC365" s="206">
        <f t="shared" si="316"/>
        <v>-135.79696874999999</v>
      </c>
      <c r="ED365" s="207">
        <f t="shared" si="306"/>
        <v>-4734.3810890141958</v>
      </c>
      <c r="EE365" s="303">
        <f t="shared" si="317"/>
        <v>0</v>
      </c>
      <c r="EF365" s="317"/>
      <c r="EG365" s="314"/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-208427104.62875</v>
      </c>
      <c r="J366" s="268">
        <v>0</v>
      </c>
      <c r="K366" s="268">
        <v>0</v>
      </c>
      <c r="L366" s="206">
        <v>-733260511.57376003</v>
      </c>
      <c r="M366" s="206">
        <v>-298782398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0</v>
      </c>
      <c r="T366" s="206">
        <v>-14541.98907103825</v>
      </c>
      <c r="U366" s="206">
        <v>0</v>
      </c>
      <c r="V366" s="206">
        <v>0</v>
      </c>
      <c r="W366" s="206">
        <v>0</v>
      </c>
      <c r="X366" s="206">
        <v>0</v>
      </c>
      <c r="Y366" s="206">
        <v>0</v>
      </c>
      <c r="Z366" s="206">
        <v>0</v>
      </c>
      <c r="AA366" s="206">
        <v>-829954.01434426196</v>
      </c>
      <c r="AB366" s="206">
        <v>0</v>
      </c>
      <c r="AC366" s="206">
        <v>0</v>
      </c>
      <c r="AD366" s="206">
        <v>0</v>
      </c>
      <c r="AE366" s="206">
        <v>0</v>
      </c>
      <c r="AF366" s="206">
        <v>0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-22291.065573770498</v>
      </c>
      <c r="AY366" s="206">
        <v>0</v>
      </c>
      <c r="AZ366" s="206">
        <v>0</v>
      </c>
      <c r="BA366" s="206">
        <v>0</v>
      </c>
      <c r="BB366" s="206">
        <v>0</v>
      </c>
      <c r="BC366" s="206">
        <v>-4219069.9200819694</v>
      </c>
      <c r="BD366" s="206">
        <v>0</v>
      </c>
      <c r="BE366" s="206">
        <v>-2632.2131147540899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0</v>
      </c>
      <c r="BR366" s="206">
        <v>-1740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-23034.101092896199</v>
      </c>
      <c r="CD366" s="206">
        <v>0</v>
      </c>
      <c r="CE366" s="206">
        <v>0</v>
      </c>
      <c r="CF366" s="206">
        <v>0</v>
      </c>
      <c r="CG366" s="206">
        <v>0</v>
      </c>
      <c r="CH366" s="206">
        <v>-3719914.2281420799</v>
      </c>
      <c r="CI366" s="206">
        <v>0</v>
      </c>
      <c r="CJ366" s="206">
        <v>-2719.9535519125702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-150411.805555556</v>
      </c>
      <c r="CS366" s="206">
        <v>0</v>
      </c>
      <c r="CT366" s="206">
        <v>-117206.25</v>
      </c>
      <c r="CU366" s="206">
        <v>-4182.2222222222199</v>
      </c>
      <c r="CV366" s="206">
        <v>0</v>
      </c>
      <c r="CW366" s="206">
        <v>-8405082.06967213</v>
      </c>
      <c r="CX366" s="206">
        <v>-16681658.1569691</v>
      </c>
      <c r="CY366" s="206">
        <v>-2736076.7361554001</v>
      </c>
      <c r="CZ366" s="206">
        <v>-9460795.2526174597</v>
      </c>
      <c r="DA366" s="206">
        <v>-15251050.8629463</v>
      </c>
      <c r="DB366" s="206">
        <v>-9160333.2323246505</v>
      </c>
      <c r="DC366" s="206">
        <v>-69592843.848274603</v>
      </c>
      <c r="DD366" s="206">
        <v>-72087589.123287708</v>
      </c>
      <c r="DE366" s="206">
        <v>-2891093.10547945</v>
      </c>
      <c r="DF366" s="206">
        <v>-165527588.04688001</v>
      </c>
      <c r="DG366" s="206">
        <v>-352904120.48972601</v>
      </c>
      <c r="DH366" s="206">
        <v>-543903593.66347301</v>
      </c>
      <c r="DI366" s="206">
        <v>-516356259.01652402</v>
      </c>
      <c r="DJ366" s="206">
        <v>-2978540776.0435472</v>
      </c>
      <c r="DK366" s="206">
        <v>0</v>
      </c>
      <c r="DL366" s="207">
        <v>-6013076571.6131372</v>
      </c>
      <c r="DM366" s="343"/>
      <c r="DN366" s="317"/>
      <c r="DO366" s="317"/>
      <c r="DP366" s="317"/>
      <c r="DQ366" s="208"/>
      <c r="DR366" s="209" t="s">
        <v>399</v>
      </c>
      <c r="DS366" s="209"/>
      <c r="DT366" s="267"/>
      <c r="DU366" s="206">
        <f t="shared" si="308"/>
        <v>-208.42710462874999</v>
      </c>
      <c r="DV366" s="206">
        <f t="shared" si="309"/>
        <v>-1032.04290957376</v>
      </c>
      <c r="DW366" s="206">
        <f t="shared" si="310"/>
        <v>-0.84449600341530018</v>
      </c>
      <c r="DX366" s="206">
        <f t="shared" si="311"/>
        <v>-8.2590195371129393</v>
      </c>
      <c r="DY366" s="206">
        <f t="shared" si="312"/>
        <v>-27.826999185018853</v>
      </c>
      <c r="DZ366" s="206">
        <f t="shared" si="313"/>
        <v>-178.44370542493019</v>
      </c>
      <c r="EA366" s="206">
        <f t="shared" si="314"/>
        <v>-518.43170853660604</v>
      </c>
      <c r="EB366" s="206">
        <f t="shared" si="315"/>
        <v>-1060.259852679997</v>
      </c>
      <c r="EC366" s="206">
        <f t="shared" si="316"/>
        <v>-2978.5407760435473</v>
      </c>
      <c r="ED366" s="207">
        <f t="shared" si="306"/>
        <v>-6013.0765716131373</v>
      </c>
      <c r="EE366" s="303">
        <f t="shared" si="317"/>
        <v>0</v>
      </c>
      <c r="EF366" s="317"/>
      <c r="EG366" s="314"/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-1749918506.3244917</v>
      </c>
      <c r="J367" s="245">
        <v>-26661237.614249993</v>
      </c>
      <c r="K367" s="245">
        <v>-19201039.656050995</v>
      </c>
      <c r="L367" s="245">
        <v>-856059284.27696991</v>
      </c>
      <c r="M367" s="245">
        <v>-1303999420.0761719</v>
      </c>
      <c r="N367" s="245">
        <v>-156638336.63777205</v>
      </c>
      <c r="O367" s="245">
        <v>-606059600.10580158</v>
      </c>
      <c r="P367" s="245">
        <v>-229793508.41216317</v>
      </c>
      <c r="Q367" s="245">
        <v>-20075079.65605351</v>
      </c>
      <c r="R367" s="245">
        <v>-20832378.93075233</v>
      </c>
      <c r="S367" s="245">
        <v>-555364328.99807096</v>
      </c>
      <c r="T367" s="245">
        <v>-141478621.02901345</v>
      </c>
      <c r="U367" s="245">
        <v>-127208582.15315299</v>
      </c>
      <c r="V367" s="245">
        <v>-528532761.98396206</v>
      </c>
      <c r="W367" s="245">
        <v>-520937749.95350963</v>
      </c>
      <c r="X367" s="245">
        <v>-19707808.394052748</v>
      </c>
      <c r="Y367" s="245">
        <v>-19420036.278793573</v>
      </c>
      <c r="Z367" s="245">
        <v>-19142479.656056289</v>
      </c>
      <c r="AA367" s="245">
        <v>-499190594.09436178</v>
      </c>
      <c r="AB367" s="245">
        <v>-36798967.578850135</v>
      </c>
      <c r="AC367" s="245">
        <v>-668734030.12407148</v>
      </c>
      <c r="AD367" s="245">
        <v>-145405457.25299206</v>
      </c>
      <c r="AE367" s="245">
        <v>-23500844.746373024</v>
      </c>
      <c r="AF367" s="245">
        <v>-19180479.656058513</v>
      </c>
      <c r="AG367" s="245">
        <v>-395943717.49759924</v>
      </c>
      <c r="AH367" s="245">
        <v>-195531973.74562895</v>
      </c>
      <c r="AI367" s="245">
        <v>-180689224.9561868</v>
      </c>
      <c r="AJ367" s="245">
        <v>-92599855.551430568</v>
      </c>
      <c r="AK367" s="245">
        <v>-92041242.16674459</v>
      </c>
      <c r="AL367" s="245">
        <v>-19302479.662752088</v>
      </c>
      <c r="AM367" s="245">
        <v>-10139698.427999968</v>
      </c>
      <c r="AN367" s="245">
        <v>-515091144.50266147</v>
      </c>
      <c r="AO367" s="245">
        <v>-135661759.86033699</v>
      </c>
      <c r="AP367" s="245">
        <v>-132152935.16530532</v>
      </c>
      <c r="AQ367" s="245">
        <v>-120489000.79759644</v>
      </c>
      <c r="AR367" s="245">
        <v>-102879054.86987035</v>
      </c>
      <c r="AS367" s="245">
        <v>-3.1420402228832289E-7</v>
      </c>
      <c r="AT367" s="245">
        <v>-1020999.9999999792</v>
      </c>
      <c r="AU367" s="245">
        <v>-126361796.37535378</v>
      </c>
      <c r="AV367" s="245">
        <v>-163199956.73310935</v>
      </c>
      <c r="AW367" s="245">
        <v>-404182498.30783933</v>
      </c>
      <c r="AX367" s="245">
        <v>-64410665.560845941</v>
      </c>
      <c r="AY367" s="245">
        <v>-147172215.83033961</v>
      </c>
      <c r="AZ367" s="245">
        <v>-456304.95499953214</v>
      </c>
      <c r="BA367" s="245">
        <v>-87145.183999083936</v>
      </c>
      <c r="BB367" s="245">
        <v>-55799362.568683766</v>
      </c>
      <c r="BC367" s="245">
        <v>-156972466.46391392</v>
      </c>
      <c r="BD367" s="245">
        <v>-283163471.08040094</v>
      </c>
      <c r="BE367" s="245">
        <v>-25386295.441494782</v>
      </c>
      <c r="BF367" s="245">
        <v>-34348807.824120238</v>
      </c>
      <c r="BG367" s="245">
        <v>-1859878.5699988611</v>
      </c>
      <c r="BH367" s="245">
        <v>-846633.89100054454</v>
      </c>
      <c r="BI367" s="245">
        <v>-195022512.93379852</v>
      </c>
      <c r="BJ367" s="245">
        <v>-285657925.70818597</v>
      </c>
      <c r="BK367" s="245">
        <v>-111673519.46076646</v>
      </c>
      <c r="BL367" s="245">
        <v>-239023781.76797453</v>
      </c>
      <c r="BM367" s="245">
        <v>-40189861.529046975</v>
      </c>
      <c r="BN367" s="245">
        <v>-2123799.241494799</v>
      </c>
      <c r="BO367" s="245">
        <v>-910639.02699983621</v>
      </c>
      <c r="BP367" s="245">
        <v>-96560173.64731361</v>
      </c>
      <c r="BQ367" s="245">
        <v>-143535552.64422053</v>
      </c>
      <c r="BR367" s="245">
        <v>-103738334.49586941</v>
      </c>
      <c r="BS367" s="245">
        <v>-103846477.86016756</v>
      </c>
      <c r="BT367" s="245">
        <v>-29474610.912280623</v>
      </c>
      <c r="BU367" s="245">
        <v>-199380.99999973641</v>
      </c>
      <c r="BV367" s="245">
        <v>-117899.99999971723</v>
      </c>
      <c r="BW367" s="245">
        <v>-177793170.36707079</v>
      </c>
      <c r="BX367" s="245">
        <v>-36002908.273599923</v>
      </c>
      <c r="BY367" s="245">
        <v>-97497124.184129685</v>
      </c>
      <c r="BZ367" s="245">
        <v>-40668696.023960292</v>
      </c>
      <c r="CA367" s="245">
        <v>-52128699.837407023</v>
      </c>
      <c r="CB367" s="245">
        <v>3.9543956518173199E-8</v>
      </c>
      <c r="CC367" s="245">
        <v>-27770898.76809286</v>
      </c>
      <c r="CD367" s="245">
        <v>-16608155.175147602</v>
      </c>
      <c r="CE367" s="245">
        <v>-96175227.372152612</v>
      </c>
      <c r="CF367" s="245">
        <v>-91051927.468321696</v>
      </c>
      <c r="CG367" s="245">
        <v>-97265018.058599666</v>
      </c>
      <c r="CH367" s="245">
        <v>-43553494.917902902</v>
      </c>
      <c r="CI367" s="245">
        <v>-17000.000000093401</v>
      </c>
      <c r="CJ367" s="245">
        <v>-762165.29555136629</v>
      </c>
      <c r="CK367" s="245">
        <v>-73717659.033660755</v>
      </c>
      <c r="CL367" s="245">
        <v>-55855778.245350257</v>
      </c>
      <c r="CM367" s="245">
        <v>-25966748.565759383</v>
      </c>
      <c r="CN367" s="245">
        <v>-94280488.121775225</v>
      </c>
      <c r="CO367" s="245">
        <v>-359083537.93758756</v>
      </c>
      <c r="CP367" s="245">
        <v>-80000.000000031156</v>
      </c>
      <c r="CQ367" s="245">
        <v>5.1676481962203997E-7</v>
      </c>
      <c r="CR367" s="245">
        <v>-187241066.67458963</v>
      </c>
      <c r="CS367" s="245">
        <v>-250439402.30791941</v>
      </c>
      <c r="CT367" s="245">
        <v>-71820011.532660529</v>
      </c>
      <c r="CU367" s="245">
        <v>-92149301.985550672</v>
      </c>
      <c r="CV367" s="245">
        <v>-619666019.09892666</v>
      </c>
      <c r="CW367" s="245">
        <v>-1980924689.4801948</v>
      </c>
      <c r="CX367" s="245">
        <v>-650496800.18652177</v>
      </c>
      <c r="CY367" s="245">
        <v>-623216136.32396054</v>
      </c>
      <c r="CZ367" s="245">
        <v>-148432677.57874098</v>
      </c>
      <c r="DA367" s="245">
        <v>-84071837.987259656</v>
      </c>
      <c r="DB367" s="245">
        <v>-43199853.613887183</v>
      </c>
      <c r="DC367" s="245">
        <v>-187399949.14930272</v>
      </c>
      <c r="DD367" s="245">
        <v>-493271943.32699525</v>
      </c>
      <c r="DE367" s="245">
        <v>-230305116.36310288</v>
      </c>
      <c r="DF367" s="245">
        <v>-1691254259.324074</v>
      </c>
      <c r="DG367" s="245">
        <v>-2043111128.9689133</v>
      </c>
      <c r="DH367" s="245">
        <v>-1151137565.2303667</v>
      </c>
      <c r="DI367" s="245">
        <v>-8696308908.0663013</v>
      </c>
      <c r="DJ367" s="245">
        <v>-57594640872.021545</v>
      </c>
      <c r="DK367" s="245">
        <v>0</v>
      </c>
      <c r="DL367" s="246">
        <v>-91349072426.675018</v>
      </c>
      <c r="DM367" s="343"/>
      <c r="DN367" s="317"/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-1749.9185063244918</v>
      </c>
      <c r="DV367" s="245">
        <f t="shared" ref="DV367:EC367" si="318">SUM(DV303:DV366)</f>
        <v>-2968.6189183670167</v>
      </c>
      <c r="DW367" s="245">
        <f t="shared" si="318"/>
        <v>-4571.4122024786302</v>
      </c>
      <c r="DX367" s="245">
        <f t="shared" si="318"/>
        <v>-5729.5357407992278</v>
      </c>
      <c r="DY367" s="245">
        <f t="shared" si="318"/>
        <v>-3966.4529470751545</v>
      </c>
      <c r="DZ367" s="245">
        <f t="shared" si="318"/>
        <v>-1186.6813780192888</v>
      </c>
      <c r="EA367" s="245">
        <f t="shared" si="318"/>
        <v>-3734.3653882929871</v>
      </c>
      <c r="EB367" s="245">
        <f t="shared" si="318"/>
        <v>-9847.446473296668</v>
      </c>
      <c r="EC367" s="245">
        <f t="shared" si="318"/>
        <v>-57594.640872021548</v>
      </c>
      <c r="ED367" s="246">
        <f>SUM(DU367:EC367)</f>
        <v>-91349.072426675004</v>
      </c>
      <c r="EE367" s="303">
        <f>ED367-(DL367/$DQ$4)</f>
        <v>0</v>
      </c>
      <c r="EF367" s="317"/>
      <c r="EG367" s="314"/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803476323.49194217</v>
      </c>
      <c r="J368" s="262">
        <v>-26661237.614249993</v>
      </c>
      <c r="K368" s="262">
        <v>-19201039.656050995</v>
      </c>
      <c r="L368" s="262">
        <v>1561360970.1661</v>
      </c>
      <c r="M368" s="262">
        <v>-658601225.94754529</v>
      </c>
      <c r="N368" s="262">
        <v>-61507478.036911011</v>
      </c>
      <c r="O368" s="262">
        <v>-355874238.77490926</v>
      </c>
      <c r="P368" s="262">
        <v>118499187.06438866</v>
      </c>
      <c r="Q368" s="262">
        <v>-20075079.65605351</v>
      </c>
      <c r="R368" s="262">
        <v>-20832378.93075233</v>
      </c>
      <c r="S368" s="262">
        <v>573930233.32311916</v>
      </c>
      <c r="T368" s="262">
        <v>87341679.30620724</v>
      </c>
      <c r="U368" s="262">
        <v>-67988609.539433837</v>
      </c>
      <c r="V368" s="262">
        <v>-368832982.41219205</v>
      </c>
      <c r="W368" s="262">
        <v>-317355018.53495151</v>
      </c>
      <c r="X368" s="262">
        <v>-19707808.394052748</v>
      </c>
      <c r="Y368" s="262">
        <v>-19420036.278793573</v>
      </c>
      <c r="Z368" s="262">
        <v>-16832176.531056289</v>
      </c>
      <c r="AA368" s="262">
        <v>-296610790.12277484</v>
      </c>
      <c r="AB368" s="262">
        <v>57158337.807199866</v>
      </c>
      <c r="AC368" s="262">
        <v>-603045002.97845149</v>
      </c>
      <c r="AD368" s="262">
        <v>52538294.15137139</v>
      </c>
      <c r="AE368" s="262">
        <v>-23500844.746373024</v>
      </c>
      <c r="AF368" s="262">
        <v>-19180479.656058513</v>
      </c>
      <c r="AG368" s="262">
        <v>42901673.96934402</v>
      </c>
      <c r="AH368" s="262">
        <v>17253139.990663648</v>
      </c>
      <c r="AI368" s="262">
        <v>-8239076.4157238007</v>
      </c>
      <c r="AJ368" s="262">
        <v>160179698.17930722</v>
      </c>
      <c r="AK368" s="262">
        <v>385794244.87506771</v>
      </c>
      <c r="AL368" s="262">
        <v>-19302479.662752088</v>
      </c>
      <c r="AM368" s="262">
        <v>-10139698.427999968</v>
      </c>
      <c r="AN368" s="262">
        <v>-189560292.38954449</v>
      </c>
      <c r="AO368" s="262">
        <v>-87879908.5098131</v>
      </c>
      <c r="AP368" s="262">
        <v>-44349756.616665319</v>
      </c>
      <c r="AQ368" s="262">
        <v>-114676091.80989164</v>
      </c>
      <c r="AR368" s="262">
        <v>14634616.041089654</v>
      </c>
      <c r="AS368" s="262">
        <v>-3.1420402228832289E-7</v>
      </c>
      <c r="AT368" s="262">
        <v>-1020999.9999999792</v>
      </c>
      <c r="AU368" s="262">
        <v>384738230.65851629</v>
      </c>
      <c r="AV368" s="262">
        <v>-61810364.979826301</v>
      </c>
      <c r="AW368" s="262">
        <v>-115032667.81097043</v>
      </c>
      <c r="AX368" s="262">
        <v>57775947.309247002</v>
      </c>
      <c r="AY368" s="262">
        <v>-519133.31642282009</v>
      </c>
      <c r="AZ368" s="262">
        <v>-456304.95499953214</v>
      </c>
      <c r="BA368" s="262">
        <v>-87145.183999083936</v>
      </c>
      <c r="BB368" s="262">
        <v>-20852130.563829668</v>
      </c>
      <c r="BC368" s="262">
        <v>63837902.262635618</v>
      </c>
      <c r="BD368" s="262">
        <v>-176014668.08867165</v>
      </c>
      <c r="BE368" s="262">
        <v>68022914.870130047</v>
      </c>
      <c r="BF368" s="262">
        <v>65507487.452006966</v>
      </c>
      <c r="BG368" s="262">
        <v>-1859878.5699988611</v>
      </c>
      <c r="BH368" s="262">
        <v>-846633.89100054454</v>
      </c>
      <c r="BI368" s="262">
        <v>-103738336.20330182</v>
      </c>
      <c r="BJ368" s="262">
        <v>-173645531.03474778</v>
      </c>
      <c r="BK368" s="262">
        <v>-40055446.229333669</v>
      </c>
      <c r="BL368" s="262">
        <v>-178007235.47660744</v>
      </c>
      <c r="BM368" s="262">
        <v>-4404491.5410286784</v>
      </c>
      <c r="BN368" s="262">
        <v>-2123799.241494799</v>
      </c>
      <c r="BO368" s="262">
        <v>-910639.02699983621</v>
      </c>
      <c r="BP368" s="262">
        <v>35051460.487831146</v>
      </c>
      <c r="BQ368" s="262">
        <v>-55388192.644220531</v>
      </c>
      <c r="BR368" s="262">
        <v>-16942350.253445208</v>
      </c>
      <c r="BS368" s="262">
        <v>-31898250.521498367</v>
      </c>
      <c r="BT368" s="262">
        <v>78019649.117156982</v>
      </c>
      <c r="BU368" s="262">
        <v>-199380.99999973641</v>
      </c>
      <c r="BV368" s="262">
        <v>-117899.99999971723</v>
      </c>
      <c r="BW368" s="262">
        <v>16533324.934709191</v>
      </c>
      <c r="BX368" s="262">
        <v>59751583.119920075</v>
      </c>
      <c r="BY368" s="262">
        <v>-57638604.164937288</v>
      </c>
      <c r="BZ368" s="262">
        <v>861055.37073970586</v>
      </c>
      <c r="CA368" s="262">
        <v>43451899.029252976</v>
      </c>
      <c r="CB368" s="262">
        <v>3.9543956518173199E-8</v>
      </c>
      <c r="CC368" s="262">
        <v>-27765064.627382476</v>
      </c>
      <c r="CD368" s="262">
        <v>23306475.469902396</v>
      </c>
      <c r="CE368" s="262">
        <v>207503234.76543635</v>
      </c>
      <c r="CF368" s="262">
        <v>-84380146.07206884</v>
      </c>
      <c r="CG368" s="262">
        <v>-41840659.689843267</v>
      </c>
      <c r="CH368" s="262">
        <v>50200001.090224743</v>
      </c>
      <c r="CI368" s="262">
        <v>-17000.000000093401</v>
      </c>
      <c r="CJ368" s="262">
        <v>-751538.26686284167</v>
      </c>
      <c r="CK368" s="262">
        <v>120953527.25515924</v>
      </c>
      <c r="CL368" s="262">
        <v>-11152748.709033854</v>
      </c>
      <c r="CM368" s="262">
        <v>37955172.93396242</v>
      </c>
      <c r="CN368" s="262">
        <v>81706618.578863665</v>
      </c>
      <c r="CO368" s="262">
        <v>-257683292.81746987</v>
      </c>
      <c r="CP368" s="262">
        <v>-80000.000000031156</v>
      </c>
      <c r="CQ368" s="262">
        <v>5.1676481962203997E-7</v>
      </c>
      <c r="CR368" s="262">
        <v>-130034744.81850408</v>
      </c>
      <c r="CS368" s="262">
        <v>439908798.24777067</v>
      </c>
      <c r="CT368" s="262">
        <v>190574908.68089586</v>
      </c>
      <c r="CU368" s="262">
        <v>-63828402.469694525</v>
      </c>
      <c r="CV368" s="262">
        <v>-239228414.75053102</v>
      </c>
      <c r="CW368" s="262">
        <v>-711848087.0279603</v>
      </c>
      <c r="CX368" s="262">
        <v>-86412370.210364103</v>
      </c>
      <c r="CY368" s="262">
        <v>-135491699.52935815</v>
      </c>
      <c r="CZ368" s="262">
        <v>120637877.59273621</v>
      </c>
      <c r="DA368" s="262">
        <v>407797612.67993224</v>
      </c>
      <c r="DB368" s="262">
        <v>257585393.74254119</v>
      </c>
      <c r="DC368" s="262">
        <v>129198096.77567106</v>
      </c>
      <c r="DD368" s="262">
        <v>-1427206.5324029922</v>
      </c>
      <c r="DE368" s="262">
        <v>-9015619.6016200483</v>
      </c>
      <c r="DF368" s="262">
        <v>431556483.66119576</v>
      </c>
      <c r="DG368" s="262">
        <v>-737547911.69437361</v>
      </c>
      <c r="DH368" s="262">
        <v>-788954152.6308651</v>
      </c>
      <c r="DI368" s="262">
        <v>-8485019793.8576698</v>
      </c>
      <c r="DJ368" s="262">
        <v>-54838862431.884018</v>
      </c>
      <c r="DK368" s="262">
        <v>0</v>
      </c>
      <c r="DL368" s="263">
        <v>-63836781047.078133</v>
      </c>
      <c r="DM368" s="343"/>
      <c r="DN368" s="317"/>
      <c r="DO368" s="317"/>
      <c r="DP368" s="317"/>
      <c r="DQ368" s="259" t="s">
        <v>401</v>
      </c>
      <c r="DR368" s="260"/>
      <c r="DS368" s="260"/>
      <c r="DT368" s="261"/>
      <c r="DU368" s="262">
        <f>+DU300+DU367</f>
        <v>803.47632349194191</v>
      </c>
      <c r="DV368" s="262">
        <f t="shared" ref="DV368:EC368" si="319">+DV300+DV367</f>
        <v>439.51575013643287</v>
      </c>
      <c r="DW368" s="262">
        <f t="shared" si="319"/>
        <v>-325.32627519275047</v>
      </c>
      <c r="DX368" s="262">
        <f t="shared" si="319"/>
        <v>-3.5862197769638442</v>
      </c>
      <c r="DY368" s="262">
        <f t="shared" si="319"/>
        <v>-1236.8089739879083</v>
      </c>
      <c r="DZ368" s="262">
        <f t="shared" si="319"/>
        <v>904.77615465685767</v>
      </c>
      <c r="EA368" s="262">
        <f t="shared" si="319"/>
        <v>-305.99142803317773</v>
      </c>
      <c r="EB368" s="262">
        <f t="shared" si="319"/>
        <v>-9273.9739464885351</v>
      </c>
      <c r="EC368" s="262">
        <f t="shared" si="319"/>
        <v>-54838.862431884023</v>
      </c>
      <c r="ED368" s="263">
        <f>SUM(DU368:EC368)</f>
        <v>-63836.781047078126</v>
      </c>
      <c r="EE368" s="303">
        <f>ED368-(DL368/$DQ$4)</f>
        <v>0</v>
      </c>
      <c r="EF368" s="317"/>
      <c r="EG368" s="314"/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/>
      <c r="DN369" s="317"/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/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/>
      <c r="DN370" s="317"/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F370" s="317"/>
      <c r="EG370" s="314"/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61338602157.779335</v>
      </c>
      <c r="J371" s="312">
        <v>-317852302.55631417</v>
      </c>
      <c r="K371" s="312">
        <v>1326018376.1264594</v>
      </c>
      <c r="L371" s="312">
        <v>1065954765.782012</v>
      </c>
      <c r="M371" s="312">
        <v>-680073269.40598607</v>
      </c>
      <c r="N371" s="312">
        <v>2464433942.3190036</v>
      </c>
      <c r="O371" s="312">
        <v>738726843.9965055</v>
      </c>
      <c r="P371" s="312">
        <v>-689908863.37409937</v>
      </c>
      <c r="Q371" s="312">
        <v>-839106445.93700528</v>
      </c>
      <c r="R371" s="312">
        <v>-865467285.39383399</v>
      </c>
      <c r="S371" s="312">
        <v>-130595466.99785852</v>
      </c>
      <c r="T371" s="312">
        <v>-1235455416.0810356</v>
      </c>
      <c r="U371" s="312">
        <v>-1420758984.0532937</v>
      </c>
      <c r="V371" s="312">
        <v>-1205484941.3594553</v>
      </c>
      <c r="W371" s="312">
        <v>-1021526699.9873197</v>
      </c>
      <c r="X371" s="312">
        <v>-678747593.29981399</v>
      </c>
      <c r="Y371" s="312">
        <v>-546985358.1295737</v>
      </c>
      <c r="Z371" s="312">
        <v>-815628948.55554438</v>
      </c>
      <c r="AA371" s="312">
        <v>-636643198.42055821</v>
      </c>
      <c r="AB371" s="312">
        <v>-709368850.57286358</v>
      </c>
      <c r="AC371" s="312">
        <v>-1049513950.6975592</v>
      </c>
      <c r="AD371" s="312">
        <v>-502206908.27845848</v>
      </c>
      <c r="AE371" s="312">
        <v>-729211907.64364576</v>
      </c>
      <c r="AF371" s="312">
        <v>-691719797.57217693</v>
      </c>
      <c r="AG371" s="312">
        <v>-264275729.26486111</v>
      </c>
      <c r="AH371" s="312">
        <v>-693608723.25063121</v>
      </c>
      <c r="AI371" s="312">
        <v>-338669041.49328482</v>
      </c>
      <c r="AJ371" s="312">
        <v>-409614326.25745475</v>
      </c>
      <c r="AK371" s="312">
        <v>-245040742.70540249</v>
      </c>
      <c r="AL371" s="312">
        <v>-355785314.03992516</v>
      </c>
      <c r="AM371" s="312">
        <v>131912441.77145788</v>
      </c>
      <c r="AN371" s="312">
        <v>497322230.26797032</v>
      </c>
      <c r="AO371" s="312">
        <v>564190217.25508845</v>
      </c>
      <c r="AP371" s="312">
        <v>102196458.54976936</v>
      </c>
      <c r="AQ371" s="312">
        <v>24357727.110174567</v>
      </c>
      <c r="AR371" s="312">
        <v>144023048.24022645</v>
      </c>
      <c r="AS371" s="312">
        <v>193886374.56940749</v>
      </c>
      <c r="AT371" s="312">
        <v>115761565.80247597</v>
      </c>
      <c r="AU371" s="312">
        <v>516881037.92128241</v>
      </c>
      <c r="AV371" s="312">
        <v>62308294.922785282</v>
      </c>
      <c r="AW371" s="312">
        <v>-48667102.731972195</v>
      </c>
      <c r="AX371" s="312">
        <v>176593036.21338278</v>
      </c>
      <c r="AY371" s="312">
        <v>80717146.431588426</v>
      </c>
      <c r="AZ371" s="312">
        <v>88622607.565426573</v>
      </c>
      <c r="BA371" s="312">
        <v>88319611.132926077</v>
      </c>
      <c r="BB371" s="312">
        <v>209875769.70348349</v>
      </c>
      <c r="BC371" s="312">
        <v>173322947.98951632</v>
      </c>
      <c r="BD371" s="312">
        <v>-85281606.330634251</v>
      </c>
      <c r="BE371" s="312">
        <v>244730539.19218612</v>
      </c>
      <c r="BF371" s="312">
        <v>271151021.84812731</v>
      </c>
      <c r="BG371" s="312">
        <v>240262711.88888744</v>
      </c>
      <c r="BH371" s="312">
        <v>92195201.215358734</v>
      </c>
      <c r="BI371" s="312">
        <v>28000286.183340192</v>
      </c>
      <c r="BJ371" s="312">
        <v>171429722.28855407</v>
      </c>
      <c r="BK371" s="312">
        <v>138619138.82416138</v>
      </c>
      <c r="BL371" s="312">
        <v>-29783098.472880393</v>
      </c>
      <c r="BM371" s="312">
        <v>347652270.71477115</v>
      </c>
      <c r="BN371" s="312">
        <v>232442365.09473059</v>
      </c>
      <c r="BO371" s="312">
        <v>170787214.15773889</v>
      </c>
      <c r="BP371" s="312">
        <v>287049138.6213395</v>
      </c>
      <c r="BQ371" s="312">
        <v>90924415.638260186</v>
      </c>
      <c r="BR371" s="312">
        <v>209474401.09997243</v>
      </c>
      <c r="BS371" s="312">
        <v>69925309.03651236</v>
      </c>
      <c r="BT371" s="312">
        <v>844532445.87493575</v>
      </c>
      <c r="BU371" s="312">
        <v>197470247.77091464</v>
      </c>
      <c r="BV371" s="312">
        <v>67297468.893719196</v>
      </c>
      <c r="BW371" s="312">
        <v>186371576.87787241</v>
      </c>
      <c r="BX371" s="312">
        <v>218515737.8164002</v>
      </c>
      <c r="BY371" s="312">
        <v>136396077.88824645</v>
      </c>
      <c r="BZ371" s="312">
        <v>255121063.66995689</v>
      </c>
      <c r="CA371" s="312">
        <v>227682435.71340394</v>
      </c>
      <c r="CB371" s="312">
        <v>47696344.178931303</v>
      </c>
      <c r="CC371" s="312">
        <v>58538414.42207545</v>
      </c>
      <c r="CD371" s="312">
        <v>116328247.49760041</v>
      </c>
      <c r="CE371" s="312">
        <v>365755238.63763016</v>
      </c>
      <c r="CF371" s="312">
        <v>27010470.301791623</v>
      </c>
      <c r="CG371" s="312">
        <v>101958629.90610561</v>
      </c>
      <c r="CH371" s="312">
        <v>201411913.42559421</v>
      </c>
      <c r="CI371" s="312">
        <v>87109771.033623815</v>
      </c>
      <c r="CJ371" s="312">
        <v>84375662.75162752</v>
      </c>
      <c r="CK371" s="312">
        <v>238571174.72812822</v>
      </c>
      <c r="CL371" s="312">
        <v>80794675.260041058</v>
      </c>
      <c r="CM371" s="312">
        <v>249825942.16820168</v>
      </c>
      <c r="CN371" s="312">
        <v>191012363.22474748</v>
      </c>
      <c r="CO371" s="312">
        <v>-138806195.52234539</v>
      </c>
      <c r="CP371" s="312">
        <v>175096805.54472533</v>
      </c>
      <c r="CQ371" s="312">
        <v>110590580.03221039</v>
      </c>
      <c r="CR371" s="312">
        <v>212634901.50254846</v>
      </c>
      <c r="CS371" s="312">
        <v>639443336.66168463</v>
      </c>
      <c r="CT371" s="312">
        <v>312672605.36675119</v>
      </c>
      <c r="CU371" s="312">
        <v>236987064.08422235</v>
      </c>
      <c r="CV371" s="312">
        <v>-118532496.17615025</v>
      </c>
      <c r="CW371" s="312">
        <v>3656446784.6825738</v>
      </c>
      <c r="CX371" s="312">
        <v>3310201909.2008038</v>
      </c>
      <c r="CY371" s="312">
        <v>3526221166.4222565</v>
      </c>
      <c r="CZ371" s="312">
        <v>2478960215.2365217</v>
      </c>
      <c r="DA371" s="312">
        <v>2975450459.3784175</v>
      </c>
      <c r="DB371" s="312">
        <v>2672626621.3752069</v>
      </c>
      <c r="DC371" s="312">
        <v>3999672228.9271932</v>
      </c>
      <c r="DD371" s="312">
        <v>2457273514.9481769</v>
      </c>
      <c r="DE371" s="312">
        <v>2106654124.6575613</v>
      </c>
      <c r="DF371" s="312">
        <v>23159532198.940933</v>
      </c>
      <c r="DG371" s="312">
        <v>21228725807.211651</v>
      </c>
      <c r="DH371" s="312">
        <v>11444765021.763281</v>
      </c>
      <c r="DI371" s="312">
        <v>-143366882656.86053</v>
      </c>
      <c r="DJ371" s="312">
        <v>-29405990341.907806</v>
      </c>
      <c r="DK371" s="312">
        <v>0</v>
      </c>
      <c r="DL371" s="313">
        <v>-28880791978.097664</v>
      </c>
      <c r="DM371" s="343"/>
      <c r="DN371" s="317"/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21">+DU288+DU368</f>
        <v>61338.602157779351</v>
      </c>
      <c r="DV371" s="312">
        <f t="shared" si="321"/>
        <v>4597.2083562616781</v>
      </c>
      <c r="DW371" s="312">
        <f t="shared" si="321"/>
        <v>-16075.324493365655</v>
      </c>
      <c r="DX371" s="312">
        <f t="shared" si="321"/>
        <v>10896.610379342539</v>
      </c>
      <c r="DY371" s="312">
        <f t="shared" si="321"/>
        <v>10611.324428213706</v>
      </c>
      <c r="DZ371" s="312">
        <f t="shared" si="321"/>
        <v>16690.637164523079</v>
      </c>
      <c r="EA371" s="312">
        <f t="shared" si="321"/>
        <v>44388.25800615258</v>
      </c>
      <c r="EB371" s="312">
        <f t="shared" si="321"/>
        <v>-131922.11763509718</v>
      </c>
      <c r="EC371" s="312">
        <f t="shared" si="321"/>
        <v>-29405.990341907796</v>
      </c>
      <c r="ED371" s="313">
        <f>SUM(DU371:EC371)</f>
        <v>-28880.791978097688</v>
      </c>
      <c r="EE371" s="303">
        <f>ED371-(DL371/$DQ$4)</f>
        <v>0</v>
      </c>
      <c r="EF371" s="317"/>
      <c r="EG371" s="314"/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61338602157.779335</v>
      </c>
      <c r="J372" s="262">
        <v>61020749855.223022</v>
      </c>
      <c r="K372" s="262">
        <v>62346768231.34948</v>
      </c>
      <c r="L372" s="262">
        <v>63412722997.131493</v>
      </c>
      <c r="M372" s="262">
        <v>62732649727.72551</v>
      </c>
      <c r="N372" s="262">
        <v>65197083670.04451</v>
      </c>
      <c r="O372" s="262">
        <v>65935810514.041016</v>
      </c>
      <c r="P372" s="262">
        <v>65245901650.666916</v>
      </c>
      <c r="Q372" s="262">
        <v>64406795204.729912</v>
      </c>
      <c r="R372" s="262">
        <v>63541327919.336075</v>
      </c>
      <c r="S372" s="262">
        <v>63410732452.338219</v>
      </c>
      <c r="T372" s="262">
        <v>62175277036.257187</v>
      </c>
      <c r="U372" s="262">
        <v>60754518052.203896</v>
      </c>
      <c r="V372" s="262">
        <v>59549033110.844437</v>
      </c>
      <c r="W372" s="262">
        <v>58527506410.857117</v>
      </c>
      <c r="X372" s="262">
        <v>57848758817.557304</v>
      </c>
      <c r="Y372" s="262">
        <v>57301773459.427734</v>
      </c>
      <c r="Z372" s="262">
        <v>56486144510.872192</v>
      </c>
      <c r="AA372" s="262">
        <v>55849501312.451637</v>
      </c>
      <c r="AB372" s="262">
        <v>55140132461.878777</v>
      </c>
      <c r="AC372" s="262">
        <v>54090618511.181221</v>
      </c>
      <c r="AD372" s="262">
        <v>53588411602.902763</v>
      </c>
      <c r="AE372" s="262">
        <v>52859199695.259117</v>
      </c>
      <c r="AF372" s="262">
        <v>52167479897.686943</v>
      </c>
      <c r="AG372" s="262">
        <v>51903204168.422081</v>
      </c>
      <c r="AH372" s="262">
        <v>51209595445.171448</v>
      </c>
      <c r="AI372" s="262">
        <v>50870926403.678162</v>
      </c>
      <c r="AJ372" s="262">
        <v>50461312077.420708</v>
      </c>
      <c r="AK372" s="262">
        <v>50216271334.715302</v>
      </c>
      <c r="AL372" s="262">
        <v>49860486020.675377</v>
      </c>
      <c r="AM372" s="262">
        <v>49992398462.446838</v>
      </c>
      <c r="AN372" s="262">
        <v>50489720692.714806</v>
      </c>
      <c r="AO372" s="262">
        <v>51053910909.969894</v>
      </c>
      <c r="AP372" s="262">
        <v>51156107368.519661</v>
      </c>
      <c r="AQ372" s="262">
        <v>51180465095.629837</v>
      </c>
      <c r="AR372" s="262">
        <v>51324488143.870064</v>
      </c>
      <c r="AS372" s="262">
        <v>51518374518.439468</v>
      </c>
      <c r="AT372" s="262">
        <v>51634136084.241943</v>
      </c>
      <c r="AU372" s="262">
        <v>52151017122.163223</v>
      </c>
      <c r="AV372" s="262">
        <v>52213325417.086006</v>
      </c>
      <c r="AW372" s="262">
        <v>52164658314.354034</v>
      </c>
      <c r="AX372" s="262">
        <v>52341251350.567421</v>
      </c>
      <c r="AY372" s="262">
        <v>52421968496.999008</v>
      </c>
      <c r="AZ372" s="262">
        <v>52510591104.564438</v>
      </c>
      <c r="BA372" s="262">
        <v>52598910715.697365</v>
      </c>
      <c r="BB372" s="262">
        <v>52808786485.400848</v>
      </c>
      <c r="BC372" s="262">
        <v>52982109433.390366</v>
      </c>
      <c r="BD372" s="262">
        <v>52896827827.059731</v>
      </c>
      <c r="BE372" s="262">
        <v>53141558366.251915</v>
      </c>
      <c r="BF372" s="262">
        <v>53412709388.100044</v>
      </c>
      <c r="BG372" s="262">
        <v>53652972099.98893</v>
      </c>
      <c r="BH372" s="262">
        <v>53745167301.204285</v>
      </c>
      <c r="BI372" s="262">
        <v>53773167587.387627</v>
      </c>
      <c r="BJ372" s="262">
        <v>53944597309.676178</v>
      </c>
      <c r="BK372" s="262">
        <v>54083216448.500336</v>
      </c>
      <c r="BL372" s="262">
        <v>54053433350.027458</v>
      </c>
      <c r="BM372" s="262">
        <v>54401085620.742226</v>
      </c>
      <c r="BN372" s="262">
        <v>54633527985.83696</v>
      </c>
      <c r="BO372" s="262">
        <v>54804315199.994698</v>
      </c>
      <c r="BP372" s="262">
        <v>55091364338.616035</v>
      </c>
      <c r="BQ372" s="262">
        <v>55182288754.254295</v>
      </c>
      <c r="BR372" s="262">
        <v>55391763155.354271</v>
      </c>
      <c r="BS372" s="262">
        <v>55461688464.390785</v>
      </c>
      <c r="BT372" s="262">
        <v>56306220910.265724</v>
      </c>
      <c r="BU372" s="262">
        <v>56503691158.036636</v>
      </c>
      <c r="BV372" s="262">
        <v>56570988626.930359</v>
      </c>
      <c r="BW372" s="262">
        <v>56757360203.808228</v>
      </c>
      <c r="BX372" s="262">
        <v>56975875941.624626</v>
      </c>
      <c r="BY372" s="262">
        <v>57112272019.512871</v>
      </c>
      <c r="BZ372" s="262">
        <v>57367393083.182831</v>
      </c>
      <c r="CA372" s="262">
        <v>57595075518.896233</v>
      </c>
      <c r="CB372" s="262">
        <v>57642771863.075165</v>
      </c>
      <c r="CC372" s="262">
        <v>57701310277.497238</v>
      </c>
      <c r="CD372" s="262">
        <v>57817638524.994835</v>
      </c>
      <c r="CE372" s="262">
        <v>58183393763.632462</v>
      </c>
      <c r="CF372" s="262">
        <v>58210404233.93425</v>
      </c>
      <c r="CG372" s="262">
        <v>58312362863.840355</v>
      </c>
      <c r="CH372" s="262">
        <v>58513774777.265945</v>
      </c>
      <c r="CI372" s="262">
        <v>58600884548.299568</v>
      </c>
      <c r="CJ372" s="262">
        <v>58685260211.051193</v>
      </c>
      <c r="CK372" s="262">
        <v>58923831385.77932</v>
      </c>
      <c r="CL372" s="262">
        <v>59004626061.03936</v>
      </c>
      <c r="CM372" s="262">
        <v>59254452003.207565</v>
      </c>
      <c r="CN372" s="262">
        <v>59445464366.432312</v>
      </c>
      <c r="CO372" s="262">
        <v>59306658170.909966</v>
      </c>
      <c r="CP372" s="262">
        <v>59481754976.454689</v>
      </c>
      <c r="CQ372" s="262">
        <v>59592345556.4869</v>
      </c>
      <c r="CR372" s="262">
        <v>59804980457.989449</v>
      </c>
      <c r="CS372" s="262">
        <v>60444423794.651131</v>
      </c>
      <c r="CT372" s="262">
        <v>60757096400.017883</v>
      </c>
      <c r="CU372" s="262">
        <v>60994083464.102104</v>
      </c>
      <c r="CV372" s="262">
        <v>60875550967.925957</v>
      </c>
      <c r="CW372" s="262">
        <v>64531997752.608528</v>
      </c>
      <c r="CX372" s="262">
        <v>67842199661.809334</v>
      </c>
      <c r="CY372" s="262">
        <v>71368420828.231598</v>
      </c>
      <c r="CZ372" s="262">
        <v>73847381043.468124</v>
      </c>
      <c r="DA372" s="262">
        <v>76822831502.846542</v>
      </c>
      <c r="DB372" s="262">
        <v>79495458124.221756</v>
      </c>
      <c r="DC372" s="262">
        <v>83495130353.148956</v>
      </c>
      <c r="DD372" s="262">
        <v>85952403868.097137</v>
      </c>
      <c r="DE372" s="262">
        <v>88059057992.7547</v>
      </c>
      <c r="DF372" s="262">
        <v>111218590191.69563</v>
      </c>
      <c r="DG372" s="262">
        <v>132447315998.90729</v>
      </c>
      <c r="DH372" s="262">
        <v>143892081020.67056</v>
      </c>
      <c r="DI372" s="262">
        <v>525198363.81002808</v>
      </c>
      <c r="DJ372" s="262">
        <v>-28880791978.097778</v>
      </c>
      <c r="DK372" s="262">
        <v>0</v>
      </c>
      <c r="DL372" s="263">
        <v>0</v>
      </c>
      <c r="DM372" s="343"/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61338.602157779351</v>
      </c>
      <c r="DV372" s="262">
        <f>+DU372+DV371</f>
        <v>65935.810514041033</v>
      </c>
      <c r="DW372" s="262">
        <f t="shared" ref="DW372:EC372" si="322">+DV372+DW371</f>
        <v>49860.48602067538</v>
      </c>
      <c r="DX372" s="262">
        <f t="shared" si="322"/>
        <v>60757.096400017923</v>
      </c>
      <c r="DY372" s="262">
        <f t="shared" si="322"/>
        <v>71368.420828231625</v>
      </c>
      <c r="DZ372" s="262">
        <f t="shared" si="322"/>
        <v>88059.057992754708</v>
      </c>
      <c r="EA372" s="262">
        <f t="shared" si="322"/>
        <v>132447.31599890729</v>
      </c>
      <c r="EB372" s="262">
        <f t="shared" si="322"/>
        <v>525.19836381010828</v>
      </c>
      <c r="EC372" s="262">
        <f t="shared" si="322"/>
        <v>-28880.791978097688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/>
      <c r="I378" s="52"/>
      <c r="J378" s="52"/>
      <c r="K378" s="52"/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/>
      <c r="I380" s="56"/>
      <c r="J380" s="56"/>
      <c r="K380" s="56"/>
      <c r="L380" s="56"/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/>
      <c r="I381" s="52"/>
      <c r="J381" s="52"/>
      <c r="K381" s="52"/>
      <c r="L381" s="52"/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/>
      <c r="I382" s="52"/>
      <c r="J382" s="52"/>
      <c r="K382" s="52"/>
      <c r="L382" s="52"/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/>
      <c r="I384" s="56"/>
      <c r="J384" s="56"/>
      <c r="K384" s="56"/>
    </row>
    <row r="385" spans="8:11" ht="15.75" customHeight="1" x14ac:dyDescent="0.35">
      <c r="H385" s="55"/>
      <c r="I385" s="52"/>
      <c r="J385" s="52"/>
      <c r="K385" s="52"/>
    </row>
    <row r="386" spans="8:11" ht="15.75" customHeight="1" x14ac:dyDescent="0.35">
      <c r="H386" s="55"/>
      <c r="I386" s="52"/>
      <c r="J386" s="52"/>
      <c r="K386" s="52"/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/>
      <c r="I388" s="56"/>
      <c r="J388" s="56"/>
      <c r="K388" s="56"/>
    </row>
    <row r="389" spans="8:11" ht="15.75" customHeight="1" x14ac:dyDescent="0.35">
      <c r="H389" s="55"/>
      <c r="I389" s="52"/>
      <c r="J389" s="52"/>
      <c r="K389" s="52"/>
    </row>
    <row r="390" spans="8:11" ht="15.75" customHeight="1" x14ac:dyDescent="0.35">
      <c r="H390" s="55"/>
      <c r="I390" s="52"/>
      <c r="J390" s="52"/>
      <c r="K390" s="52"/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/>
      <c r="I392" s="56"/>
      <c r="J392" s="56"/>
      <c r="K392" s="56"/>
    </row>
    <row r="393" spans="8:11" ht="15.75" customHeight="1" x14ac:dyDescent="0.35">
      <c r="H393" s="55"/>
      <c r="I393" s="52"/>
      <c r="J393" s="52"/>
      <c r="K393" s="52"/>
    </row>
    <row r="394" spans="8:11" ht="15.75" customHeight="1" x14ac:dyDescent="0.35">
      <c r="H394" s="55"/>
      <c r="I394" s="52"/>
      <c r="J394" s="52"/>
      <c r="K394" s="52"/>
    </row>
    <row r="396" spans="8:11" ht="15.75" customHeight="1" x14ac:dyDescent="0.35">
      <c r="I396" s="52"/>
    </row>
    <row r="397" spans="8:11" ht="15.75" customHeight="1" x14ac:dyDescent="0.35">
      <c r="I397" s="54"/>
    </row>
    <row r="398" spans="8:11" ht="15.75" customHeight="1" x14ac:dyDescent="0.35">
      <c r="I398" s="56"/>
    </row>
    <row r="399" spans="8:11" ht="15.75" customHeight="1" x14ac:dyDescent="0.35">
      <c r="I399" s="52"/>
    </row>
    <row r="400" spans="8:11" ht="15.75" customHeight="1" x14ac:dyDescent="0.35">
      <c r="I400" s="52"/>
    </row>
  </sheetData>
  <mergeCells count="1">
    <mergeCell ref="A13:D13"/>
  </mergeCells>
  <conditionalFormatting sqref="EG1:EH7 EH369:EH372 EH170:EH286 EH23:EH168">
    <cfRule type="cellIs" dxfId="17" priority="4" operator="lessThan">
      <formula>-0.5</formula>
    </cfRule>
    <cfRule type="cellIs" dxfId="16" priority="5" operator="greaterThan">
      <formula>0</formula>
    </cfRule>
    <cfRule type="cellIs" dxfId="15" priority="6" operator="greaterThan">
      <formula>0</formula>
    </cfRule>
  </conditionalFormatting>
  <conditionalFormatting sqref="EF167:EF170">
    <cfRule type="cellIs" dxfId="14" priority="1" operator="lessThan">
      <formula>-0.5</formula>
    </cfRule>
    <cfRule type="cellIs" dxfId="13" priority="2" operator="greaterThan">
      <formula>0</formula>
    </cfRule>
    <cfRule type="cellIs" dxfId="12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E19 DU21:EE281 DV20:EE2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HB400"/>
  <sheetViews>
    <sheetView showGridLines="0" topLeftCell="DK1" zoomScale="70" zoomScaleNormal="70" workbookViewId="0">
      <selection activeCell="DP128" sqref="DP128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15.453125" style="344" bestFit="1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29-Agu-2024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29-Agu-2024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487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</v>
      </c>
      <c r="DR4" s="93" t="s">
        <v>466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45534</v>
      </c>
      <c r="J11" s="322">
        <f t="shared" ref="J11:BU11" si="0">I11+1</f>
        <v>45535</v>
      </c>
      <c r="K11" s="322">
        <f t="shared" si="0"/>
        <v>45536</v>
      </c>
      <c r="L11" s="322">
        <f t="shared" si="0"/>
        <v>45537</v>
      </c>
      <c r="M11" s="322">
        <f t="shared" si="0"/>
        <v>45538</v>
      </c>
      <c r="N11" s="322">
        <f t="shared" si="0"/>
        <v>45539</v>
      </c>
      <c r="O11" s="322">
        <f t="shared" si="0"/>
        <v>45540</v>
      </c>
      <c r="P11" s="322">
        <f t="shared" si="0"/>
        <v>45541</v>
      </c>
      <c r="Q11" s="322">
        <f t="shared" si="0"/>
        <v>45542</v>
      </c>
      <c r="R11" s="322">
        <f t="shared" si="0"/>
        <v>45543</v>
      </c>
      <c r="S11" s="322">
        <f t="shared" si="0"/>
        <v>45544</v>
      </c>
      <c r="T11" s="322">
        <f t="shared" si="0"/>
        <v>45545</v>
      </c>
      <c r="U11" s="322">
        <f t="shared" si="0"/>
        <v>45546</v>
      </c>
      <c r="V11" s="322">
        <f t="shared" si="0"/>
        <v>45547</v>
      </c>
      <c r="W11" s="322">
        <f t="shared" si="0"/>
        <v>45548</v>
      </c>
      <c r="X11" s="322">
        <f t="shared" si="0"/>
        <v>45549</v>
      </c>
      <c r="Y11" s="322">
        <f t="shared" si="0"/>
        <v>45550</v>
      </c>
      <c r="Z11" s="322">
        <f t="shared" si="0"/>
        <v>45551</v>
      </c>
      <c r="AA11" s="322">
        <f t="shared" si="0"/>
        <v>45552</v>
      </c>
      <c r="AB11" s="322">
        <f t="shared" si="0"/>
        <v>45553</v>
      </c>
      <c r="AC11" s="322">
        <f t="shared" si="0"/>
        <v>45554</v>
      </c>
      <c r="AD11" s="322">
        <f t="shared" si="0"/>
        <v>45555</v>
      </c>
      <c r="AE11" s="322">
        <f t="shared" si="0"/>
        <v>45556</v>
      </c>
      <c r="AF11" s="322">
        <f t="shared" si="0"/>
        <v>45557</v>
      </c>
      <c r="AG11" s="322">
        <f t="shared" si="0"/>
        <v>45558</v>
      </c>
      <c r="AH11" s="322">
        <f t="shared" si="0"/>
        <v>45559</v>
      </c>
      <c r="AI11" s="322">
        <f t="shared" si="0"/>
        <v>45560</v>
      </c>
      <c r="AJ11" s="322">
        <f t="shared" si="0"/>
        <v>45561</v>
      </c>
      <c r="AK11" s="322">
        <f t="shared" si="0"/>
        <v>45562</v>
      </c>
      <c r="AL11" s="322">
        <f t="shared" si="0"/>
        <v>45563</v>
      </c>
      <c r="AM11" s="322">
        <f t="shared" si="0"/>
        <v>45564</v>
      </c>
      <c r="AN11" s="322">
        <f t="shared" si="0"/>
        <v>45565</v>
      </c>
      <c r="AO11" s="322">
        <f t="shared" si="0"/>
        <v>45566</v>
      </c>
      <c r="AP11" s="322">
        <f t="shared" si="0"/>
        <v>45567</v>
      </c>
      <c r="AQ11" s="322">
        <f t="shared" si="0"/>
        <v>45568</v>
      </c>
      <c r="AR11" s="322">
        <f t="shared" si="0"/>
        <v>45569</v>
      </c>
      <c r="AS11" s="322">
        <f t="shared" si="0"/>
        <v>45570</v>
      </c>
      <c r="AT11" s="322">
        <f t="shared" si="0"/>
        <v>45571</v>
      </c>
      <c r="AU11" s="322">
        <f t="shared" si="0"/>
        <v>45572</v>
      </c>
      <c r="AV11" s="322">
        <f t="shared" si="0"/>
        <v>45573</v>
      </c>
      <c r="AW11" s="322">
        <f t="shared" si="0"/>
        <v>45574</v>
      </c>
      <c r="AX11" s="322">
        <f t="shared" si="0"/>
        <v>45575</v>
      </c>
      <c r="AY11" s="322">
        <f t="shared" si="0"/>
        <v>45576</v>
      </c>
      <c r="AZ11" s="322">
        <f t="shared" si="0"/>
        <v>45577</v>
      </c>
      <c r="BA11" s="322">
        <f t="shared" si="0"/>
        <v>45578</v>
      </c>
      <c r="BB11" s="322">
        <f t="shared" si="0"/>
        <v>45579</v>
      </c>
      <c r="BC11" s="322">
        <f t="shared" si="0"/>
        <v>45580</v>
      </c>
      <c r="BD11" s="322">
        <f t="shared" si="0"/>
        <v>45581</v>
      </c>
      <c r="BE11" s="322">
        <f t="shared" si="0"/>
        <v>45582</v>
      </c>
      <c r="BF11" s="322">
        <f t="shared" si="0"/>
        <v>45583</v>
      </c>
      <c r="BG11" s="322">
        <f t="shared" si="0"/>
        <v>45584</v>
      </c>
      <c r="BH11" s="322">
        <f t="shared" si="0"/>
        <v>45585</v>
      </c>
      <c r="BI11" s="322">
        <f t="shared" si="0"/>
        <v>45586</v>
      </c>
      <c r="BJ11" s="322">
        <f t="shared" si="0"/>
        <v>45587</v>
      </c>
      <c r="BK11" s="322">
        <f t="shared" si="0"/>
        <v>45588</v>
      </c>
      <c r="BL11" s="322">
        <f t="shared" si="0"/>
        <v>45589</v>
      </c>
      <c r="BM11" s="322">
        <f t="shared" si="0"/>
        <v>45590</v>
      </c>
      <c r="BN11" s="322">
        <f t="shared" si="0"/>
        <v>45591</v>
      </c>
      <c r="BO11" s="322">
        <f t="shared" si="0"/>
        <v>45592</v>
      </c>
      <c r="BP11" s="322">
        <f t="shared" si="0"/>
        <v>45593</v>
      </c>
      <c r="BQ11" s="322">
        <f t="shared" si="0"/>
        <v>45594</v>
      </c>
      <c r="BR11" s="322">
        <f t="shared" si="0"/>
        <v>45595</v>
      </c>
      <c r="BS11" s="322">
        <f t="shared" si="0"/>
        <v>45596</v>
      </c>
      <c r="BT11" s="322">
        <f t="shared" si="0"/>
        <v>45597</v>
      </c>
      <c r="BU11" s="322">
        <f t="shared" si="0"/>
        <v>45598</v>
      </c>
      <c r="BV11" s="322">
        <f t="shared" ref="BV11:CV11" si="1">BU11+1</f>
        <v>45599</v>
      </c>
      <c r="BW11" s="322">
        <f t="shared" si="1"/>
        <v>45600</v>
      </c>
      <c r="BX11" s="322">
        <f t="shared" si="1"/>
        <v>45601</v>
      </c>
      <c r="BY11" s="322">
        <f t="shared" si="1"/>
        <v>45602</v>
      </c>
      <c r="BZ11" s="322">
        <f t="shared" si="1"/>
        <v>45603</v>
      </c>
      <c r="CA11" s="322">
        <f t="shared" si="1"/>
        <v>45604</v>
      </c>
      <c r="CB11" s="322">
        <f t="shared" si="1"/>
        <v>45605</v>
      </c>
      <c r="CC11" s="322">
        <f t="shared" si="1"/>
        <v>45606</v>
      </c>
      <c r="CD11" s="322">
        <f t="shared" si="1"/>
        <v>45607</v>
      </c>
      <c r="CE11" s="322">
        <f t="shared" si="1"/>
        <v>45608</v>
      </c>
      <c r="CF11" s="322">
        <f t="shared" si="1"/>
        <v>45609</v>
      </c>
      <c r="CG11" s="322">
        <f t="shared" si="1"/>
        <v>45610</v>
      </c>
      <c r="CH11" s="322">
        <f t="shared" si="1"/>
        <v>45611</v>
      </c>
      <c r="CI11" s="322">
        <f t="shared" si="1"/>
        <v>45612</v>
      </c>
      <c r="CJ11" s="322">
        <f t="shared" si="1"/>
        <v>45613</v>
      </c>
      <c r="CK11" s="322">
        <f t="shared" si="1"/>
        <v>45614</v>
      </c>
      <c r="CL11" s="322">
        <f t="shared" si="1"/>
        <v>45615</v>
      </c>
      <c r="CM11" s="322">
        <f t="shared" si="1"/>
        <v>45616</v>
      </c>
      <c r="CN11" s="322">
        <f t="shared" si="1"/>
        <v>45617</v>
      </c>
      <c r="CO11" s="322">
        <f t="shared" si="1"/>
        <v>45618</v>
      </c>
      <c r="CP11" s="322">
        <f t="shared" si="1"/>
        <v>45619</v>
      </c>
      <c r="CQ11" s="322">
        <f t="shared" si="1"/>
        <v>45620</v>
      </c>
      <c r="CR11" s="322">
        <f t="shared" si="1"/>
        <v>45621</v>
      </c>
      <c r="CS11" s="322">
        <f t="shared" si="1"/>
        <v>45622</v>
      </c>
      <c r="CT11" s="322">
        <f t="shared" si="1"/>
        <v>45623</v>
      </c>
      <c r="CU11" s="322">
        <f t="shared" si="1"/>
        <v>45624</v>
      </c>
      <c r="CV11" s="322">
        <f t="shared" si="1"/>
        <v>45625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45534</v>
      </c>
      <c r="J12" s="331">
        <f t="shared" si="2"/>
        <v>45535</v>
      </c>
      <c r="K12" s="331">
        <f t="shared" si="2"/>
        <v>45536</v>
      </c>
      <c r="L12" s="331">
        <f t="shared" si="2"/>
        <v>45537</v>
      </c>
      <c r="M12" s="331">
        <f t="shared" si="2"/>
        <v>45538</v>
      </c>
      <c r="N12" s="331">
        <f t="shared" si="2"/>
        <v>45539</v>
      </c>
      <c r="O12" s="331">
        <f t="shared" si="2"/>
        <v>45540</v>
      </c>
      <c r="P12" s="331">
        <f t="shared" si="2"/>
        <v>45541</v>
      </c>
      <c r="Q12" s="331">
        <f t="shared" si="2"/>
        <v>45542</v>
      </c>
      <c r="R12" s="331">
        <f t="shared" si="2"/>
        <v>45543</v>
      </c>
      <c r="S12" s="331">
        <f t="shared" si="2"/>
        <v>45544</v>
      </c>
      <c r="T12" s="331">
        <f t="shared" si="2"/>
        <v>45545</v>
      </c>
      <c r="U12" s="331">
        <f t="shared" si="2"/>
        <v>45546</v>
      </c>
      <c r="V12" s="331">
        <f t="shared" si="2"/>
        <v>45547</v>
      </c>
      <c r="W12" s="331">
        <f t="shared" si="2"/>
        <v>45548</v>
      </c>
      <c r="X12" s="331">
        <f t="shared" si="2"/>
        <v>45549</v>
      </c>
      <c r="Y12" s="331">
        <f t="shared" si="2"/>
        <v>45550</v>
      </c>
      <c r="Z12" s="331">
        <f t="shared" si="2"/>
        <v>45551</v>
      </c>
      <c r="AA12" s="331">
        <f t="shared" si="2"/>
        <v>45552</v>
      </c>
      <c r="AB12" s="331">
        <f t="shared" si="2"/>
        <v>45553</v>
      </c>
      <c r="AC12" s="331">
        <f t="shared" si="2"/>
        <v>45554</v>
      </c>
      <c r="AD12" s="331">
        <f t="shared" si="2"/>
        <v>45555</v>
      </c>
      <c r="AE12" s="331">
        <f t="shared" si="2"/>
        <v>45556</v>
      </c>
      <c r="AF12" s="331">
        <f t="shared" si="2"/>
        <v>45557</v>
      </c>
      <c r="AG12" s="331">
        <f t="shared" si="2"/>
        <v>45558</v>
      </c>
      <c r="AH12" s="331">
        <f t="shared" si="2"/>
        <v>45559</v>
      </c>
      <c r="AI12" s="331">
        <f t="shared" si="2"/>
        <v>45560</v>
      </c>
      <c r="AJ12" s="331">
        <f t="shared" si="2"/>
        <v>45561</v>
      </c>
      <c r="AK12" s="331">
        <f t="shared" si="2"/>
        <v>45562</v>
      </c>
      <c r="AL12" s="331">
        <f t="shared" si="2"/>
        <v>45563</v>
      </c>
      <c r="AM12" s="331">
        <f t="shared" si="2"/>
        <v>45564</v>
      </c>
      <c r="AN12" s="331">
        <f t="shared" si="2"/>
        <v>45565</v>
      </c>
      <c r="AO12" s="331">
        <f t="shared" si="2"/>
        <v>45566</v>
      </c>
      <c r="AP12" s="331">
        <f t="shared" si="2"/>
        <v>45567</v>
      </c>
      <c r="AQ12" s="331">
        <f t="shared" si="2"/>
        <v>45568</v>
      </c>
      <c r="AR12" s="331">
        <f t="shared" si="2"/>
        <v>45569</v>
      </c>
      <c r="AS12" s="331">
        <f t="shared" si="2"/>
        <v>45570</v>
      </c>
      <c r="AT12" s="331">
        <f t="shared" si="2"/>
        <v>45571</v>
      </c>
      <c r="AU12" s="331">
        <f t="shared" si="2"/>
        <v>45572</v>
      </c>
      <c r="AV12" s="331">
        <f t="shared" si="2"/>
        <v>45573</v>
      </c>
      <c r="AW12" s="331">
        <f t="shared" si="2"/>
        <v>45574</v>
      </c>
      <c r="AX12" s="331">
        <f t="shared" si="2"/>
        <v>45575</v>
      </c>
      <c r="AY12" s="331">
        <f t="shared" si="2"/>
        <v>45576</v>
      </c>
      <c r="AZ12" s="331">
        <f t="shared" si="2"/>
        <v>45577</v>
      </c>
      <c r="BA12" s="331">
        <f t="shared" si="2"/>
        <v>45578</v>
      </c>
      <c r="BB12" s="331">
        <f t="shared" si="2"/>
        <v>45579</v>
      </c>
      <c r="BC12" s="331">
        <f t="shared" si="2"/>
        <v>45580</v>
      </c>
      <c r="BD12" s="331">
        <f t="shared" si="2"/>
        <v>45581</v>
      </c>
      <c r="BE12" s="331">
        <f t="shared" si="2"/>
        <v>45582</v>
      </c>
      <c r="BF12" s="331">
        <f t="shared" si="2"/>
        <v>45583</v>
      </c>
      <c r="BG12" s="331">
        <f t="shared" si="2"/>
        <v>45584</v>
      </c>
      <c r="BH12" s="331">
        <f t="shared" si="2"/>
        <v>45585</v>
      </c>
      <c r="BI12" s="331">
        <f t="shared" si="2"/>
        <v>45586</v>
      </c>
      <c r="BJ12" s="331">
        <f t="shared" si="2"/>
        <v>45587</v>
      </c>
      <c r="BK12" s="331">
        <f t="shared" si="2"/>
        <v>45588</v>
      </c>
      <c r="BL12" s="331">
        <f t="shared" si="2"/>
        <v>45589</v>
      </c>
      <c r="BM12" s="331">
        <f t="shared" si="2"/>
        <v>45590</v>
      </c>
      <c r="BN12" s="331">
        <f t="shared" si="2"/>
        <v>45591</v>
      </c>
      <c r="BO12" s="331">
        <f t="shared" si="2"/>
        <v>45592</v>
      </c>
      <c r="BP12" s="331">
        <f t="shared" si="2"/>
        <v>45593</v>
      </c>
      <c r="BQ12" s="331">
        <f t="shared" si="2"/>
        <v>45594</v>
      </c>
      <c r="BR12" s="331">
        <f t="shared" si="2"/>
        <v>45595</v>
      </c>
      <c r="BS12" s="331">
        <f t="shared" si="2"/>
        <v>45596</v>
      </c>
      <c r="BT12" s="331">
        <f t="shared" si="2"/>
        <v>45597</v>
      </c>
      <c r="BU12" s="331">
        <f t="shared" ref="BU12:CV12" si="3">BU11</f>
        <v>45598</v>
      </c>
      <c r="BV12" s="331">
        <f t="shared" si="3"/>
        <v>45599</v>
      </c>
      <c r="BW12" s="331">
        <f t="shared" si="3"/>
        <v>45600</v>
      </c>
      <c r="BX12" s="331">
        <f t="shared" si="3"/>
        <v>45601</v>
      </c>
      <c r="BY12" s="331">
        <f t="shared" si="3"/>
        <v>45602</v>
      </c>
      <c r="BZ12" s="331">
        <f t="shared" si="3"/>
        <v>45603</v>
      </c>
      <c r="CA12" s="331">
        <f t="shared" si="3"/>
        <v>45604</v>
      </c>
      <c r="CB12" s="331">
        <f t="shared" si="3"/>
        <v>45605</v>
      </c>
      <c r="CC12" s="331">
        <f t="shared" si="3"/>
        <v>45606</v>
      </c>
      <c r="CD12" s="331">
        <f t="shared" si="3"/>
        <v>45607</v>
      </c>
      <c r="CE12" s="331">
        <f t="shared" si="3"/>
        <v>45608</v>
      </c>
      <c r="CF12" s="331">
        <f t="shared" si="3"/>
        <v>45609</v>
      </c>
      <c r="CG12" s="331">
        <f t="shared" si="3"/>
        <v>45610</v>
      </c>
      <c r="CH12" s="331">
        <f t="shared" si="3"/>
        <v>45611</v>
      </c>
      <c r="CI12" s="331">
        <f t="shared" si="3"/>
        <v>45612</v>
      </c>
      <c r="CJ12" s="331">
        <f t="shared" si="3"/>
        <v>45613</v>
      </c>
      <c r="CK12" s="331">
        <f t="shared" si="3"/>
        <v>45614</v>
      </c>
      <c r="CL12" s="331">
        <f t="shared" si="3"/>
        <v>45615</v>
      </c>
      <c r="CM12" s="331">
        <f t="shared" si="3"/>
        <v>45616</v>
      </c>
      <c r="CN12" s="331">
        <f t="shared" si="3"/>
        <v>45617</v>
      </c>
      <c r="CO12" s="331">
        <f t="shared" si="3"/>
        <v>45618</v>
      </c>
      <c r="CP12" s="331">
        <f t="shared" si="3"/>
        <v>45619</v>
      </c>
      <c r="CQ12" s="331">
        <f t="shared" si="3"/>
        <v>45620</v>
      </c>
      <c r="CR12" s="331">
        <f t="shared" si="3"/>
        <v>45621</v>
      </c>
      <c r="CS12" s="331">
        <f t="shared" si="3"/>
        <v>45622</v>
      </c>
      <c r="CT12" s="331">
        <f t="shared" si="3"/>
        <v>45623</v>
      </c>
      <c r="CU12" s="332">
        <f t="shared" si="3"/>
        <v>45624</v>
      </c>
      <c r="CV12" s="332">
        <f t="shared" si="3"/>
        <v>45625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40" t="s">
        <v>411</v>
      </c>
      <c r="DN13" s="340" t="s">
        <v>412</v>
      </c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71209.315345572511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71209.315345572511</v>
      </c>
      <c r="DM16" s="343">
        <f>SUM(I16:AL16)</f>
        <v>71209.315345572511</v>
      </c>
      <c r="DN16" s="317">
        <f>SUM(I16:O16)</f>
        <v>71209.315345572511</v>
      </c>
      <c r="DO16" s="317" t="s">
        <v>413</v>
      </c>
      <c r="DP16" s="317"/>
      <c r="DQ16" s="208"/>
      <c r="DR16" s="209" t="s">
        <v>150</v>
      </c>
      <c r="DS16" s="209"/>
      <c r="DT16" s="205"/>
      <c r="DU16" s="206">
        <f>I16/$DQ$4</f>
        <v>71.209315345572506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71.209315345572506</v>
      </c>
      <c r="EE16" s="304">
        <f>ED16-(DL16/$DQ$4)</f>
        <v>0</v>
      </c>
      <c r="EF16" s="306"/>
      <c r="EG16" s="314"/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>
        <f t="shared" ref="DM17:DM80" si="4">SUM(I17:AL17)</f>
        <v>0</v>
      </c>
      <c r="DN17" s="317">
        <f t="shared" ref="DN17:DN80" si="5">SUM(I17:O17)</f>
        <v>0</v>
      </c>
      <c r="DO17" s="317" t="s">
        <v>414</v>
      </c>
      <c r="DP17" s="317"/>
      <c r="DQ17" s="210"/>
      <c r="DR17" s="211" t="s">
        <v>477</v>
      </c>
      <c r="DS17" s="211"/>
      <c r="DT17" s="212"/>
      <c r="DU17" s="213">
        <f t="shared" ref="DU17:EC17" si="6">SUM(DU18:DU19)</f>
        <v>439.04539149238241</v>
      </c>
      <c r="DV17" s="213">
        <f t="shared" si="6"/>
        <v>2.0496833333333301E-2</v>
      </c>
      <c r="DW17" s="213">
        <f t="shared" si="6"/>
        <v>0.1152029861111111</v>
      </c>
      <c r="DX17" s="213">
        <f t="shared" si="6"/>
        <v>8.0305138888888905E-2</v>
      </c>
      <c r="DY17" s="213">
        <f t="shared" si="6"/>
        <v>0</v>
      </c>
      <c r="DZ17" s="213">
        <f t="shared" si="6"/>
        <v>0</v>
      </c>
      <c r="EA17" s="213">
        <f t="shared" si="6"/>
        <v>0</v>
      </c>
      <c r="EB17" s="213">
        <f t="shared" si="6"/>
        <v>0</v>
      </c>
      <c r="EC17" s="213">
        <f t="shared" si="6"/>
        <v>110.89941067428425</v>
      </c>
      <c r="ED17" s="214">
        <f t="shared" ref="ED17:ED76" si="7">SUM(DU17:EC17)</f>
        <v>550.16080712500002</v>
      </c>
      <c r="EE17" s="305">
        <f>ED17-(SUM(DL18:DL19)/$DQ$4)</f>
        <v>0</v>
      </c>
      <c r="EF17" s="306"/>
      <c r="EG17" s="314"/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983.32232571573184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110899.41067428426</v>
      </c>
      <c r="DK18" s="206">
        <v>0</v>
      </c>
      <c r="DL18" s="207">
        <v>111882.73299999999</v>
      </c>
      <c r="DM18" s="343">
        <f t="shared" si="4"/>
        <v>983.32232571573184</v>
      </c>
      <c r="DN18" s="317">
        <f t="shared" si="5"/>
        <v>983.32232571573184</v>
      </c>
      <c r="DO18" s="317" t="s">
        <v>414</v>
      </c>
      <c r="DP18" s="317"/>
      <c r="DQ18" s="208"/>
      <c r="DR18" s="209"/>
      <c r="DS18" s="209" t="s">
        <v>406</v>
      </c>
      <c r="DT18" s="205"/>
      <c r="DU18" s="206">
        <f>I18/$DQ$4</f>
        <v>0.98332232571573186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110.89941067428425</v>
      </c>
      <c r="ED18" s="207">
        <f t="shared" si="7"/>
        <v>111.88273299999999</v>
      </c>
      <c r="EE18" s="303">
        <f>ED18-(DL18/$DQ$4)</f>
        <v>0</v>
      </c>
      <c r="EF18" s="306"/>
      <c r="EG18" s="314"/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438062.06916666665</v>
      </c>
      <c r="J19" s="206">
        <v>0</v>
      </c>
      <c r="K19" s="206">
        <v>0</v>
      </c>
      <c r="L19" s="206">
        <v>0</v>
      </c>
      <c r="M19" s="206">
        <v>20.496833333333299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23.362500000000001</v>
      </c>
      <c r="AC19" s="206">
        <v>0</v>
      </c>
      <c r="AD19" s="206">
        <v>0</v>
      </c>
      <c r="AE19" s="206">
        <v>0</v>
      </c>
      <c r="AF19" s="206">
        <v>0</v>
      </c>
      <c r="AG19" s="206">
        <v>91.840486111111105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13.3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20.355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13.3466666666667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33.303472222222197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438278.07412499998</v>
      </c>
      <c r="DM19" s="343">
        <f t="shared" si="4"/>
        <v>438197.7689861111</v>
      </c>
      <c r="DN19" s="317">
        <f t="shared" si="5"/>
        <v>438082.56599999999</v>
      </c>
      <c r="DO19" s="317" t="s">
        <v>414</v>
      </c>
      <c r="DP19" s="317"/>
      <c r="DQ19" s="208"/>
      <c r="DR19" s="209"/>
      <c r="DS19" s="209" t="s">
        <v>152</v>
      </c>
      <c r="DT19" s="205"/>
      <c r="DU19" s="206">
        <f>I19/$DQ$4</f>
        <v>438.06206916666667</v>
      </c>
      <c r="DV19" s="206">
        <f>SUM(J19:O19)/$DQ$4</f>
        <v>2.0496833333333301E-2</v>
      </c>
      <c r="DW19" s="206">
        <f>SUM(P19:AL19)/$DQ$4</f>
        <v>0.1152029861111111</v>
      </c>
      <c r="DX19" s="206">
        <f>SUM(AM19:CT19)/$DQ$4</f>
        <v>8.0305138888888905E-2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7"/>
        <v>438.27807412499999</v>
      </c>
      <c r="EE19" s="303">
        <f>ED19-(DL19/$DQ$4)</f>
        <v>0</v>
      </c>
      <c r="EF19" s="306"/>
      <c r="EG19" s="314"/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>
        <f t="shared" si="4"/>
        <v>0</v>
      </c>
      <c r="DN20" s="317">
        <f t="shared" si="5"/>
        <v>0</v>
      </c>
      <c r="DO20" s="317"/>
      <c r="DP20" s="317"/>
      <c r="DQ20" s="210"/>
      <c r="DR20" s="211" t="s">
        <v>153</v>
      </c>
      <c r="DS20" s="211"/>
      <c r="DT20" s="212"/>
      <c r="DU20" s="213">
        <f t="shared" ref="DU20:EC20" si="8">DU21+DU30+DU40</f>
        <v>60.383429483348301</v>
      </c>
      <c r="DV20" s="213">
        <f t="shared" si="8"/>
        <v>0</v>
      </c>
      <c r="DW20" s="213">
        <f t="shared" si="8"/>
        <v>0</v>
      </c>
      <c r="DX20" s="213">
        <f t="shared" si="8"/>
        <v>0</v>
      </c>
      <c r="DY20" s="213">
        <f t="shared" si="8"/>
        <v>0</v>
      </c>
      <c r="DZ20" s="213">
        <f t="shared" si="8"/>
        <v>0</v>
      </c>
      <c r="EA20" s="213">
        <f t="shared" si="8"/>
        <v>0</v>
      </c>
      <c r="EB20" s="213">
        <f t="shared" si="8"/>
        <v>0</v>
      </c>
      <c r="EC20" s="213">
        <f t="shared" si="8"/>
        <v>0</v>
      </c>
      <c r="ED20" s="214">
        <f t="shared" si="7"/>
        <v>60.383429483348301</v>
      </c>
      <c r="EE20" s="305"/>
      <c r="EF20" s="306"/>
      <c r="EG20" s="314"/>
      <c r="EH20" s="110"/>
      <c r="EI20" s="110"/>
      <c r="EJ20" s="110"/>
      <c r="EK20" s="110"/>
    </row>
    <row r="21" spans="1:141" s="126" customFormat="1" ht="15" hidden="1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>
        <f t="shared" si="4"/>
        <v>0</v>
      </c>
      <c r="DN21" s="317">
        <f t="shared" si="5"/>
        <v>0</v>
      </c>
      <c r="DO21" s="317"/>
      <c r="DP21" s="317" t="s">
        <v>415</v>
      </c>
      <c r="DQ21" s="210"/>
      <c r="DR21" s="211"/>
      <c r="DS21" s="211" t="s">
        <v>154</v>
      </c>
      <c r="DT21" s="212"/>
      <c r="DU21" s="215">
        <f t="shared" ref="DU21:EC21" si="9">SUM(DU22:DU29)</f>
        <v>60.383429483348301</v>
      </c>
      <c r="DV21" s="215">
        <f t="shared" si="9"/>
        <v>0</v>
      </c>
      <c r="DW21" s="215">
        <f t="shared" si="9"/>
        <v>0</v>
      </c>
      <c r="DX21" s="215">
        <f t="shared" si="9"/>
        <v>0</v>
      </c>
      <c r="DY21" s="215">
        <f t="shared" si="9"/>
        <v>0</v>
      </c>
      <c r="DZ21" s="215">
        <f t="shared" si="9"/>
        <v>0</v>
      </c>
      <c r="EA21" s="215">
        <f t="shared" si="9"/>
        <v>0</v>
      </c>
      <c r="EB21" s="215">
        <f t="shared" si="9"/>
        <v>0</v>
      </c>
      <c r="EC21" s="215">
        <f t="shared" si="9"/>
        <v>0</v>
      </c>
      <c r="ED21" s="217">
        <f t="shared" si="7"/>
        <v>60.383429483348301</v>
      </c>
      <c r="EE21" s="305"/>
      <c r="EF21" s="306"/>
      <c r="EG21" s="314"/>
      <c r="EH21" s="110"/>
      <c r="EI21" s="110"/>
      <c r="EJ21" s="110"/>
      <c r="EK21" s="110"/>
    </row>
    <row r="22" spans="1:141" s="126" customFormat="1" ht="15" hidden="1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60383.4294833483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60383.4294833483</v>
      </c>
      <c r="DM22" s="343">
        <f t="shared" si="4"/>
        <v>60383.4294833483</v>
      </c>
      <c r="DN22" s="317">
        <f t="shared" si="5"/>
        <v>60383.4294833483</v>
      </c>
      <c r="DO22" s="317" t="s">
        <v>414</v>
      </c>
      <c r="DP22" s="317"/>
      <c r="DQ22" s="208"/>
      <c r="DR22" s="209"/>
      <c r="DS22" s="218"/>
      <c r="DT22" s="205" t="s">
        <v>156</v>
      </c>
      <c r="DU22" s="206">
        <f t="shared" ref="DU22:DU29" si="10">I22/$DQ$4</f>
        <v>60.383429483348301</v>
      </c>
      <c r="DV22" s="206">
        <f t="shared" ref="DV22:DV29" si="11">SUM(J22:O22)/$DQ$4</f>
        <v>0</v>
      </c>
      <c r="DW22" s="206">
        <f t="shared" ref="DW22:DW29" si="12">SUM(P22:AL22)/$DQ$4</f>
        <v>0</v>
      </c>
      <c r="DX22" s="206">
        <f t="shared" ref="DX22:DX29" si="13">SUM(AM22:CT22)/$DQ$4</f>
        <v>0</v>
      </c>
      <c r="DY22" s="206">
        <f t="shared" ref="DY22:DY29" si="14">SUM(CU22:CY22)/$DQ$4</f>
        <v>0</v>
      </c>
      <c r="DZ22" s="206">
        <f t="shared" ref="DZ22:DZ29" si="15">SUM(CZ22:DE22)/$DQ$4</f>
        <v>0</v>
      </c>
      <c r="EA22" s="206">
        <f t="shared" ref="EA22:EA29" si="16">SUM(DF22:DG22)/$DQ$4</f>
        <v>0</v>
      </c>
      <c r="EB22" s="206">
        <f t="shared" ref="EB22:EB29" si="17">SUM(DH22:DI22)/$DQ$4</f>
        <v>0</v>
      </c>
      <c r="EC22" s="206">
        <f t="shared" ref="EC22:EC29" si="18">SUM(DJ22:DK22)/$DQ$4</f>
        <v>0</v>
      </c>
      <c r="ED22" s="207">
        <f t="shared" si="7"/>
        <v>60.383429483348301</v>
      </c>
      <c r="EE22" s="303">
        <f t="shared" ref="EE22:EE29" si="19">ED22-(DL22/$DQ$4)</f>
        <v>0</v>
      </c>
      <c r="EF22" s="306"/>
      <c r="EG22" s="314"/>
      <c r="EH22" s="110"/>
      <c r="EI22" s="110"/>
      <c r="EJ22" s="110"/>
      <c r="EK22" s="110"/>
    </row>
    <row r="23" spans="1:141" s="126" customFormat="1" ht="15" hidden="1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>
        <f t="shared" si="4"/>
        <v>0</v>
      </c>
      <c r="DN23" s="317">
        <f t="shared" si="5"/>
        <v>0</v>
      </c>
      <c r="DO23" s="317" t="s">
        <v>416</v>
      </c>
      <c r="DP23" s="317"/>
      <c r="DQ23" s="208"/>
      <c r="DR23" s="209"/>
      <c r="DS23" s="218"/>
      <c r="DT23" s="205" t="s">
        <v>158</v>
      </c>
      <c r="DU23" s="206">
        <f t="shared" si="10"/>
        <v>0</v>
      </c>
      <c r="DV23" s="206">
        <f t="shared" si="11"/>
        <v>0</v>
      </c>
      <c r="DW23" s="206">
        <f t="shared" si="12"/>
        <v>0</v>
      </c>
      <c r="DX23" s="206">
        <f t="shared" si="13"/>
        <v>0</v>
      </c>
      <c r="DY23" s="206">
        <f t="shared" si="14"/>
        <v>0</v>
      </c>
      <c r="DZ23" s="206">
        <f t="shared" si="15"/>
        <v>0</v>
      </c>
      <c r="EA23" s="206">
        <f t="shared" si="16"/>
        <v>0</v>
      </c>
      <c r="EB23" s="206">
        <f t="shared" si="17"/>
        <v>0</v>
      </c>
      <c r="EC23" s="206">
        <f t="shared" si="18"/>
        <v>0</v>
      </c>
      <c r="ED23" s="207">
        <f t="shared" si="7"/>
        <v>0</v>
      </c>
      <c r="EE23" s="303">
        <f t="shared" si="19"/>
        <v>0</v>
      </c>
      <c r="EF23" s="306"/>
      <c r="EG23" s="314"/>
      <c r="EH23" s="101"/>
    </row>
    <row r="24" spans="1:141" s="126" customFormat="1" ht="15" hidden="1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0</v>
      </c>
      <c r="DM24" s="343">
        <f t="shared" si="4"/>
        <v>0</v>
      </c>
      <c r="DN24" s="317">
        <f t="shared" si="5"/>
        <v>0</v>
      </c>
      <c r="DO24" s="317" t="s">
        <v>414</v>
      </c>
      <c r="DP24" s="317"/>
      <c r="DQ24" s="208"/>
      <c r="DR24" s="209"/>
      <c r="DS24" s="218"/>
      <c r="DT24" s="205" t="s">
        <v>160</v>
      </c>
      <c r="DU24" s="206">
        <f t="shared" si="10"/>
        <v>0</v>
      </c>
      <c r="DV24" s="206">
        <f t="shared" si="11"/>
        <v>0</v>
      </c>
      <c r="DW24" s="206">
        <f t="shared" si="12"/>
        <v>0</v>
      </c>
      <c r="DX24" s="206">
        <f t="shared" si="13"/>
        <v>0</v>
      </c>
      <c r="DY24" s="206">
        <f t="shared" si="14"/>
        <v>0</v>
      </c>
      <c r="DZ24" s="206">
        <f t="shared" si="15"/>
        <v>0</v>
      </c>
      <c r="EA24" s="206">
        <f t="shared" si="16"/>
        <v>0</v>
      </c>
      <c r="EB24" s="206">
        <f t="shared" si="17"/>
        <v>0</v>
      </c>
      <c r="EC24" s="206">
        <f t="shared" si="18"/>
        <v>0</v>
      </c>
      <c r="ED24" s="207">
        <f t="shared" si="7"/>
        <v>0</v>
      </c>
      <c r="EE24" s="303">
        <f t="shared" si="19"/>
        <v>0</v>
      </c>
      <c r="EF24" s="306"/>
      <c r="EG24" s="314"/>
      <c r="EH24" s="101"/>
    </row>
    <row r="25" spans="1:141" s="126" customFormat="1" ht="15" hidden="1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>
        <f t="shared" si="4"/>
        <v>0</v>
      </c>
      <c r="DN25" s="317">
        <f t="shared" si="5"/>
        <v>0</v>
      </c>
      <c r="DO25" s="317" t="s">
        <v>417</v>
      </c>
      <c r="DP25" s="317"/>
      <c r="DQ25" s="208"/>
      <c r="DR25" s="209"/>
      <c r="DS25" s="218"/>
      <c r="DT25" s="205" t="s">
        <v>162</v>
      </c>
      <c r="DU25" s="206">
        <f t="shared" si="10"/>
        <v>0</v>
      </c>
      <c r="DV25" s="206">
        <f t="shared" si="11"/>
        <v>0</v>
      </c>
      <c r="DW25" s="206">
        <f t="shared" si="12"/>
        <v>0</v>
      </c>
      <c r="DX25" s="206">
        <f t="shared" si="13"/>
        <v>0</v>
      </c>
      <c r="DY25" s="206">
        <f t="shared" si="14"/>
        <v>0</v>
      </c>
      <c r="DZ25" s="206">
        <f t="shared" si="15"/>
        <v>0</v>
      </c>
      <c r="EA25" s="206">
        <f t="shared" si="16"/>
        <v>0</v>
      </c>
      <c r="EB25" s="206">
        <f t="shared" si="17"/>
        <v>0</v>
      </c>
      <c r="EC25" s="206">
        <f t="shared" si="18"/>
        <v>0</v>
      </c>
      <c r="ED25" s="207">
        <f t="shared" si="7"/>
        <v>0</v>
      </c>
      <c r="EE25" s="303">
        <f t="shared" si="19"/>
        <v>0</v>
      </c>
      <c r="EF25" s="306"/>
      <c r="EG25" s="314"/>
      <c r="EH25" s="101"/>
    </row>
    <row r="26" spans="1:141" s="126" customFormat="1" ht="15" hidden="1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>
        <f t="shared" si="4"/>
        <v>0</v>
      </c>
      <c r="DN26" s="317">
        <f t="shared" si="5"/>
        <v>0</v>
      </c>
      <c r="DO26" s="317" t="s">
        <v>418</v>
      </c>
      <c r="DP26" s="317"/>
      <c r="DQ26" s="208"/>
      <c r="DR26" s="209"/>
      <c r="DS26" s="218"/>
      <c r="DT26" s="205" t="s">
        <v>164</v>
      </c>
      <c r="DU26" s="206">
        <f t="shared" si="10"/>
        <v>0</v>
      </c>
      <c r="DV26" s="206">
        <f t="shared" si="11"/>
        <v>0</v>
      </c>
      <c r="DW26" s="206">
        <f t="shared" si="12"/>
        <v>0</v>
      </c>
      <c r="DX26" s="206">
        <f t="shared" si="13"/>
        <v>0</v>
      </c>
      <c r="DY26" s="206">
        <f t="shared" si="14"/>
        <v>0</v>
      </c>
      <c r="DZ26" s="206">
        <f t="shared" si="15"/>
        <v>0</v>
      </c>
      <c r="EA26" s="206">
        <f t="shared" si="16"/>
        <v>0</v>
      </c>
      <c r="EB26" s="206">
        <f t="shared" si="17"/>
        <v>0</v>
      </c>
      <c r="EC26" s="206">
        <f t="shared" si="18"/>
        <v>0</v>
      </c>
      <c r="ED26" s="207">
        <f t="shared" si="7"/>
        <v>0</v>
      </c>
      <c r="EE26" s="303">
        <f t="shared" si="19"/>
        <v>0</v>
      </c>
      <c r="EF26" s="306"/>
      <c r="EG26" s="314"/>
      <c r="EH26" s="101"/>
    </row>
    <row r="27" spans="1:141" s="126" customFormat="1" ht="15" hidden="1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>
        <f t="shared" si="4"/>
        <v>0</v>
      </c>
      <c r="DN27" s="317">
        <f t="shared" si="5"/>
        <v>0</v>
      </c>
      <c r="DO27" s="317" t="s">
        <v>418</v>
      </c>
      <c r="DP27" s="317"/>
      <c r="DQ27" s="208"/>
      <c r="DR27" s="209"/>
      <c r="DS27" s="218"/>
      <c r="DT27" s="205" t="s">
        <v>166</v>
      </c>
      <c r="DU27" s="206">
        <f t="shared" si="10"/>
        <v>0</v>
      </c>
      <c r="DV27" s="206">
        <f t="shared" si="11"/>
        <v>0</v>
      </c>
      <c r="DW27" s="206">
        <f t="shared" si="12"/>
        <v>0</v>
      </c>
      <c r="DX27" s="206">
        <f t="shared" si="13"/>
        <v>0</v>
      </c>
      <c r="DY27" s="206">
        <f t="shared" si="14"/>
        <v>0</v>
      </c>
      <c r="DZ27" s="206">
        <f t="shared" si="15"/>
        <v>0</v>
      </c>
      <c r="EA27" s="206">
        <f t="shared" si="16"/>
        <v>0</v>
      </c>
      <c r="EB27" s="206">
        <f t="shared" si="17"/>
        <v>0</v>
      </c>
      <c r="EC27" s="206">
        <f t="shared" si="18"/>
        <v>0</v>
      </c>
      <c r="ED27" s="207">
        <f t="shared" si="7"/>
        <v>0</v>
      </c>
      <c r="EE27" s="303">
        <f t="shared" si="19"/>
        <v>0</v>
      </c>
      <c r="EF27" s="306"/>
      <c r="EG27" s="314"/>
      <c r="EH27" s="101"/>
    </row>
    <row r="28" spans="1:141" s="126" customFormat="1" ht="15" hidden="1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>
        <f t="shared" si="4"/>
        <v>0</v>
      </c>
      <c r="DN28" s="317">
        <f t="shared" si="5"/>
        <v>0</v>
      </c>
      <c r="DO28" s="317" t="s">
        <v>418</v>
      </c>
      <c r="DP28" s="317"/>
      <c r="DQ28" s="208"/>
      <c r="DR28" s="209"/>
      <c r="DS28" s="218"/>
      <c r="DT28" s="205" t="s">
        <v>168</v>
      </c>
      <c r="DU28" s="206">
        <f t="shared" si="10"/>
        <v>0</v>
      </c>
      <c r="DV28" s="206">
        <f t="shared" si="11"/>
        <v>0</v>
      </c>
      <c r="DW28" s="206">
        <f t="shared" si="12"/>
        <v>0</v>
      </c>
      <c r="DX28" s="206">
        <f t="shared" si="13"/>
        <v>0</v>
      </c>
      <c r="DY28" s="206">
        <f t="shared" si="14"/>
        <v>0</v>
      </c>
      <c r="DZ28" s="206">
        <f t="shared" si="15"/>
        <v>0</v>
      </c>
      <c r="EA28" s="206">
        <f t="shared" si="16"/>
        <v>0</v>
      </c>
      <c r="EB28" s="206">
        <f t="shared" si="17"/>
        <v>0</v>
      </c>
      <c r="EC28" s="206">
        <f t="shared" si="18"/>
        <v>0</v>
      </c>
      <c r="ED28" s="207">
        <f t="shared" si="7"/>
        <v>0</v>
      </c>
      <c r="EE28" s="303">
        <f t="shared" si="19"/>
        <v>0</v>
      </c>
      <c r="EF28" s="306"/>
      <c r="EG28" s="314"/>
      <c r="EH28" s="101"/>
    </row>
    <row r="29" spans="1:141" s="126" customFormat="1" ht="15" hidden="1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>
        <f t="shared" si="4"/>
        <v>0</v>
      </c>
      <c r="DN29" s="317">
        <f t="shared" si="5"/>
        <v>0</v>
      </c>
      <c r="DO29" s="317" t="s">
        <v>418</v>
      </c>
      <c r="DP29" s="317"/>
      <c r="DQ29" s="208"/>
      <c r="DR29" s="209"/>
      <c r="DS29" s="218"/>
      <c r="DT29" s="205" t="s">
        <v>170</v>
      </c>
      <c r="DU29" s="206">
        <f t="shared" si="10"/>
        <v>0</v>
      </c>
      <c r="DV29" s="206">
        <f t="shared" si="11"/>
        <v>0</v>
      </c>
      <c r="DW29" s="206">
        <f t="shared" si="12"/>
        <v>0</v>
      </c>
      <c r="DX29" s="206">
        <f t="shared" si="13"/>
        <v>0</v>
      </c>
      <c r="DY29" s="206">
        <f t="shared" si="14"/>
        <v>0</v>
      </c>
      <c r="DZ29" s="206">
        <f t="shared" si="15"/>
        <v>0</v>
      </c>
      <c r="EA29" s="206">
        <f t="shared" si="16"/>
        <v>0</v>
      </c>
      <c r="EB29" s="206">
        <f t="shared" si="17"/>
        <v>0</v>
      </c>
      <c r="EC29" s="206">
        <f t="shared" si="18"/>
        <v>0</v>
      </c>
      <c r="ED29" s="207">
        <f t="shared" si="7"/>
        <v>0</v>
      </c>
      <c r="EE29" s="303">
        <f t="shared" si="19"/>
        <v>0</v>
      </c>
      <c r="EF29" s="306"/>
      <c r="EG29" s="314"/>
      <c r="EH29" s="101"/>
    </row>
    <row r="30" spans="1:141" s="126" customFormat="1" ht="15" hidden="1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>
        <f t="shared" si="4"/>
        <v>0</v>
      </c>
      <c r="DN30" s="317">
        <f t="shared" si="5"/>
        <v>0</v>
      </c>
      <c r="DO30" s="317"/>
      <c r="DP30" s="317"/>
      <c r="DQ30" s="210"/>
      <c r="DR30" s="211"/>
      <c r="DS30" s="211" t="s">
        <v>171</v>
      </c>
      <c r="DT30" s="219"/>
      <c r="DU30" s="215">
        <f t="shared" ref="DU30:EC30" si="20">SUM(DU31:DU39)</f>
        <v>0</v>
      </c>
      <c r="DV30" s="215">
        <f t="shared" si="20"/>
        <v>0</v>
      </c>
      <c r="DW30" s="215">
        <f t="shared" si="20"/>
        <v>0</v>
      </c>
      <c r="DX30" s="215">
        <f t="shared" si="20"/>
        <v>0</v>
      </c>
      <c r="DY30" s="215">
        <f t="shared" si="20"/>
        <v>0</v>
      </c>
      <c r="DZ30" s="215">
        <f t="shared" si="20"/>
        <v>0</v>
      </c>
      <c r="EA30" s="215">
        <f t="shared" si="20"/>
        <v>0</v>
      </c>
      <c r="EB30" s="215">
        <f t="shared" si="20"/>
        <v>0</v>
      </c>
      <c r="EC30" s="215">
        <f t="shared" si="20"/>
        <v>0</v>
      </c>
      <c r="ED30" s="217">
        <f t="shared" si="7"/>
        <v>0</v>
      </c>
      <c r="EE30" s="305"/>
      <c r="EF30" s="306"/>
      <c r="EG30" s="314"/>
      <c r="EH30" s="101"/>
    </row>
    <row r="31" spans="1:141" s="126" customFormat="1" ht="15" hidden="1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>
        <f t="shared" si="4"/>
        <v>0</v>
      </c>
      <c r="DN31" s="317">
        <f t="shared" si="5"/>
        <v>0</v>
      </c>
      <c r="DO31" s="317" t="s">
        <v>419</v>
      </c>
      <c r="DP31" s="317"/>
      <c r="DQ31" s="208"/>
      <c r="DR31" s="209"/>
      <c r="DS31" s="209"/>
      <c r="DT31" s="205" t="s">
        <v>173</v>
      </c>
      <c r="DU31" s="206">
        <f t="shared" ref="DU31:DU39" si="21">I31/$DQ$4</f>
        <v>0</v>
      </c>
      <c r="DV31" s="206">
        <f t="shared" ref="DV31:DV39" si="22">SUM(J31:O31)/$DQ$4</f>
        <v>0</v>
      </c>
      <c r="DW31" s="206">
        <f t="shared" ref="DW31:DW39" si="23">SUM(P31:AL31)/$DQ$4</f>
        <v>0</v>
      </c>
      <c r="DX31" s="206">
        <f t="shared" ref="DX31:DX39" si="24">SUM(AM31:CT31)/$DQ$4</f>
        <v>0</v>
      </c>
      <c r="DY31" s="206">
        <f t="shared" ref="DY31:DY39" si="25">SUM(CU31:CY31)/$DQ$4</f>
        <v>0</v>
      </c>
      <c r="DZ31" s="206">
        <f t="shared" ref="DZ31:DZ39" si="26">SUM(CZ31:DE31)/$DQ$4</f>
        <v>0</v>
      </c>
      <c r="EA31" s="206">
        <f t="shared" ref="EA31:EA39" si="27">SUM(DF31:DG31)/$DQ$4</f>
        <v>0</v>
      </c>
      <c r="EB31" s="206">
        <f t="shared" ref="EB31:EB39" si="28">SUM(DH31:DI31)/$DQ$4</f>
        <v>0</v>
      </c>
      <c r="EC31" s="206">
        <f t="shared" ref="EC31:EC39" si="29">SUM(DJ31:DK31)/$DQ$4</f>
        <v>0</v>
      </c>
      <c r="ED31" s="207">
        <f t="shared" si="7"/>
        <v>0</v>
      </c>
      <c r="EE31" s="303">
        <f t="shared" ref="EE31:EE47" si="30">ED31-(DL31/$DQ$4)</f>
        <v>0</v>
      </c>
      <c r="EF31" s="306"/>
      <c r="EG31" s="314"/>
      <c r="EH31" s="101"/>
    </row>
    <row r="32" spans="1:141" s="126" customFormat="1" ht="15" hidden="1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>
        <f t="shared" si="4"/>
        <v>0</v>
      </c>
      <c r="DN32" s="317">
        <f t="shared" si="5"/>
        <v>0</v>
      </c>
      <c r="DO32" s="317" t="s">
        <v>419</v>
      </c>
      <c r="DP32" s="317"/>
      <c r="DQ32" s="208"/>
      <c r="DR32" s="209"/>
      <c r="DS32" s="218"/>
      <c r="DT32" s="205" t="s">
        <v>175</v>
      </c>
      <c r="DU32" s="206">
        <f t="shared" si="21"/>
        <v>0</v>
      </c>
      <c r="DV32" s="206">
        <f t="shared" si="22"/>
        <v>0</v>
      </c>
      <c r="DW32" s="206">
        <f t="shared" si="23"/>
        <v>0</v>
      </c>
      <c r="DX32" s="206">
        <f t="shared" si="24"/>
        <v>0</v>
      </c>
      <c r="DY32" s="206">
        <f t="shared" si="25"/>
        <v>0</v>
      </c>
      <c r="DZ32" s="206">
        <f t="shared" si="26"/>
        <v>0</v>
      </c>
      <c r="EA32" s="206">
        <f t="shared" si="27"/>
        <v>0</v>
      </c>
      <c r="EB32" s="206">
        <f t="shared" si="28"/>
        <v>0</v>
      </c>
      <c r="EC32" s="206">
        <f t="shared" si="29"/>
        <v>0</v>
      </c>
      <c r="ED32" s="207">
        <f t="shared" si="7"/>
        <v>0</v>
      </c>
      <c r="EE32" s="303">
        <f t="shared" si="30"/>
        <v>0</v>
      </c>
      <c r="EF32" s="306"/>
      <c r="EG32" s="314"/>
      <c r="EH32" s="101"/>
    </row>
    <row r="33" spans="1:138" s="126" customFormat="1" ht="15" hidden="1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>
        <f t="shared" si="4"/>
        <v>0</v>
      </c>
      <c r="DN33" s="317">
        <f t="shared" si="5"/>
        <v>0</v>
      </c>
      <c r="DO33" s="317" t="s">
        <v>420</v>
      </c>
      <c r="DP33" s="317"/>
      <c r="DQ33" s="208"/>
      <c r="DR33" s="209"/>
      <c r="DS33" s="218"/>
      <c r="DT33" s="205" t="s">
        <v>177</v>
      </c>
      <c r="DU33" s="206">
        <f t="shared" si="21"/>
        <v>0</v>
      </c>
      <c r="DV33" s="206">
        <f t="shared" si="22"/>
        <v>0</v>
      </c>
      <c r="DW33" s="206">
        <f t="shared" si="23"/>
        <v>0</v>
      </c>
      <c r="DX33" s="206">
        <f t="shared" si="24"/>
        <v>0</v>
      </c>
      <c r="DY33" s="206">
        <f t="shared" si="25"/>
        <v>0</v>
      </c>
      <c r="DZ33" s="206">
        <f t="shared" si="26"/>
        <v>0</v>
      </c>
      <c r="EA33" s="206">
        <f t="shared" si="27"/>
        <v>0</v>
      </c>
      <c r="EB33" s="206">
        <f t="shared" si="28"/>
        <v>0</v>
      </c>
      <c r="EC33" s="206">
        <f t="shared" si="29"/>
        <v>0</v>
      </c>
      <c r="ED33" s="207">
        <f t="shared" si="7"/>
        <v>0</v>
      </c>
      <c r="EE33" s="303">
        <f t="shared" si="30"/>
        <v>0</v>
      </c>
      <c r="EF33" s="306"/>
      <c r="EG33" s="314"/>
      <c r="EH33" s="101"/>
    </row>
    <row r="34" spans="1:138" s="126" customFormat="1" ht="15" hidden="1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>
        <f t="shared" si="4"/>
        <v>0</v>
      </c>
      <c r="DN34" s="317">
        <f t="shared" si="5"/>
        <v>0</v>
      </c>
      <c r="DO34" s="317" t="s">
        <v>420</v>
      </c>
      <c r="DP34" s="317"/>
      <c r="DQ34" s="208"/>
      <c r="DR34" s="209"/>
      <c r="DS34" s="218"/>
      <c r="DT34" s="205" t="s">
        <v>179</v>
      </c>
      <c r="DU34" s="206">
        <f t="shared" si="21"/>
        <v>0</v>
      </c>
      <c r="DV34" s="206">
        <f t="shared" si="22"/>
        <v>0</v>
      </c>
      <c r="DW34" s="206">
        <f t="shared" si="23"/>
        <v>0</v>
      </c>
      <c r="DX34" s="206">
        <f t="shared" si="24"/>
        <v>0</v>
      </c>
      <c r="DY34" s="206">
        <f t="shared" si="25"/>
        <v>0</v>
      </c>
      <c r="DZ34" s="206">
        <f t="shared" si="26"/>
        <v>0</v>
      </c>
      <c r="EA34" s="206">
        <f t="shared" si="27"/>
        <v>0</v>
      </c>
      <c r="EB34" s="206">
        <f t="shared" si="28"/>
        <v>0</v>
      </c>
      <c r="EC34" s="206">
        <f t="shared" si="29"/>
        <v>0</v>
      </c>
      <c r="ED34" s="207">
        <f t="shared" si="7"/>
        <v>0</v>
      </c>
      <c r="EE34" s="303">
        <f t="shared" si="30"/>
        <v>0</v>
      </c>
      <c r="EF34" s="306"/>
      <c r="EG34" s="314"/>
      <c r="EH34" s="101"/>
    </row>
    <row r="35" spans="1:138" s="126" customFormat="1" ht="15" hidden="1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>
        <f t="shared" si="4"/>
        <v>0</v>
      </c>
      <c r="DN35" s="317">
        <f t="shared" si="5"/>
        <v>0</v>
      </c>
      <c r="DO35" s="317"/>
      <c r="DP35" s="317"/>
      <c r="DQ35" s="208"/>
      <c r="DR35" s="209"/>
      <c r="DS35" s="218"/>
      <c r="DT35" s="205" t="s">
        <v>181</v>
      </c>
      <c r="DU35" s="206">
        <f t="shared" si="21"/>
        <v>0</v>
      </c>
      <c r="DV35" s="206">
        <f t="shared" si="22"/>
        <v>0</v>
      </c>
      <c r="DW35" s="206">
        <f t="shared" si="23"/>
        <v>0</v>
      </c>
      <c r="DX35" s="206">
        <f t="shared" si="24"/>
        <v>0</v>
      </c>
      <c r="DY35" s="206">
        <f t="shared" si="25"/>
        <v>0</v>
      </c>
      <c r="DZ35" s="206">
        <f t="shared" si="26"/>
        <v>0</v>
      </c>
      <c r="EA35" s="206">
        <f t="shared" si="27"/>
        <v>0</v>
      </c>
      <c r="EB35" s="206">
        <f t="shared" si="28"/>
        <v>0</v>
      </c>
      <c r="EC35" s="206">
        <f t="shared" si="29"/>
        <v>0</v>
      </c>
      <c r="ED35" s="207">
        <f t="shared" si="7"/>
        <v>0</v>
      </c>
      <c r="EE35" s="303">
        <f t="shared" si="30"/>
        <v>0</v>
      </c>
      <c r="EF35" s="306"/>
      <c r="EG35" s="314"/>
      <c r="EH35" s="101"/>
    </row>
    <row r="36" spans="1:138" s="126" customFormat="1" ht="15" hidden="1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>
        <f t="shared" si="4"/>
        <v>0</v>
      </c>
      <c r="DN36" s="317">
        <f t="shared" si="5"/>
        <v>0</v>
      </c>
      <c r="DO36" s="317" t="s">
        <v>420</v>
      </c>
      <c r="DP36" s="317"/>
      <c r="DQ36" s="208"/>
      <c r="DR36" s="209"/>
      <c r="DS36" s="209"/>
      <c r="DT36" s="205" t="s">
        <v>183</v>
      </c>
      <c r="DU36" s="206">
        <f t="shared" si="21"/>
        <v>0</v>
      </c>
      <c r="DV36" s="206">
        <f t="shared" si="22"/>
        <v>0</v>
      </c>
      <c r="DW36" s="206">
        <f t="shared" si="23"/>
        <v>0</v>
      </c>
      <c r="DX36" s="206">
        <f t="shared" si="24"/>
        <v>0</v>
      </c>
      <c r="DY36" s="206">
        <f t="shared" si="25"/>
        <v>0</v>
      </c>
      <c r="DZ36" s="206">
        <f t="shared" si="26"/>
        <v>0</v>
      </c>
      <c r="EA36" s="206">
        <f t="shared" si="27"/>
        <v>0</v>
      </c>
      <c r="EB36" s="206">
        <f t="shared" si="28"/>
        <v>0</v>
      </c>
      <c r="EC36" s="206">
        <f t="shared" si="29"/>
        <v>0</v>
      </c>
      <c r="ED36" s="207">
        <f t="shared" si="7"/>
        <v>0</v>
      </c>
      <c r="EE36" s="303">
        <f t="shared" si="30"/>
        <v>0</v>
      </c>
      <c r="EF36" s="306"/>
      <c r="EG36" s="314"/>
      <c r="EH36" s="101"/>
    </row>
    <row r="37" spans="1:138" s="126" customFormat="1" ht="15" hidden="1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0</v>
      </c>
      <c r="DH37" s="206">
        <v>0</v>
      </c>
      <c r="DI37" s="206">
        <v>0</v>
      </c>
      <c r="DJ37" s="206">
        <v>0</v>
      </c>
      <c r="DK37" s="206">
        <v>0</v>
      </c>
      <c r="DL37" s="207">
        <v>0</v>
      </c>
      <c r="DM37" s="343">
        <f t="shared" si="4"/>
        <v>0</v>
      </c>
      <c r="DN37" s="317">
        <f t="shared" si="5"/>
        <v>0</v>
      </c>
      <c r="DO37" s="317" t="s">
        <v>419</v>
      </c>
      <c r="DP37" s="317"/>
      <c r="DQ37" s="208"/>
      <c r="DR37" s="209"/>
      <c r="DS37" s="209"/>
      <c r="DT37" s="205" t="s">
        <v>185</v>
      </c>
      <c r="DU37" s="206">
        <f t="shared" si="21"/>
        <v>0</v>
      </c>
      <c r="DV37" s="206">
        <f t="shared" si="22"/>
        <v>0</v>
      </c>
      <c r="DW37" s="206">
        <f t="shared" si="23"/>
        <v>0</v>
      </c>
      <c r="DX37" s="206">
        <f t="shared" si="24"/>
        <v>0</v>
      </c>
      <c r="DY37" s="206">
        <f t="shared" si="25"/>
        <v>0</v>
      </c>
      <c r="DZ37" s="206">
        <f t="shared" si="26"/>
        <v>0</v>
      </c>
      <c r="EA37" s="206">
        <f t="shared" si="27"/>
        <v>0</v>
      </c>
      <c r="EB37" s="206">
        <f t="shared" si="28"/>
        <v>0</v>
      </c>
      <c r="EC37" s="206">
        <f t="shared" si="29"/>
        <v>0</v>
      </c>
      <c r="ED37" s="207">
        <f t="shared" si="7"/>
        <v>0</v>
      </c>
      <c r="EE37" s="303">
        <f t="shared" si="30"/>
        <v>0</v>
      </c>
      <c r="EF37" s="306"/>
      <c r="EG37" s="314"/>
      <c r="EH37" s="101"/>
    </row>
    <row r="38" spans="1:138" s="126" customFormat="1" ht="15" hidden="1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>
        <f t="shared" si="4"/>
        <v>0</v>
      </c>
      <c r="DN38" s="317">
        <f t="shared" si="5"/>
        <v>0</v>
      </c>
      <c r="DO38" s="317" t="s">
        <v>420</v>
      </c>
      <c r="DP38" s="317"/>
      <c r="DQ38" s="208"/>
      <c r="DR38" s="209"/>
      <c r="DS38" s="209"/>
      <c r="DT38" s="205" t="s">
        <v>187</v>
      </c>
      <c r="DU38" s="206">
        <f t="shared" si="21"/>
        <v>0</v>
      </c>
      <c r="DV38" s="206">
        <f t="shared" si="22"/>
        <v>0</v>
      </c>
      <c r="DW38" s="206">
        <f t="shared" si="23"/>
        <v>0</v>
      </c>
      <c r="DX38" s="206">
        <f t="shared" si="24"/>
        <v>0</v>
      </c>
      <c r="DY38" s="206">
        <f t="shared" si="25"/>
        <v>0</v>
      </c>
      <c r="DZ38" s="206">
        <f t="shared" si="26"/>
        <v>0</v>
      </c>
      <c r="EA38" s="206">
        <f t="shared" si="27"/>
        <v>0</v>
      </c>
      <c r="EB38" s="206">
        <f t="shared" si="28"/>
        <v>0</v>
      </c>
      <c r="EC38" s="206">
        <f t="shared" si="29"/>
        <v>0</v>
      </c>
      <c r="ED38" s="207">
        <f t="shared" si="7"/>
        <v>0</v>
      </c>
      <c r="EE38" s="303">
        <f t="shared" si="30"/>
        <v>0</v>
      </c>
      <c r="EF38" s="306"/>
      <c r="EG38" s="314"/>
      <c r="EH38" s="101"/>
    </row>
    <row r="39" spans="1:138" s="126" customFormat="1" ht="15" hidden="1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0</v>
      </c>
      <c r="CV39" s="224">
        <v>0</v>
      </c>
      <c r="CW39" s="224">
        <v>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0</v>
      </c>
      <c r="DM39" s="343">
        <f t="shared" si="4"/>
        <v>0</v>
      </c>
      <c r="DN39" s="317">
        <f t="shared" si="5"/>
        <v>0</v>
      </c>
      <c r="DO39" s="317" t="s">
        <v>419</v>
      </c>
      <c r="DP39" s="317" t="s">
        <v>421</v>
      </c>
      <c r="DQ39" s="220"/>
      <c r="DR39" s="221"/>
      <c r="DS39" s="222"/>
      <c r="DT39" s="223" t="s">
        <v>162</v>
      </c>
      <c r="DU39" s="224">
        <f t="shared" si="21"/>
        <v>0</v>
      </c>
      <c r="DV39" s="224">
        <f t="shared" si="22"/>
        <v>0</v>
      </c>
      <c r="DW39" s="224">
        <f t="shared" si="23"/>
        <v>0</v>
      </c>
      <c r="DX39" s="224">
        <f t="shared" si="24"/>
        <v>0</v>
      </c>
      <c r="DY39" s="224">
        <f t="shared" si="25"/>
        <v>0</v>
      </c>
      <c r="DZ39" s="224">
        <f t="shared" si="26"/>
        <v>0</v>
      </c>
      <c r="EA39" s="224">
        <f t="shared" si="27"/>
        <v>0</v>
      </c>
      <c r="EB39" s="224">
        <f t="shared" si="28"/>
        <v>0</v>
      </c>
      <c r="EC39" s="224">
        <f t="shared" si="29"/>
        <v>0</v>
      </c>
      <c r="ED39" s="225">
        <f t="shared" si="7"/>
        <v>0</v>
      </c>
      <c r="EE39" s="303">
        <f t="shared" si="30"/>
        <v>0</v>
      </c>
      <c r="EF39" s="306"/>
      <c r="EG39" s="314"/>
      <c r="EH39" s="101"/>
    </row>
    <row r="40" spans="1:138" s="126" customFormat="1" ht="15" hidden="1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>
        <f t="shared" si="4"/>
        <v>0</v>
      </c>
      <c r="DN40" s="317">
        <f t="shared" si="5"/>
        <v>0</v>
      </c>
      <c r="DO40" s="317"/>
      <c r="DP40" s="317"/>
      <c r="DQ40" s="210"/>
      <c r="DR40" s="211"/>
      <c r="DS40" s="211" t="s">
        <v>189</v>
      </c>
      <c r="DT40" s="219"/>
      <c r="DU40" s="215">
        <f t="shared" ref="DU40:EC40" si="31">SUM(DU41:DU47)</f>
        <v>0</v>
      </c>
      <c r="DV40" s="215">
        <f t="shared" si="31"/>
        <v>0</v>
      </c>
      <c r="DW40" s="215">
        <f t="shared" si="31"/>
        <v>0</v>
      </c>
      <c r="DX40" s="215">
        <f t="shared" si="31"/>
        <v>0</v>
      </c>
      <c r="DY40" s="215">
        <f t="shared" si="31"/>
        <v>0</v>
      </c>
      <c r="DZ40" s="215">
        <f t="shared" si="31"/>
        <v>0</v>
      </c>
      <c r="EA40" s="215">
        <f t="shared" si="31"/>
        <v>0</v>
      </c>
      <c r="EB40" s="215">
        <f t="shared" si="31"/>
        <v>0</v>
      </c>
      <c r="EC40" s="215">
        <f t="shared" si="31"/>
        <v>0</v>
      </c>
      <c r="ED40" s="217">
        <f t="shared" si="7"/>
        <v>0</v>
      </c>
      <c r="EE40" s="305">
        <f t="shared" si="30"/>
        <v>0</v>
      </c>
      <c r="EF40" s="306"/>
      <c r="EG40" s="314"/>
      <c r="EH40" s="101"/>
    </row>
    <row r="41" spans="1:138" s="126" customFormat="1" ht="15" hidden="1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>
        <f t="shared" si="4"/>
        <v>0</v>
      </c>
      <c r="DN41" s="317">
        <f t="shared" si="5"/>
        <v>0</v>
      </c>
      <c r="DO41" s="317" t="s">
        <v>422</v>
      </c>
      <c r="DP41" s="317"/>
      <c r="DQ41" s="208"/>
      <c r="DR41" s="209"/>
      <c r="DS41" s="209"/>
      <c r="DT41" s="226" t="s">
        <v>191</v>
      </c>
      <c r="DU41" s="206">
        <f t="shared" ref="DU41:DU47" si="32">I41/$DQ$4</f>
        <v>0</v>
      </c>
      <c r="DV41" s="206">
        <f t="shared" ref="DV41:DV47" si="33">SUM(J41:O41)/$DQ$4</f>
        <v>0</v>
      </c>
      <c r="DW41" s="206">
        <f t="shared" ref="DW41:DW47" si="34">SUM(P41:AL41)/$DQ$4</f>
        <v>0</v>
      </c>
      <c r="DX41" s="206">
        <f t="shared" ref="DX41:DX47" si="35">SUM(AM41:CT41)/$DQ$4</f>
        <v>0</v>
      </c>
      <c r="DY41" s="206">
        <f t="shared" ref="DY41:DY47" si="36">SUM(CU41:CY41)/$DQ$4</f>
        <v>0</v>
      </c>
      <c r="DZ41" s="206">
        <f t="shared" ref="DZ41:DZ47" si="37">SUM(CZ41:DE41)/$DQ$4</f>
        <v>0</v>
      </c>
      <c r="EA41" s="206">
        <f t="shared" ref="EA41:EA47" si="38">SUM(DF41:DG41)/$DQ$4</f>
        <v>0</v>
      </c>
      <c r="EB41" s="206">
        <f t="shared" ref="EB41:EB47" si="39">SUM(DH41:DI41)/$DQ$4</f>
        <v>0</v>
      </c>
      <c r="EC41" s="206">
        <f t="shared" ref="EC41:EC47" si="40">SUM(DJ41:DK41)/$DQ$4</f>
        <v>0</v>
      </c>
      <c r="ED41" s="207">
        <f t="shared" si="7"/>
        <v>0</v>
      </c>
      <c r="EE41" s="303">
        <f t="shared" si="30"/>
        <v>0</v>
      </c>
      <c r="EF41" s="306"/>
      <c r="EG41" s="314"/>
      <c r="EH41" s="101"/>
    </row>
    <row r="42" spans="1:138" s="126" customFormat="1" ht="15" hidden="1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>
        <f t="shared" si="4"/>
        <v>0</v>
      </c>
      <c r="DN42" s="317">
        <f t="shared" si="5"/>
        <v>0</v>
      </c>
      <c r="DO42" s="317" t="s">
        <v>418</v>
      </c>
      <c r="DP42" s="317"/>
      <c r="DQ42" s="208"/>
      <c r="DR42" s="209"/>
      <c r="DS42" s="218"/>
      <c r="DT42" s="205" t="s">
        <v>193</v>
      </c>
      <c r="DU42" s="206">
        <f t="shared" si="32"/>
        <v>0</v>
      </c>
      <c r="DV42" s="206">
        <f t="shared" si="33"/>
        <v>0</v>
      </c>
      <c r="DW42" s="206">
        <f t="shared" si="34"/>
        <v>0</v>
      </c>
      <c r="DX42" s="206">
        <f t="shared" si="35"/>
        <v>0</v>
      </c>
      <c r="DY42" s="206">
        <f t="shared" si="36"/>
        <v>0</v>
      </c>
      <c r="DZ42" s="206">
        <f t="shared" si="37"/>
        <v>0</v>
      </c>
      <c r="EA42" s="206">
        <f t="shared" si="38"/>
        <v>0</v>
      </c>
      <c r="EB42" s="206">
        <f t="shared" si="39"/>
        <v>0</v>
      </c>
      <c r="EC42" s="206">
        <f t="shared" si="40"/>
        <v>0</v>
      </c>
      <c r="ED42" s="207">
        <f t="shared" si="7"/>
        <v>0</v>
      </c>
      <c r="EE42" s="303">
        <f t="shared" si="30"/>
        <v>0</v>
      </c>
      <c r="EF42" s="306"/>
      <c r="EG42" s="314"/>
      <c r="EH42" s="101"/>
    </row>
    <row r="43" spans="1:138" s="126" customFormat="1" ht="15" hidden="1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0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0</v>
      </c>
      <c r="DG43" s="206">
        <v>0</v>
      </c>
      <c r="DH43" s="206">
        <v>0</v>
      </c>
      <c r="DI43" s="206">
        <v>0</v>
      </c>
      <c r="DJ43" s="206">
        <v>0</v>
      </c>
      <c r="DK43" s="206">
        <v>0</v>
      </c>
      <c r="DL43" s="207">
        <v>0</v>
      </c>
      <c r="DM43" s="343">
        <f t="shared" si="4"/>
        <v>0</v>
      </c>
      <c r="DN43" s="317">
        <f t="shared" si="5"/>
        <v>0</v>
      </c>
      <c r="DO43" s="317" t="s">
        <v>419</v>
      </c>
      <c r="DP43" s="317"/>
      <c r="DQ43" s="208"/>
      <c r="DR43" s="209"/>
      <c r="DS43" s="218"/>
      <c r="DT43" s="205" t="s">
        <v>195</v>
      </c>
      <c r="DU43" s="206">
        <f t="shared" si="32"/>
        <v>0</v>
      </c>
      <c r="DV43" s="206">
        <f t="shared" si="33"/>
        <v>0</v>
      </c>
      <c r="DW43" s="206">
        <f t="shared" si="34"/>
        <v>0</v>
      </c>
      <c r="DX43" s="206">
        <f t="shared" si="35"/>
        <v>0</v>
      </c>
      <c r="DY43" s="206">
        <f t="shared" si="36"/>
        <v>0</v>
      </c>
      <c r="DZ43" s="206">
        <f t="shared" si="37"/>
        <v>0</v>
      </c>
      <c r="EA43" s="206">
        <f t="shared" si="38"/>
        <v>0</v>
      </c>
      <c r="EB43" s="206">
        <f t="shared" si="39"/>
        <v>0</v>
      </c>
      <c r="EC43" s="206">
        <f t="shared" si="40"/>
        <v>0</v>
      </c>
      <c r="ED43" s="207">
        <f t="shared" si="7"/>
        <v>0</v>
      </c>
      <c r="EE43" s="303">
        <f t="shared" si="30"/>
        <v>0</v>
      </c>
      <c r="EF43" s="306"/>
      <c r="EG43" s="314"/>
      <c r="EH43" s="101"/>
    </row>
    <row r="44" spans="1:138" s="126" customFormat="1" ht="15" hidden="1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>
        <f t="shared" si="4"/>
        <v>0</v>
      </c>
      <c r="DN44" s="317">
        <f t="shared" si="5"/>
        <v>0</v>
      </c>
      <c r="DO44" s="317" t="s">
        <v>419</v>
      </c>
      <c r="DP44" s="317"/>
      <c r="DQ44" s="208"/>
      <c r="DR44" s="209"/>
      <c r="DS44" s="218"/>
      <c r="DT44" s="205" t="s">
        <v>197</v>
      </c>
      <c r="DU44" s="206">
        <f t="shared" si="32"/>
        <v>0</v>
      </c>
      <c r="DV44" s="206">
        <f t="shared" si="33"/>
        <v>0</v>
      </c>
      <c r="DW44" s="206">
        <f t="shared" si="34"/>
        <v>0</v>
      </c>
      <c r="DX44" s="206">
        <f t="shared" si="35"/>
        <v>0</v>
      </c>
      <c r="DY44" s="206">
        <f t="shared" si="36"/>
        <v>0</v>
      </c>
      <c r="DZ44" s="206">
        <f t="shared" si="37"/>
        <v>0</v>
      </c>
      <c r="EA44" s="206">
        <f t="shared" si="38"/>
        <v>0</v>
      </c>
      <c r="EB44" s="206">
        <f t="shared" si="39"/>
        <v>0</v>
      </c>
      <c r="EC44" s="206">
        <f t="shared" si="40"/>
        <v>0</v>
      </c>
      <c r="ED44" s="207">
        <f t="shared" si="7"/>
        <v>0</v>
      </c>
      <c r="EE44" s="303">
        <f t="shared" si="30"/>
        <v>0</v>
      </c>
      <c r="EF44" s="306"/>
      <c r="EG44" s="314"/>
      <c r="EH44" s="101"/>
    </row>
    <row r="45" spans="1:138" s="126" customFormat="1" ht="15" hidden="1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>
        <f t="shared" si="4"/>
        <v>0</v>
      </c>
      <c r="DN45" s="317">
        <f t="shared" si="5"/>
        <v>0</v>
      </c>
      <c r="DO45" s="317" t="s">
        <v>420</v>
      </c>
      <c r="DP45" s="317"/>
      <c r="DQ45" s="208"/>
      <c r="DR45" s="209"/>
      <c r="DS45" s="218"/>
      <c r="DT45" s="205" t="s">
        <v>199</v>
      </c>
      <c r="DU45" s="206">
        <f t="shared" si="32"/>
        <v>0</v>
      </c>
      <c r="DV45" s="206">
        <f t="shared" si="33"/>
        <v>0</v>
      </c>
      <c r="DW45" s="206">
        <f t="shared" si="34"/>
        <v>0</v>
      </c>
      <c r="DX45" s="206">
        <f t="shared" si="35"/>
        <v>0</v>
      </c>
      <c r="DY45" s="206">
        <f t="shared" si="36"/>
        <v>0</v>
      </c>
      <c r="DZ45" s="206">
        <f t="shared" si="37"/>
        <v>0</v>
      </c>
      <c r="EA45" s="206">
        <f t="shared" si="38"/>
        <v>0</v>
      </c>
      <c r="EB45" s="206">
        <f t="shared" si="39"/>
        <v>0</v>
      </c>
      <c r="EC45" s="206">
        <f t="shared" si="40"/>
        <v>0</v>
      </c>
      <c r="ED45" s="207">
        <f t="shared" si="7"/>
        <v>0</v>
      </c>
      <c r="EE45" s="303">
        <f t="shared" si="30"/>
        <v>0</v>
      </c>
      <c r="EF45" s="306"/>
      <c r="EG45" s="314"/>
      <c r="EH45" s="101"/>
    </row>
    <row r="46" spans="1:138" s="126" customFormat="1" ht="15" hidden="1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>
        <f t="shared" si="4"/>
        <v>0</v>
      </c>
      <c r="DN46" s="317">
        <f t="shared" si="5"/>
        <v>0</v>
      </c>
      <c r="DO46" s="317" t="s">
        <v>420</v>
      </c>
      <c r="DP46" s="317"/>
      <c r="DQ46" s="208"/>
      <c r="DR46" s="209"/>
      <c r="DS46" s="218"/>
      <c r="DT46" s="205" t="s">
        <v>201</v>
      </c>
      <c r="DU46" s="206">
        <f t="shared" si="32"/>
        <v>0</v>
      </c>
      <c r="DV46" s="206">
        <f t="shared" si="33"/>
        <v>0</v>
      </c>
      <c r="DW46" s="206">
        <f t="shared" si="34"/>
        <v>0</v>
      </c>
      <c r="DX46" s="206">
        <f t="shared" si="35"/>
        <v>0</v>
      </c>
      <c r="DY46" s="206">
        <f t="shared" si="36"/>
        <v>0</v>
      </c>
      <c r="DZ46" s="206">
        <f t="shared" si="37"/>
        <v>0</v>
      </c>
      <c r="EA46" s="206">
        <f t="shared" si="38"/>
        <v>0</v>
      </c>
      <c r="EB46" s="206">
        <f t="shared" si="39"/>
        <v>0</v>
      </c>
      <c r="EC46" s="206">
        <f t="shared" si="40"/>
        <v>0</v>
      </c>
      <c r="ED46" s="207">
        <f t="shared" si="7"/>
        <v>0</v>
      </c>
      <c r="EE46" s="303">
        <f t="shared" si="30"/>
        <v>0</v>
      </c>
      <c r="EF46" s="306"/>
      <c r="EG46" s="314"/>
      <c r="EH46" s="101"/>
    </row>
    <row r="47" spans="1:138" s="126" customFormat="1" ht="15" hidden="1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>
        <f t="shared" si="4"/>
        <v>0</v>
      </c>
      <c r="DN47" s="317">
        <f t="shared" si="5"/>
        <v>0</v>
      </c>
      <c r="DO47" s="317" t="s">
        <v>420</v>
      </c>
      <c r="DP47" s="317"/>
      <c r="DQ47" s="208"/>
      <c r="DR47" s="209"/>
      <c r="DS47" s="218"/>
      <c r="DT47" s="205" t="s">
        <v>203</v>
      </c>
      <c r="DU47" s="206">
        <f t="shared" si="32"/>
        <v>0</v>
      </c>
      <c r="DV47" s="206">
        <f t="shared" si="33"/>
        <v>0</v>
      </c>
      <c r="DW47" s="206">
        <f t="shared" si="34"/>
        <v>0</v>
      </c>
      <c r="DX47" s="206">
        <f t="shared" si="35"/>
        <v>0</v>
      </c>
      <c r="DY47" s="206">
        <f t="shared" si="36"/>
        <v>0</v>
      </c>
      <c r="DZ47" s="206">
        <f t="shared" si="37"/>
        <v>0</v>
      </c>
      <c r="EA47" s="206">
        <f t="shared" si="38"/>
        <v>0</v>
      </c>
      <c r="EB47" s="206">
        <f t="shared" si="39"/>
        <v>0</v>
      </c>
      <c r="EC47" s="206">
        <f t="shared" si="40"/>
        <v>0</v>
      </c>
      <c r="ED47" s="207">
        <f t="shared" si="7"/>
        <v>0</v>
      </c>
      <c r="EE47" s="303">
        <f t="shared" si="30"/>
        <v>0</v>
      </c>
      <c r="EF47" s="306"/>
      <c r="EG47" s="314"/>
      <c r="EH47" s="101"/>
    </row>
    <row r="48" spans="1:138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>
        <f t="shared" si="4"/>
        <v>0</v>
      </c>
      <c r="DN48" s="317">
        <f t="shared" si="5"/>
        <v>0</v>
      </c>
      <c r="DO48" s="317"/>
      <c r="DP48" s="317"/>
      <c r="DQ48" s="210"/>
      <c r="DR48" s="211" t="s">
        <v>204</v>
      </c>
      <c r="DS48" s="211"/>
      <c r="DT48" s="212"/>
      <c r="DU48" s="215">
        <f t="shared" ref="DU48:EC48" si="41">DU49+DU58+DU67</f>
        <v>233.11119642805403</v>
      </c>
      <c r="DV48" s="215">
        <f t="shared" si="41"/>
        <v>0</v>
      </c>
      <c r="DW48" s="215">
        <f t="shared" si="41"/>
        <v>0</v>
      </c>
      <c r="DX48" s="215">
        <f t="shared" si="41"/>
        <v>0</v>
      </c>
      <c r="DY48" s="215">
        <f t="shared" si="41"/>
        <v>0</v>
      </c>
      <c r="DZ48" s="215">
        <f t="shared" si="41"/>
        <v>0</v>
      </c>
      <c r="EA48" s="215">
        <f t="shared" si="41"/>
        <v>0</v>
      </c>
      <c r="EB48" s="215">
        <f t="shared" si="41"/>
        <v>0</v>
      </c>
      <c r="EC48" s="215">
        <f t="shared" si="41"/>
        <v>0</v>
      </c>
      <c r="ED48" s="217">
        <f t="shared" si="7"/>
        <v>233.11119642805403</v>
      </c>
      <c r="EE48" s="305"/>
      <c r="EF48" s="306"/>
      <c r="EG48" s="314"/>
      <c r="EH48" s="101"/>
    </row>
    <row r="49" spans="1:138" s="126" customFormat="1" ht="15" hidden="1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>
        <f t="shared" si="4"/>
        <v>0</v>
      </c>
      <c r="DN49" s="317">
        <f t="shared" si="5"/>
        <v>0</v>
      </c>
      <c r="DO49" s="317"/>
      <c r="DP49" s="317"/>
      <c r="DQ49" s="210"/>
      <c r="DR49" s="211"/>
      <c r="DS49" s="211" t="s">
        <v>154</v>
      </c>
      <c r="DT49" s="212"/>
      <c r="DU49" s="215">
        <f t="shared" ref="DU49:EC49" si="42">SUM(DU50:DU57)</f>
        <v>233.11119642805403</v>
      </c>
      <c r="DV49" s="215">
        <f t="shared" si="42"/>
        <v>0</v>
      </c>
      <c r="DW49" s="215">
        <f t="shared" si="42"/>
        <v>0</v>
      </c>
      <c r="DX49" s="215">
        <f t="shared" si="42"/>
        <v>0</v>
      </c>
      <c r="DY49" s="215">
        <f t="shared" si="42"/>
        <v>0</v>
      </c>
      <c r="DZ49" s="215">
        <f t="shared" si="42"/>
        <v>0</v>
      </c>
      <c r="EA49" s="215">
        <f t="shared" si="42"/>
        <v>0</v>
      </c>
      <c r="EB49" s="215">
        <f t="shared" si="42"/>
        <v>0</v>
      </c>
      <c r="EC49" s="215">
        <f t="shared" si="42"/>
        <v>0</v>
      </c>
      <c r="ED49" s="217">
        <f t="shared" si="7"/>
        <v>233.11119642805403</v>
      </c>
      <c r="EE49" s="305"/>
      <c r="EF49" s="306"/>
      <c r="EG49" s="314"/>
      <c r="EH49" s="101"/>
    </row>
    <row r="50" spans="1:138" s="126" customFormat="1" ht="15" hidden="1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223129.57631435542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223129.57631435542</v>
      </c>
      <c r="DM50" s="343">
        <f t="shared" si="4"/>
        <v>223129.57631435542</v>
      </c>
      <c r="DN50" s="317">
        <f t="shared" si="5"/>
        <v>223129.57631435542</v>
      </c>
      <c r="DO50" s="317" t="s">
        <v>419</v>
      </c>
      <c r="DP50" s="317"/>
      <c r="DQ50" s="208"/>
      <c r="DR50" s="209"/>
      <c r="DS50" s="218"/>
      <c r="DT50" s="205" t="s">
        <v>156</v>
      </c>
      <c r="DU50" s="206">
        <f t="shared" ref="DU50:DU57" si="43">I50/$DQ$4</f>
        <v>223.12957631435543</v>
      </c>
      <c r="DV50" s="206">
        <f t="shared" ref="DV50:DV57" si="44">SUM(J50:O50)/$DQ$4</f>
        <v>0</v>
      </c>
      <c r="DW50" s="206">
        <f t="shared" ref="DW50:DW57" si="45">SUM(P50:AL50)/$DQ$4</f>
        <v>0</v>
      </c>
      <c r="DX50" s="206">
        <f t="shared" ref="DX50:DX57" si="46">SUM(AM50:CT50)/$DQ$4</f>
        <v>0</v>
      </c>
      <c r="DY50" s="206">
        <f t="shared" ref="DY50:DY57" si="47">SUM(CU50:CY50)/$DQ$4</f>
        <v>0</v>
      </c>
      <c r="DZ50" s="206">
        <f t="shared" ref="DZ50:DZ57" si="48">SUM(CZ50:DE50)/$DQ$4</f>
        <v>0</v>
      </c>
      <c r="EA50" s="206">
        <f t="shared" ref="EA50:EA57" si="49">SUM(DF50:DG50)/$DQ$4</f>
        <v>0</v>
      </c>
      <c r="EB50" s="206">
        <f t="shared" ref="EB50:EB57" si="50">SUM(DH50:DI50)/$DQ$4</f>
        <v>0</v>
      </c>
      <c r="EC50" s="206">
        <f t="shared" ref="EC50:EC57" si="51">SUM(DJ50:DK50)/$DQ$4</f>
        <v>0</v>
      </c>
      <c r="ED50" s="207">
        <f t="shared" si="7"/>
        <v>223.12957631435543</v>
      </c>
      <c r="EE50" s="303">
        <f t="shared" ref="EE50:EE57" si="52">ED50-(DL50/$DQ$4)</f>
        <v>0</v>
      </c>
      <c r="EF50" s="306"/>
      <c r="EG50" s="314"/>
      <c r="EH50" s="101"/>
    </row>
    <row r="51" spans="1:138" s="126" customFormat="1" ht="15" hidden="1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>
        <f t="shared" si="4"/>
        <v>0</v>
      </c>
      <c r="DN51" s="317">
        <f t="shared" si="5"/>
        <v>0</v>
      </c>
      <c r="DO51" s="317" t="s">
        <v>423</v>
      </c>
      <c r="DP51" s="317"/>
      <c r="DQ51" s="208"/>
      <c r="DR51" s="209"/>
      <c r="DS51" s="218"/>
      <c r="DT51" s="205" t="s">
        <v>158</v>
      </c>
      <c r="DU51" s="206">
        <f t="shared" si="43"/>
        <v>0</v>
      </c>
      <c r="DV51" s="206">
        <f t="shared" si="44"/>
        <v>0</v>
      </c>
      <c r="DW51" s="206">
        <f t="shared" si="45"/>
        <v>0</v>
      </c>
      <c r="DX51" s="206">
        <f t="shared" si="46"/>
        <v>0</v>
      </c>
      <c r="DY51" s="206">
        <f t="shared" si="47"/>
        <v>0</v>
      </c>
      <c r="DZ51" s="206">
        <f t="shared" si="48"/>
        <v>0</v>
      </c>
      <c r="EA51" s="206">
        <f t="shared" si="49"/>
        <v>0</v>
      </c>
      <c r="EB51" s="206">
        <f t="shared" si="50"/>
        <v>0</v>
      </c>
      <c r="EC51" s="206">
        <f t="shared" si="51"/>
        <v>0</v>
      </c>
      <c r="ED51" s="207">
        <f t="shared" si="7"/>
        <v>0</v>
      </c>
      <c r="EE51" s="303">
        <f t="shared" si="52"/>
        <v>0</v>
      </c>
      <c r="EF51" s="306"/>
      <c r="EG51" s="314"/>
      <c r="EH51" s="101"/>
    </row>
    <row r="52" spans="1:138" s="126" customFormat="1" ht="15" hidden="1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9981.6201136986092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9981.6201136986092</v>
      </c>
      <c r="DM52" s="343">
        <f t="shared" si="4"/>
        <v>9981.6201136986092</v>
      </c>
      <c r="DN52" s="317">
        <f t="shared" si="5"/>
        <v>9981.6201136986092</v>
      </c>
      <c r="DO52" s="317" t="s">
        <v>419</v>
      </c>
      <c r="DP52" s="317"/>
      <c r="DQ52" s="208"/>
      <c r="DR52" s="209"/>
      <c r="DS52" s="218"/>
      <c r="DT52" s="205" t="s">
        <v>160</v>
      </c>
      <c r="DU52" s="206">
        <f t="shared" si="43"/>
        <v>9.9816201136986091</v>
      </c>
      <c r="DV52" s="206">
        <f t="shared" si="44"/>
        <v>0</v>
      </c>
      <c r="DW52" s="206">
        <f t="shared" si="45"/>
        <v>0</v>
      </c>
      <c r="DX52" s="206">
        <f t="shared" si="46"/>
        <v>0</v>
      </c>
      <c r="DY52" s="206">
        <f t="shared" si="47"/>
        <v>0</v>
      </c>
      <c r="DZ52" s="206">
        <f t="shared" si="48"/>
        <v>0</v>
      </c>
      <c r="EA52" s="206">
        <f t="shared" si="49"/>
        <v>0</v>
      </c>
      <c r="EB52" s="206">
        <f t="shared" si="50"/>
        <v>0</v>
      </c>
      <c r="EC52" s="206">
        <f t="shared" si="51"/>
        <v>0</v>
      </c>
      <c r="ED52" s="207">
        <f t="shared" si="7"/>
        <v>9.9816201136986091</v>
      </c>
      <c r="EE52" s="303">
        <f t="shared" si="52"/>
        <v>0</v>
      </c>
      <c r="EF52" s="306"/>
      <c r="EG52" s="314"/>
      <c r="EH52" s="101"/>
    </row>
    <row r="53" spans="1:138" s="126" customFormat="1" ht="15" hidden="1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>
        <f t="shared" si="4"/>
        <v>0</v>
      </c>
      <c r="DN53" s="317">
        <f t="shared" si="5"/>
        <v>0</v>
      </c>
      <c r="DO53" s="317" t="s">
        <v>424</v>
      </c>
      <c r="DP53" s="317"/>
      <c r="DQ53" s="208"/>
      <c r="DR53" s="209"/>
      <c r="DS53" s="218"/>
      <c r="DT53" s="205" t="s">
        <v>162</v>
      </c>
      <c r="DU53" s="206">
        <f t="shared" si="43"/>
        <v>0</v>
      </c>
      <c r="DV53" s="206">
        <f t="shared" si="44"/>
        <v>0</v>
      </c>
      <c r="DW53" s="206">
        <f t="shared" si="45"/>
        <v>0</v>
      </c>
      <c r="DX53" s="206">
        <f t="shared" si="46"/>
        <v>0</v>
      </c>
      <c r="DY53" s="206">
        <f t="shared" si="47"/>
        <v>0</v>
      </c>
      <c r="DZ53" s="206">
        <f t="shared" si="48"/>
        <v>0</v>
      </c>
      <c r="EA53" s="206">
        <f t="shared" si="49"/>
        <v>0</v>
      </c>
      <c r="EB53" s="206">
        <f t="shared" si="50"/>
        <v>0</v>
      </c>
      <c r="EC53" s="206">
        <f t="shared" si="51"/>
        <v>0</v>
      </c>
      <c r="ED53" s="207">
        <f t="shared" si="7"/>
        <v>0</v>
      </c>
      <c r="EE53" s="303">
        <f t="shared" si="52"/>
        <v>0</v>
      </c>
      <c r="EF53" s="306"/>
      <c r="EG53" s="314"/>
      <c r="EH53" s="101"/>
    </row>
    <row r="54" spans="1:138" s="126" customFormat="1" ht="15" hidden="1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>
        <f t="shared" si="4"/>
        <v>0</v>
      </c>
      <c r="DN54" s="317">
        <f t="shared" si="5"/>
        <v>0</v>
      </c>
      <c r="DO54" s="317" t="s">
        <v>424</v>
      </c>
      <c r="DP54" s="317"/>
      <c r="DQ54" s="208"/>
      <c r="DR54" s="209"/>
      <c r="DS54" s="218"/>
      <c r="DT54" s="205" t="s">
        <v>164</v>
      </c>
      <c r="DU54" s="206">
        <f t="shared" si="43"/>
        <v>0</v>
      </c>
      <c r="DV54" s="206">
        <f t="shared" si="44"/>
        <v>0</v>
      </c>
      <c r="DW54" s="206">
        <f t="shared" si="45"/>
        <v>0</v>
      </c>
      <c r="DX54" s="206">
        <f t="shared" si="46"/>
        <v>0</v>
      </c>
      <c r="DY54" s="206">
        <f t="shared" si="47"/>
        <v>0</v>
      </c>
      <c r="DZ54" s="206">
        <f t="shared" si="48"/>
        <v>0</v>
      </c>
      <c r="EA54" s="206">
        <f t="shared" si="49"/>
        <v>0</v>
      </c>
      <c r="EB54" s="206">
        <f t="shared" si="50"/>
        <v>0</v>
      </c>
      <c r="EC54" s="206">
        <f t="shared" si="51"/>
        <v>0</v>
      </c>
      <c r="ED54" s="207">
        <f t="shared" si="7"/>
        <v>0</v>
      </c>
      <c r="EE54" s="303">
        <f t="shared" si="52"/>
        <v>0</v>
      </c>
      <c r="EF54" s="306"/>
      <c r="EG54" s="314"/>
      <c r="EH54" s="101"/>
    </row>
    <row r="55" spans="1:138" s="126" customFormat="1" ht="15" hidden="1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>
        <f t="shared" si="4"/>
        <v>0</v>
      </c>
      <c r="DN55" s="317">
        <f t="shared" si="5"/>
        <v>0</v>
      </c>
      <c r="DO55" s="317" t="s">
        <v>424</v>
      </c>
      <c r="DP55" s="317"/>
      <c r="DQ55" s="208"/>
      <c r="DR55" s="209"/>
      <c r="DS55" s="218"/>
      <c r="DT55" s="205" t="s">
        <v>166</v>
      </c>
      <c r="DU55" s="206">
        <f t="shared" si="43"/>
        <v>0</v>
      </c>
      <c r="DV55" s="206">
        <f t="shared" si="44"/>
        <v>0</v>
      </c>
      <c r="DW55" s="206">
        <f t="shared" si="45"/>
        <v>0</v>
      </c>
      <c r="DX55" s="206">
        <f t="shared" si="46"/>
        <v>0</v>
      </c>
      <c r="DY55" s="206">
        <f t="shared" si="47"/>
        <v>0</v>
      </c>
      <c r="DZ55" s="206">
        <f t="shared" si="48"/>
        <v>0</v>
      </c>
      <c r="EA55" s="206">
        <f t="shared" si="49"/>
        <v>0</v>
      </c>
      <c r="EB55" s="206">
        <f t="shared" si="50"/>
        <v>0</v>
      </c>
      <c r="EC55" s="206">
        <f t="shared" si="51"/>
        <v>0</v>
      </c>
      <c r="ED55" s="207">
        <f t="shared" si="7"/>
        <v>0</v>
      </c>
      <c r="EE55" s="303">
        <f t="shared" si="52"/>
        <v>0</v>
      </c>
      <c r="EF55" s="306"/>
      <c r="EG55" s="314"/>
      <c r="EH55" s="101"/>
    </row>
    <row r="56" spans="1:138" s="126" customFormat="1" ht="15" hidden="1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>
        <f t="shared" si="4"/>
        <v>0</v>
      </c>
      <c r="DN56" s="317">
        <f t="shared" si="5"/>
        <v>0</v>
      </c>
      <c r="DO56" s="317" t="s">
        <v>424</v>
      </c>
      <c r="DP56" s="317"/>
      <c r="DQ56" s="208"/>
      <c r="DR56" s="209"/>
      <c r="DS56" s="218"/>
      <c r="DT56" s="205" t="s">
        <v>168</v>
      </c>
      <c r="DU56" s="206">
        <f t="shared" si="43"/>
        <v>0</v>
      </c>
      <c r="DV56" s="206">
        <f t="shared" si="44"/>
        <v>0</v>
      </c>
      <c r="DW56" s="206">
        <f t="shared" si="45"/>
        <v>0</v>
      </c>
      <c r="DX56" s="206">
        <f t="shared" si="46"/>
        <v>0</v>
      </c>
      <c r="DY56" s="206">
        <f t="shared" si="47"/>
        <v>0</v>
      </c>
      <c r="DZ56" s="206">
        <f t="shared" si="48"/>
        <v>0</v>
      </c>
      <c r="EA56" s="206">
        <f t="shared" si="49"/>
        <v>0</v>
      </c>
      <c r="EB56" s="206">
        <f t="shared" si="50"/>
        <v>0</v>
      </c>
      <c r="EC56" s="206">
        <f t="shared" si="51"/>
        <v>0</v>
      </c>
      <c r="ED56" s="207">
        <f t="shared" si="7"/>
        <v>0</v>
      </c>
      <c r="EE56" s="303">
        <f t="shared" si="52"/>
        <v>0</v>
      </c>
      <c r="EF56" s="306"/>
      <c r="EG56" s="314"/>
      <c r="EH56" s="101"/>
    </row>
    <row r="57" spans="1:138" s="126" customFormat="1" ht="15" hidden="1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>
        <f t="shared" si="4"/>
        <v>0</v>
      </c>
      <c r="DN57" s="317">
        <f t="shared" si="5"/>
        <v>0</v>
      </c>
      <c r="DO57" s="317" t="s">
        <v>424</v>
      </c>
      <c r="DP57" s="317"/>
      <c r="DQ57" s="208"/>
      <c r="DR57" s="209"/>
      <c r="DS57" s="218"/>
      <c r="DT57" s="205" t="s">
        <v>170</v>
      </c>
      <c r="DU57" s="206">
        <f t="shared" si="43"/>
        <v>0</v>
      </c>
      <c r="DV57" s="206">
        <f t="shared" si="44"/>
        <v>0</v>
      </c>
      <c r="DW57" s="206">
        <f t="shared" si="45"/>
        <v>0</v>
      </c>
      <c r="DX57" s="206">
        <f t="shared" si="46"/>
        <v>0</v>
      </c>
      <c r="DY57" s="206">
        <f t="shared" si="47"/>
        <v>0</v>
      </c>
      <c r="DZ57" s="206">
        <f t="shared" si="48"/>
        <v>0</v>
      </c>
      <c r="EA57" s="206">
        <f t="shared" si="49"/>
        <v>0</v>
      </c>
      <c r="EB57" s="206">
        <f t="shared" si="50"/>
        <v>0</v>
      </c>
      <c r="EC57" s="206">
        <f t="shared" si="51"/>
        <v>0</v>
      </c>
      <c r="ED57" s="207">
        <f t="shared" si="7"/>
        <v>0</v>
      </c>
      <c r="EE57" s="303">
        <f t="shared" si="52"/>
        <v>0</v>
      </c>
      <c r="EF57" s="306"/>
      <c r="EG57" s="314"/>
      <c r="EH57" s="101"/>
    </row>
    <row r="58" spans="1:138" s="126" customFormat="1" ht="15" hidden="1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>
        <f t="shared" si="4"/>
        <v>0</v>
      </c>
      <c r="DN58" s="317">
        <f t="shared" si="5"/>
        <v>0</v>
      </c>
      <c r="DO58" s="317"/>
      <c r="DP58" s="317"/>
      <c r="DQ58" s="210"/>
      <c r="DR58" s="211"/>
      <c r="DS58" s="211" t="s">
        <v>171</v>
      </c>
      <c r="DT58" s="219"/>
      <c r="DU58" s="215">
        <f t="shared" ref="DU58:EC58" si="53">SUM(DU59:DU66)</f>
        <v>0</v>
      </c>
      <c r="DV58" s="215">
        <f t="shared" si="53"/>
        <v>0</v>
      </c>
      <c r="DW58" s="215">
        <f t="shared" si="53"/>
        <v>0</v>
      </c>
      <c r="DX58" s="215">
        <f t="shared" si="53"/>
        <v>0</v>
      </c>
      <c r="DY58" s="215">
        <f t="shared" si="53"/>
        <v>0</v>
      </c>
      <c r="DZ58" s="215">
        <f t="shared" si="53"/>
        <v>0</v>
      </c>
      <c r="EA58" s="215">
        <f t="shared" si="53"/>
        <v>0</v>
      </c>
      <c r="EB58" s="215">
        <f t="shared" si="53"/>
        <v>0</v>
      </c>
      <c r="EC58" s="215">
        <f t="shared" si="53"/>
        <v>0</v>
      </c>
      <c r="ED58" s="217">
        <f t="shared" si="7"/>
        <v>0</v>
      </c>
      <c r="EE58" s="305"/>
      <c r="EF58" s="306"/>
      <c r="EG58" s="314"/>
      <c r="EH58" s="101"/>
    </row>
    <row r="59" spans="1:138" s="126" customFormat="1" ht="15" hidden="1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0</v>
      </c>
      <c r="CX59" s="206">
        <v>0</v>
      </c>
      <c r="CY59" s="206">
        <v>0</v>
      </c>
      <c r="CZ59" s="206">
        <v>0</v>
      </c>
      <c r="DA59" s="206">
        <v>0</v>
      </c>
      <c r="DB59" s="206">
        <v>0</v>
      </c>
      <c r="DC59" s="206">
        <v>0</v>
      </c>
      <c r="DD59" s="206">
        <v>0</v>
      </c>
      <c r="DE59" s="206">
        <v>0</v>
      </c>
      <c r="DF59" s="206">
        <v>0</v>
      </c>
      <c r="DG59" s="206">
        <v>0</v>
      </c>
      <c r="DH59" s="206">
        <v>0</v>
      </c>
      <c r="DI59" s="206">
        <v>0</v>
      </c>
      <c r="DJ59" s="206">
        <v>0</v>
      </c>
      <c r="DK59" s="206">
        <v>0</v>
      </c>
      <c r="DL59" s="207">
        <v>0</v>
      </c>
      <c r="DM59" s="343">
        <f t="shared" si="4"/>
        <v>0</v>
      </c>
      <c r="DN59" s="317">
        <f t="shared" si="5"/>
        <v>0</v>
      </c>
      <c r="DO59" s="317" t="s">
        <v>419</v>
      </c>
      <c r="DP59" s="317"/>
      <c r="DQ59" s="208"/>
      <c r="DR59" s="209"/>
      <c r="DS59" s="209"/>
      <c r="DT59" s="205" t="s">
        <v>173</v>
      </c>
      <c r="DU59" s="206">
        <f t="shared" ref="DU59:DU66" si="54">I59/$DQ$4</f>
        <v>0</v>
      </c>
      <c r="DV59" s="206">
        <f t="shared" ref="DV59:DV66" si="55">SUM(J59:O59)/$DQ$4</f>
        <v>0</v>
      </c>
      <c r="DW59" s="206">
        <f t="shared" ref="DW59:DW66" si="56">SUM(P59:AL59)/$DQ$4</f>
        <v>0</v>
      </c>
      <c r="DX59" s="206">
        <f t="shared" ref="DX59:DX66" si="57">SUM(AM59:CT59)/$DQ$4</f>
        <v>0</v>
      </c>
      <c r="DY59" s="206">
        <f t="shared" ref="DY59:DY66" si="58">SUM(CU59:CY59)/$DQ$4</f>
        <v>0</v>
      </c>
      <c r="DZ59" s="206">
        <f t="shared" ref="DZ59:DZ66" si="59">SUM(CZ59:DE59)/$DQ$4</f>
        <v>0</v>
      </c>
      <c r="EA59" s="206">
        <f t="shared" ref="EA59:EA66" si="60">SUM(DF59:DG59)/$DQ$4</f>
        <v>0</v>
      </c>
      <c r="EB59" s="206">
        <f t="shared" ref="EB59:EB66" si="61">SUM(DH59:DI59)/$DQ$4</f>
        <v>0</v>
      </c>
      <c r="EC59" s="206">
        <f t="shared" ref="EC59:EC66" si="62">SUM(DJ59:DK59)/$DQ$4</f>
        <v>0</v>
      </c>
      <c r="ED59" s="207">
        <f t="shared" si="7"/>
        <v>0</v>
      </c>
      <c r="EE59" s="303">
        <f t="shared" ref="EE59:EE66" si="63">ED59-(DL59/$DQ$4)</f>
        <v>0</v>
      </c>
      <c r="EF59" s="306"/>
      <c r="EG59" s="314"/>
      <c r="EH59" s="101"/>
    </row>
    <row r="60" spans="1:138" s="126" customFormat="1" ht="15" hidden="1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0</v>
      </c>
      <c r="DM60" s="343">
        <f t="shared" si="4"/>
        <v>0</v>
      </c>
      <c r="DN60" s="317">
        <f t="shared" si="5"/>
        <v>0</v>
      </c>
      <c r="DO60" s="317" t="s">
        <v>419</v>
      </c>
      <c r="DP60" s="317"/>
      <c r="DQ60" s="208"/>
      <c r="DR60" s="209"/>
      <c r="DS60" s="218"/>
      <c r="DT60" s="205" t="s">
        <v>175</v>
      </c>
      <c r="DU60" s="206">
        <f t="shared" si="54"/>
        <v>0</v>
      </c>
      <c r="DV60" s="206">
        <f t="shared" si="55"/>
        <v>0</v>
      </c>
      <c r="DW60" s="206">
        <f t="shared" si="56"/>
        <v>0</v>
      </c>
      <c r="DX60" s="206">
        <f t="shared" si="57"/>
        <v>0</v>
      </c>
      <c r="DY60" s="206">
        <f t="shared" si="58"/>
        <v>0</v>
      </c>
      <c r="DZ60" s="206">
        <f t="shared" si="59"/>
        <v>0</v>
      </c>
      <c r="EA60" s="206">
        <f t="shared" si="60"/>
        <v>0</v>
      </c>
      <c r="EB60" s="206">
        <f t="shared" si="61"/>
        <v>0</v>
      </c>
      <c r="EC60" s="206">
        <f t="shared" si="62"/>
        <v>0</v>
      </c>
      <c r="ED60" s="207">
        <f t="shared" si="7"/>
        <v>0</v>
      </c>
      <c r="EE60" s="303">
        <f t="shared" si="63"/>
        <v>0</v>
      </c>
      <c r="EF60" s="306"/>
      <c r="EG60" s="314"/>
      <c r="EH60" s="101"/>
    </row>
    <row r="61" spans="1:138" s="126" customFormat="1" ht="15" hidden="1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>
        <f t="shared" si="4"/>
        <v>0</v>
      </c>
      <c r="DN61" s="317">
        <f t="shared" si="5"/>
        <v>0</v>
      </c>
      <c r="DO61" s="317" t="s">
        <v>418</v>
      </c>
      <c r="DP61" s="317"/>
      <c r="DQ61" s="208"/>
      <c r="DR61" s="209"/>
      <c r="DS61" s="218"/>
      <c r="DT61" s="205" t="s">
        <v>177</v>
      </c>
      <c r="DU61" s="206">
        <f t="shared" si="54"/>
        <v>0</v>
      </c>
      <c r="DV61" s="206">
        <f t="shared" si="55"/>
        <v>0</v>
      </c>
      <c r="DW61" s="206">
        <f t="shared" si="56"/>
        <v>0</v>
      </c>
      <c r="DX61" s="206">
        <f t="shared" si="57"/>
        <v>0</v>
      </c>
      <c r="DY61" s="206">
        <f t="shared" si="58"/>
        <v>0</v>
      </c>
      <c r="DZ61" s="206">
        <f t="shared" si="59"/>
        <v>0</v>
      </c>
      <c r="EA61" s="206">
        <f t="shared" si="60"/>
        <v>0</v>
      </c>
      <c r="EB61" s="206">
        <f t="shared" si="61"/>
        <v>0</v>
      </c>
      <c r="EC61" s="206">
        <f t="shared" si="62"/>
        <v>0</v>
      </c>
      <c r="ED61" s="207">
        <f t="shared" si="7"/>
        <v>0</v>
      </c>
      <c r="EE61" s="303">
        <f t="shared" si="63"/>
        <v>0</v>
      </c>
      <c r="EF61" s="306"/>
      <c r="EG61" s="314"/>
      <c r="EH61" s="101"/>
    </row>
    <row r="62" spans="1:138" s="126" customFormat="1" ht="15" hidden="1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>
        <f t="shared" si="4"/>
        <v>0</v>
      </c>
      <c r="DN62" s="317">
        <f t="shared" si="5"/>
        <v>0</v>
      </c>
      <c r="DO62" s="317" t="s">
        <v>418</v>
      </c>
      <c r="DP62" s="317"/>
      <c r="DQ62" s="208"/>
      <c r="DR62" s="209"/>
      <c r="DS62" s="218"/>
      <c r="DT62" s="205" t="s">
        <v>179</v>
      </c>
      <c r="DU62" s="206">
        <f t="shared" si="54"/>
        <v>0</v>
      </c>
      <c r="DV62" s="206">
        <f t="shared" si="55"/>
        <v>0</v>
      </c>
      <c r="DW62" s="206">
        <f t="shared" si="56"/>
        <v>0</v>
      </c>
      <c r="DX62" s="206">
        <f t="shared" si="57"/>
        <v>0</v>
      </c>
      <c r="DY62" s="206">
        <f t="shared" si="58"/>
        <v>0</v>
      </c>
      <c r="DZ62" s="206">
        <f t="shared" si="59"/>
        <v>0</v>
      </c>
      <c r="EA62" s="206">
        <f t="shared" si="60"/>
        <v>0</v>
      </c>
      <c r="EB62" s="206">
        <f t="shared" si="61"/>
        <v>0</v>
      </c>
      <c r="EC62" s="206">
        <f t="shared" si="62"/>
        <v>0</v>
      </c>
      <c r="ED62" s="207">
        <f t="shared" si="7"/>
        <v>0</v>
      </c>
      <c r="EE62" s="303">
        <f t="shared" si="63"/>
        <v>0</v>
      </c>
      <c r="EF62" s="306"/>
      <c r="EG62" s="314"/>
      <c r="EH62" s="101"/>
    </row>
    <row r="63" spans="1:138" s="126" customFormat="1" ht="15" hidden="1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>
        <f t="shared" si="4"/>
        <v>0</v>
      </c>
      <c r="DN63" s="317">
        <f t="shared" si="5"/>
        <v>0</v>
      </c>
      <c r="DO63" s="317" t="s">
        <v>418</v>
      </c>
      <c r="DP63" s="317"/>
      <c r="DQ63" s="208"/>
      <c r="DR63" s="209"/>
      <c r="DS63" s="218"/>
      <c r="DT63" s="205" t="s">
        <v>181</v>
      </c>
      <c r="DU63" s="206">
        <f t="shared" si="54"/>
        <v>0</v>
      </c>
      <c r="DV63" s="206">
        <f t="shared" si="55"/>
        <v>0</v>
      </c>
      <c r="DW63" s="206">
        <f t="shared" si="56"/>
        <v>0</v>
      </c>
      <c r="DX63" s="206">
        <f t="shared" si="57"/>
        <v>0</v>
      </c>
      <c r="DY63" s="206">
        <f t="shared" si="58"/>
        <v>0</v>
      </c>
      <c r="DZ63" s="206">
        <f t="shared" si="59"/>
        <v>0</v>
      </c>
      <c r="EA63" s="206">
        <f t="shared" si="60"/>
        <v>0</v>
      </c>
      <c r="EB63" s="206">
        <f t="shared" si="61"/>
        <v>0</v>
      </c>
      <c r="EC63" s="206">
        <f t="shared" si="62"/>
        <v>0</v>
      </c>
      <c r="ED63" s="207">
        <f t="shared" si="7"/>
        <v>0</v>
      </c>
      <c r="EE63" s="303">
        <f t="shared" si="63"/>
        <v>0</v>
      </c>
      <c r="EF63" s="306"/>
      <c r="EG63" s="314"/>
      <c r="EH63" s="101"/>
    </row>
    <row r="64" spans="1:138" s="126" customFormat="1" ht="15" hidden="1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>
        <f t="shared" si="4"/>
        <v>0</v>
      </c>
      <c r="DN64" s="317">
        <f t="shared" si="5"/>
        <v>0</v>
      </c>
      <c r="DO64" s="317" t="s">
        <v>418</v>
      </c>
      <c r="DP64" s="317"/>
      <c r="DQ64" s="208"/>
      <c r="DR64" s="209"/>
      <c r="DS64" s="209"/>
      <c r="DT64" s="205" t="s">
        <v>183</v>
      </c>
      <c r="DU64" s="206">
        <f t="shared" si="54"/>
        <v>0</v>
      </c>
      <c r="DV64" s="206">
        <f t="shared" si="55"/>
        <v>0</v>
      </c>
      <c r="DW64" s="206">
        <f t="shared" si="56"/>
        <v>0</v>
      </c>
      <c r="DX64" s="206">
        <f t="shared" si="57"/>
        <v>0</v>
      </c>
      <c r="DY64" s="206">
        <f t="shared" si="58"/>
        <v>0</v>
      </c>
      <c r="DZ64" s="206">
        <f t="shared" si="59"/>
        <v>0</v>
      </c>
      <c r="EA64" s="206">
        <f t="shared" si="60"/>
        <v>0</v>
      </c>
      <c r="EB64" s="206">
        <f t="shared" si="61"/>
        <v>0</v>
      </c>
      <c r="EC64" s="206">
        <f t="shared" si="62"/>
        <v>0</v>
      </c>
      <c r="ED64" s="207">
        <f t="shared" si="7"/>
        <v>0</v>
      </c>
      <c r="EE64" s="303">
        <f t="shared" si="63"/>
        <v>0</v>
      </c>
      <c r="EF64" s="306"/>
      <c r="EG64" s="314"/>
      <c r="EH64" s="101"/>
    </row>
    <row r="65" spans="1:138" s="126" customFormat="1" ht="15" hidden="1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0</v>
      </c>
      <c r="CX65" s="206">
        <v>0</v>
      </c>
      <c r="CY65" s="206">
        <v>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0</v>
      </c>
      <c r="DM65" s="343">
        <f t="shared" si="4"/>
        <v>0</v>
      </c>
      <c r="DN65" s="317">
        <f t="shared" si="5"/>
        <v>0</v>
      </c>
      <c r="DO65" s="317" t="s">
        <v>419</v>
      </c>
      <c r="DP65" s="317"/>
      <c r="DQ65" s="208"/>
      <c r="DR65" s="209"/>
      <c r="DS65" s="209"/>
      <c r="DT65" s="205" t="s">
        <v>185</v>
      </c>
      <c r="DU65" s="206">
        <f t="shared" si="54"/>
        <v>0</v>
      </c>
      <c r="DV65" s="206">
        <f t="shared" si="55"/>
        <v>0</v>
      </c>
      <c r="DW65" s="206">
        <f t="shared" si="56"/>
        <v>0</v>
      </c>
      <c r="DX65" s="206">
        <f t="shared" si="57"/>
        <v>0</v>
      </c>
      <c r="DY65" s="206">
        <f t="shared" si="58"/>
        <v>0</v>
      </c>
      <c r="DZ65" s="206">
        <f t="shared" si="59"/>
        <v>0</v>
      </c>
      <c r="EA65" s="206">
        <f t="shared" si="60"/>
        <v>0</v>
      </c>
      <c r="EB65" s="206">
        <f t="shared" si="61"/>
        <v>0</v>
      </c>
      <c r="EC65" s="206">
        <f t="shared" si="62"/>
        <v>0</v>
      </c>
      <c r="ED65" s="207">
        <f t="shared" si="7"/>
        <v>0</v>
      </c>
      <c r="EE65" s="303">
        <f t="shared" si="63"/>
        <v>0</v>
      </c>
      <c r="EF65" s="306"/>
      <c r="EG65" s="314"/>
      <c r="EH65" s="101"/>
    </row>
    <row r="66" spans="1:138" s="126" customFormat="1" ht="15" hidden="1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>
        <f t="shared" si="4"/>
        <v>0</v>
      </c>
      <c r="DN66" s="317">
        <f t="shared" si="5"/>
        <v>0</v>
      </c>
      <c r="DO66" s="317" t="s">
        <v>418</v>
      </c>
      <c r="DP66" s="317"/>
      <c r="DQ66" s="208"/>
      <c r="DR66" s="209"/>
      <c r="DS66" s="209"/>
      <c r="DT66" s="205" t="s">
        <v>187</v>
      </c>
      <c r="DU66" s="206">
        <f t="shared" si="54"/>
        <v>0</v>
      </c>
      <c r="DV66" s="206">
        <f t="shared" si="55"/>
        <v>0</v>
      </c>
      <c r="DW66" s="206">
        <f t="shared" si="56"/>
        <v>0</v>
      </c>
      <c r="DX66" s="206">
        <f t="shared" si="57"/>
        <v>0</v>
      </c>
      <c r="DY66" s="206">
        <f t="shared" si="58"/>
        <v>0</v>
      </c>
      <c r="DZ66" s="206">
        <f t="shared" si="59"/>
        <v>0</v>
      </c>
      <c r="EA66" s="206">
        <f t="shared" si="60"/>
        <v>0</v>
      </c>
      <c r="EB66" s="206">
        <f t="shared" si="61"/>
        <v>0</v>
      </c>
      <c r="EC66" s="206">
        <f t="shared" si="62"/>
        <v>0</v>
      </c>
      <c r="ED66" s="207">
        <f t="shared" si="7"/>
        <v>0</v>
      </c>
      <c r="EE66" s="303">
        <f t="shared" si="63"/>
        <v>0</v>
      </c>
      <c r="EF66" s="306"/>
      <c r="EG66" s="314"/>
      <c r="EH66" s="101"/>
    </row>
    <row r="67" spans="1:138" s="126" customFormat="1" ht="15" hidden="1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>
        <f t="shared" si="4"/>
        <v>0</v>
      </c>
      <c r="DN67" s="317">
        <f t="shared" si="5"/>
        <v>0</v>
      </c>
      <c r="DO67" s="317"/>
      <c r="DP67" s="317"/>
      <c r="DQ67" s="210"/>
      <c r="DR67" s="211"/>
      <c r="DS67" s="211" t="s">
        <v>189</v>
      </c>
      <c r="DT67" s="219"/>
      <c r="DU67" s="213">
        <f t="shared" ref="DU67:EC67" si="64">SUM(DU68:DU74)</f>
        <v>0</v>
      </c>
      <c r="DV67" s="213">
        <f t="shared" si="64"/>
        <v>0</v>
      </c>
      <c r="DW67" s="213">
        <f t="shared" si="64"/>
        <v>0</v>
      </c>
      <c r="DX67" s="213">
        <f t="shared" si="64"/>
        <v>0</v>
      </c>
      <c r="DY67" s="213">
        <f t="shared" si="64"/>
        <v>0</v>
      </c>
      <c r="DZ67" s="213">
        <f t="shared" si="64"/>
        <v>0</v>
      </c>
      <c r="EA67" s="213">
        <f t="shared" si="64"/>
        <v>0</v>
      </c>
      <c r="EB67" s="213">
        <f t="shared" si="64"/>
        <v>0</v>
      </c>
      <c r="EC67" s="213">
        <f t="shared" si="64"/>
        <v>0</v>
      </c>
      <c r="ED67" s="214">
        <f t="shared" si="7"/>
        <v>0</v>
      </c>
      <c r="EE67" s="305"/>
      <c r="EF67" s="306"/>
      <c r="EG67" s="314"/>
      <c r="EH67" s="101"/>
    </row>
    <row r="68" spans="1:138" s="126" customFormat="1" ht="15" hidden="1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>
        <f t="shared" si="4"/>
        <v>0</v>
      </c>
      <c r="DN68" s="317">
        <f t="shared" si="5"/>
        <v>0</v>
      </c>
      <c r="DO68" s="317" t="s">
        <v>419</v>
      </c>
      <c r="DP68" s="317"/>
      <c r="DQ68" s="208"/>
      <c r="DR68" s="209"/>
      <c r="DS68" s="209"/>
      <c r="DT68" s="226" t="s">
        <v>191</v>
      </c>
      <c r="DU68" s="206">
        <f t="shared" ref="DU68:DU74" si="65">I68/$DQ$4</f>
        <v>0</v>
      </c>
      <c r="DV68" s="206">
        <f t="shared" ref="DV68:DV74" si="66">SUM(J68:O68)/$DQ$4</f>
        <v>0</v>
      </c>
      <c r="DW68" s="206">
        <f t="shared" ref="DW68:DW74" si="67">SUM(P68:AL68)/$DQ$4</f>
        <v>0</v>
      </c>
      <c r="DX68" s="206">
        <f t="shared" ref="DX68:DX74" si="68">SUM(AM68:CT68)/$DQ$4</f>
        <v>0</v>
      </c>
      <c r="DY68" s="206">
        <f t="shared" ref="DY68:DY74" si="69">SUM(CU68:CY68)/$DQ$4</f>
        <v>0</v>
      </c>
      <c r="DZ68" s="206">
        <f t="shared" ref="DZ68:DZ74" si="70">SUM(CZ68:DE68)/$DQ$4</f>
        <v>0</v>
      </c>
      <c r="EA68" s="206">
        <f t="shared" ref="EA68:EA74" si="71">SUM(DF68:DG68)/$DQ$4</f>
        <v>0</v>
      </c>
      <c r="EB68" s="206">
        <f t="shared" ref="EB68:EB74" si="72">SUM(DH68:DI68)/$DQ$4</f>
        <v>0</v>
      </c>
      <c r="EC68" s="206">
        <f t="shared" ref="EC68:EC74" si="73">SUM(DJ68:DK68)/$DQ$4</f>
        <v>0</v>
      </c>
      <c r="ED68" s="207">
        <f t="shared" si="7"/>
        <v>0</v>
      </c>
      <c r="EE68" s="303">
        <f t="shared" ref="EE68:EE74" si="74">ED68-(DL68/$DQ$4)</f>
        <v>0</v>
      </c>
      <c r="EF68" s="306"/>
      <c r="EG68" s="314"/>
      <c r="EH68" s="101"/>
    </row>
    <row r="69" spans="1:138" s="126" customFormat="1" ht="15" hidden="1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>
        <f t="shared" si="4"/>
        <v>0</v>
      </c>
      <c r="DN69" s="317">
        <f t="shared" si="5"/>
        <v>0</v>
      </c>
      <c r="DO69" s="317" t="s">
        <v>418</v>
      </c>
      <c r="DP69" s="317"/>
      <c r="DQ69" s="208"/>
      <c r="DR69" s="209"/>
      <c r="DS69" s="218"/>
      <c r="DT69" s="205" t="s">
        <v>193</v>
      </c>
      <c r="DU69" s="206">
        <f t="shared" si="65"/>
        <v>0</v>
      </c>
      <c r="DV69" s="206">
        <f t="shared" si="66"/>
        <v>0</v>
      </c>
      <c r="DW69" s="206">
        <f t="shared" si="67"/>
        <v>0</v>
      </c>
      <c r="DX69" s="206">
        <f t="shared" si="68"/>
        <v>0</v>
      </c>
      <c r="DY69" s="206">
        <f t="shared" si="69"/>
        <v>0</v>
      </c>
      <c r="DZ69" s="206">
        <f t="shared" si="70"/>
        <v>0</v>
      </c>
      <c r="EA69" s="206">
        <f t="shared" si="71"/>
        <v>0</v>
      </c>
      <c r="EB69" s="206">
        <f t="shared" si="72"/>
        <v>0</v>
      </c>
      <c r="EC69" s="206">
        <f t="shared" si="73"/>
        <v>0</v>
      </c>
      <c r="ED69" s="207">
        <f t="shared" si="7"/>
        <v>0</v>
      </c>
      <c r="EE69" s="303">
        <f t="shared" si="74"/>
        <v>0</v>
      </c>
      <c r="EF69" s="306"/>
      <c r="EG69" s="314"/>
      <c r="EH69" s="101"/>
    </row>
    <row r="70" spans="1:138" s="126" customFormat="1" ht="15" hidden="1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>
        <f t="shared" si="4"/>
        <v>0</v>
      </c>
      <c r="DN70" s="317">
        <f t="shared" si="5"/>
        <v>0</v>
      </c>
      <c r="DO70" s="317" t="s">
        <v>419</v>
      </c>
      <c r="DP70" s="317"/>
      <c r="DQ70" s="208"/>
      <c r="DR70" s="209"/>
      <c r="DS70" s="218"/>
      <c r="DT70" s="205" t="s">
        <v>195</v>
      </c>
      <c r="DU70" s="206">
        <f t="shared" si="65"/>
        <v>0</v>
      </c>
      <c r="DV70" s="206">
        <f t="shared" si="66"/>
        <v>0</v>
      </c>
      <c r="DW70" s="206">
        <f t="shared" si="67"/>
        <v>0</v>
      </c>
      <c r="DX70" s="206">
        <f t="shared" si="68"/>
        <v>0</v>
      </c>
      <c r="DY70" s="206">
        <f t="shared" si="69"/>
        <v>0</v>
      </c>
      <c r="DZ70" s="206">
        <f t="shared" si="70"/>
        <v>0</v>
      </c>
      <c r="EA70" s="206">
        <f t="shared" si="71"/>
        <v>0</v>
      </c>
      <c r="EB70" s="206">
        <f t="shared" si="72"/>
        <v>0</v>
      </c>
      <c r="EC70" s="206">
        <f t="shared" si="73"/>
        <v>0</v>
      </c>
      <c r="ED70" s="207">
        <f t="shared" si="7"/>
        <v>0</v>
      </c>
      <c r="EE70" s="303">
        <f t="shared" si="74"/>
        <v>0</v>
      </c>
      <c r="EF70" s="306"/>
      <c r="EG70" s="314"/>
      <c r="EH70" s="101"/>
    </row>
    <row r="71" spans="1:138" s="126" customFormat="1" ht="15" hidden="1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>
        <f t="shared" si="4"/>
        <v>0</v>
      </c>
      <c r="DN71" s="317">
        <f t="shared" si="5"/>
        <v>0</v>
      </c>
      <c r="DO71" s="317" t="s">
        <v>419</v>
      </c>
      <c r="DP71" s="317"/>
      <c r="DQ71" s="208"/>
      <c r="DR71" s="209"/>
      <c r="DS71" s="218"/>
      <c r="DT71" s="205" t="s">
        <v>197</v>
      </c>
      <c r="DU71" s="206">
        <f t="shared" si="65"/>
        <v>0</v>
      </c>
      <c r="DV71" s="206">
        <f t="shared" si="66"/>
        <v>0</v>
      </c>
      <c r="DW71" s="206">
        <f t="shared" si="67"/>
        <v>0</v>
      </c>
      <c r="DX71" s="206">
        <f t="shared" si="68"/>
        <v>0</v>
      </c>
      <c r="DY71" s="206">
        <f t="shared" si="69"/>
        <v>0</v>
      </c>
      <c r="DZ71" s="206">
        <f t="shared" si="70"/>
        <v>0</v>
      </c>
      <c r="EA71" s="206">
        <f t="shared" si="71"/>
        <v>0</v>
      </c>
      <c r="EB71" s="206">
        <f t="shared" si="72"/>
        <v>0</v>
      </c>
      <c r="EC71" s="206">
        <f t="shared" si="73"/>
        <v>0</v>
      </c>
      <c r="ED71" s="207">
        <f t="shared" si="7"/>
        <v>0</v>
      </c>
      <c r="EE71" s="303">
        <f t="shared" si="74"/>
        <v>0</v>
      </c>
      <c r="EF71" s="306"/>
      <c r="EG71" s="314"/>
      <c r="EH71" s="101"/>
    </row>
    <row r="72" spans="1:138" s="126" customFormat="1" ht="15" hidden="1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>
        <f t="shared" si="4"/>
        <v>0</v>
      </c>
      <c r="DN72" s="317">
        <f t="shared" si="5"/>
        <v>0</v>
      </c>
      <c r="DO72" s="317" t="s">
        <v>418</v>
      </c>
      <c r="DP72" s="317"/>
      <c r="DQ72" s="208"/>
      <c r="DR72" s="209"/>
      <c r="DS72" s="218"/>
      <c r="DT72" s="205" t="s">
        <v>199</v>
      </c>
      <c r="DU72" s="206">
        <f t="shared" si="65"/>
        <v>0</v>
      </c>
      <c r="DV72" s="206">
        <f t="shared" si="66"/>
        <v>0</v>
      </c>
      <c r="DW72" s="206">
        <f t="shared" si="67"/>
        <v>0</v>
      </c>
      <c r="DX72" s="206">
        <f t="shared" si="68"/>
        <v>0</v>
      </c>
      <c r="DY72" s="206">
        <f t="shared" si="69"/>
        <v>0</v>
      </c>
      <c r="DZ72" s="206">
        <f t="shared" si="70"/>
        <v>0</v>
      </c>
      <c r="EA72" s="206">
        <f t="shared" si="71"/>
        <v>0</v>
      </c>
      <c r="EB72" s="206">
        <f t="shared" si="72"/>
        <v>0</v>
      </c>
      <c r="EC72" s="206">
        <f t="shared" si="73"/>
        <v>0</v>
      </c>
      <c r="ED72" s="207">
        <f t="shared" si="7"/>
        <v>0</v>
      </c>
      <c r="EE72" s="303">
        <f t="shared" si="74"/>
        <v>0</v>
      </c>
      <c r="EF72" s="306"/>
      <c r="EG72" s="314"/>
      <c r="EH72" s="101"/>
    </row>
    <row r="73" spans="1:138" s="126" customFormat="1" ht="15" hidden="1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>
        <f t="shared" si="4"/>
        <v>0</v>
      </c>
      <c r="DN73" s="317">
        <f t="shared" si="5"/>
        <v>0</v>
      </c>
      <c r="DO73" s="317" t="s">
        <v>418</v>
      </c>
      <c r="DP73" s="317"/>
      <c r="DQ73" s="208"/>
      <c r="DR73" s="209"/>
      <c r="DS73" s="218"/>
      <c r="DT73" s="205" t="s">
        <v>201</v>
      </c>
      <c r="DU73" s="206">
        <f t="shared" si="65"/>
        <v>0</v>
      </c>
      <c r="DV73" s="206">
        <f t="shared" si="66"/>
        <v>0</v>
      </c>
      <c r="DW73" s="206">
        <f t="shared" si="67"/>
        <v>0</v>
      </c>
      <c r="DX73" s="206">
        <f t="shared" si="68"/>
        <v>0</v>
      </c>
      <c r="DY73" s="206">
        <f t="shared" si="69"/>
        <v>0</v>
      </c>
      <c r="DZ73" s="206">
        <f t="shared" si="70"/>
        <v>0</v>
      </c>
      <c r="EA73" s="206">
        <f t="shared" si="71"/>
        <v>0</v>
      </c>
      <c r="EB73" s="206">
        <f t="shared" si="72"/>
        <v>0</v>
      </c>
      <c r="EC73" s="206">
        <f t="shared" si="73"/>
        <v>0</v>
      </c>
      <c r="ED73" s="207">
        <f t="shared" si="7"/>
        <v>0</v>
      </c>
      <c r="EE73" s="303">
        <f t="shared" si="74"/>
        <v>0</v>
      </c>
      <c r="EF73" s="306"/>
      <c r="EG73" s="314"/>
      <c r="EH73" s="101"/>
    </row>
    <row r="74" spans="1:138" s="126" customFormat="1" ht="15" hidden="1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>
        <f t="shared" si="4"/>
        <v>0</v>
      </c>
      <c r="DN74" s="317">
        <f t="shared" si="5"/>
        <v>0</v>
      </c>
      <c r="DO74" s="317" t="s">
        <v>418</v>
      </c>
      <c r="DP74" s="317"/>
      <c r="DQ74" s="208"/>
      <c r="DR74" s="209"/>
      <c r="DS74" s="218"/>
      <c r="DT74" s="205" t="s">
        <v>203</v>
      </c>
      <c r="DU74" s="206">
        <f t="shared" si="65"/>
        <v>0</v>
      </c>
      <c r="DV74" s="206">
        <f t="shared" si="66"/>
        <v>0</v>
      </c>
      <c r="DW74" s="206">
        <f t="shared" si="67"/>
        <v>0</v>
      </c>
      <c r="DX74" s="206">
        <f t="shared" si="68"/>
        <v>0</v>
      </c>
      <c r="DY74" s="206">
        <f t="shared" si="69"/>
        <v>0</v>
      </c>
      <c r="DZ74" s="206">
        <f t="shared" si="70"/>
        <v>0</v>
      </c>
      <c r="EA74" s="206">
        <f t="shared" si="71"/>
        <v>0</v>
      </c>
      <c r="EB74" s="206">
        <f t="shared" si="72"/>
        <v>0</v>
      </c>
      <c r="EC74" s="206">
        <f t="shared" si="73"/>
        <v>0</v>
      </c>
      <c r="ED74" s="207">
        <f t="shared" si="7"/>
        <v>0</v>
      </c>
      <c r="EE74" s="303">
        <f t="shared" si="74"/>
        <v>0</v>
      </c>
      <c r="EF74" s="306"/>
      <c r="EG74" s="314"/>
      <c r="EH74" s="101"/>
    </row>
    <row r="75" spans="1:138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>
        <f t="shared" si="4"/>
        <v>0</v>
      </c>
      <c r="DN75" s="317">
        <f t="shared" si="5"/>
        <v>0</v>
      </c>
      <c r="DO75" s="317"/>
      <c r="DP75" s="317"/>
      <c r="DQ75" s="210"/>
      <c r="DR75" s="211" t="s">
        <v>228</v>
      </c>
      <c r="DS75" s="211"/>
      <c r="DT75" s="212"/>
      <c r="DU75" s="213">
        <f t="shared" ref="DU75:EC75" si="75">DU76+DU85+DU94</f>
        <v>101.70844876963589</v>
      </c>
      <c r="DV75" s="213">
        <f t="shared" si="75"/>
        <v>0</v>
      </c>
      <c r="DW75" s="213">
        <f t="shared" si="75"/>
        <v>0</v>
      </c>
      <c r="DX75" s="213">
        <f t="shared" si="75"/>
        <v>0</v>
      </c>
      <c r="DY75" s="213">
        <f t="shared" si="75"/>
        <v>0</v>
      </c>
      <c r="DZ75" s="213">
        <f t="shared" si="75"/>
        <v>0</v>
      </c>
      <c r="EA75" s="213">
        <f t="shared" si="75"/>
        <v>0</v>
      </c>
      <c r="EB75" s="213">
        <f t="shared" si="75"/>
        <v>0</v>
      </c>
      <c r="EC75" s="213">
        <f t="shared" si="75"/>
        <v>0</v>
      </c>
      <c r="ED75" s="214">
        <f t="shared" si="7"/>
        <v>101.70844876963589</v>
      </c>
      <c r="EE75" s="305"/>
      <c r="EF75" s="306"/>
      <c r="EG75" s="314"/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>
        <f t="shared" si="4"/>
        <v>0</v>
      </c>
      <c r="DN76" s="317">
        <f t="shared" si="5"/>
        <v>0</v>
      </c>
      <c r="DO76" s="317"/>
      <c r="DP76" s="317"/>
      <c r="DQ76" s="210"/>
      <c r="DR76" s="211"/>
      <c r="DS76" s="211" t="s">
        <v>154</v>
      </c>
      <c r="DT76" s="212"/>
      <c r="DU76" s="213">
        <f t="shared" ref="DU76:EC76" si="76">SUM(DU77:DU84)</f>
        <v>101.70844876963589</v>
      </c>
      <c r="DV76" s="213">
        <f t="shared" si="76"/>
        <v>0</v>
      </c>
      <c r="DW76" s="213">
        <f t="shared" si="76"/>
        <v>0</v>
      </c>
      <c r="DX76" s="213">
        <f t="shared" si="76"/>
        <v>0</v>
      </c>
      <c r="DY76" s="213">
        <f t="shared" si="76"/>
        <v>0</v>
      </c>
      <c r="DZ76" s="213">
        <f t="shared" si="76"/>
        <v>0</v>
      </c>
      <c r="EA76" s="213">
        <f t="shared" si="76"/>
        <v>0</v>
      </c>
      <c r="EB76" s="213">
        <f t="shared" si="76"/>
        <v>0</v>
      </c>
      <c r="EC76" s="213">
        <f t="shared" si="76"/>
        <v>0</v>
      </c>
      <c r="ED76" s="214">
        <f t="shared" si="7"/>
        <v>101.70844876963589</v>
      </c>
      <c r="EE76" s="305"/>
      <c r="EF76" s="306"/>
      <c r="EG76" s="314"/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101708.4487696359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0</v>
      </c>
      <c r="T77" s="206">
        <v>0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101708.4487696359</v>
      </c>
      <c r="DM77" s="343">
        <f t="shared" si="4"/>
        <v>101708.4487696359</v>
      </c>
      <c r="DN77" s="317">
        <f t="shared" si="5"/>
        <v>101708.4487696359</v>
      </c>
      <c r="DO77" s="317" t="s">
        <v>419</v>
      </c>
      <c r="DP77" s="317"/>
      <c r="DQ77" s="208"/>
      <c r="DR77" s="209"/>
      <c r="DS77" s="218"/>
      <c r="DT77" s="205" t="s">
        <v>156</v>
      </c>
      <c r="DU77" s="206">
        <f t="shared" ref="DU77:DU84" si="77">I77/$DQ$4</f>
        <v>101.70844876963589</v>
      </c>
      <c r="DV77" s="206">
        <f t="shared" ref="DV77:DV84" si="78">SUM(J77:O77)/$DQ$4</f>
        <v>0</v>
      </c>
      <c r="DW77" s="206">
        <f t="shared" ref="DW77:DW84" si="79">SUM(P77:AL77)/$DQ$4</f>
        <v>0</v>
      </c>
      <c r="DX77" s="206">
        <f t="shared" ref="DX77:DX84" si="80">SUM(AM77:CT77)/$DQ$4</f>
        <v>0</v>
      </c>
      <c r="DY77" s="206">
        <f t="shared" ref="DY77:DY84" si="81">SUM(CU77:CY77)/$DQ$4</f>
        <v>0</v>
      </c>
      <c r="DZ77" s="206">
        <f t="shared" ref="DZ77:DZ84" si="82">SUM(CZ77:DE77)/$DQ$4</f>
        <v>0</v>
      </c>
      <c r="EA77" s="206">
        <f t="shared" ref="EA77:EA84" si="83">SUM(DF77:DG77)/$DQ$4</f>
        <v>0</v>
      </c>
      <c r="EB77" s="206">
        <f t="shared" ref="EB77:EB84" si="84">SUM(DH77:DI77)/$DQ$4</f>
        <v>0</v>
      </c>
      <c r="EC77" s="206">
        <f t="shared" ref="EC77:EC84" si="85">SUM(DJ77:DK77)/$DQ$4</f>
        <v>0</v>
      </c>
      <c r="ED77" s="207">
        <f t="shared" ref="ED77:ED84" si="86">SUM(DU77:EC77)</f>
        <v>101.70844876963589</v>
      </c>
      <c r="EE77" s="303">
        <f t="shared" ref="EE77:EE84" si="87">ED77-(DL77/$DQ$4)</f>
        <v>0</v>
      </c>
      <c r="EF77" s="306"/>
      <c r="EG77" s="314"/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>
        <f t="shared" si="4"/>
        <v>0</v>
      </c>
      <c r="DN78" s="317">
        <f t="shared" si="5"/>
        <v>0</v>
      </c>
      <c r="DO78" s="317" t="s">
        <v>418</v>
      </c>
      <c r="DP78" s="317"/>
      <c r="DQ78" s="208"/>
      <c r="DR78" s="209"/>
      <c r="DS78" s="218"/>
      <c r="DT78" s="205" t="s">
        <v>158</v>
      </c>
      <c r="DU78" s="206">
        <f t="shared" si="77"/>
        <v>0</v>
      </c>
      <c r="DV78" s="206">
        <f t="shared" si="78"/>
        <v>0</v>
      </c>
      <c r="DW78" s="206">
        <f t="shared" si="79"/>
        <v>0</v>
      </c>
      <c r="DX78" s="206">
        <f t="shared" si="80"/>
        <v>0</v>
      </c>
      <c r="DY78" s="206">
        <f t="shared" si="81"/>
        <v>0</v>
      </c>
      <c r="DZ78" s="206">
        <f t="shared" si="82"/>
        <v>0</v>
      </c>
      <c r="EA78" s="206">
        <f t="shared" si="83"/>
        <v>0</v>
      </c>
      <c r="EB78" s="206">
        <f t="shared" si="84"/>
        <v>0</v>
      </c>
      <c r="EC78" s="206">
        <f t="shared" si="85"/>
        <v>0</v>
      </c>
      <c r="ED78" s="207">
        <f t="shared" si="86"/>
        <v>0</v>
      </c>
      <c r="EE78" s="303">
        <f t="shared" si="87"/>
        <v>0</v>
      </c>
      <c r="EF78" s="306"/>
      <c r="EG78" s="314"/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>
        <f t="shared" si="4"/>
        <v>0</v>
      </c>
      <c r="DN79" s="317">
        <f t="shared" si="5"/>
        <v>0</v>
      </c>
      <c r="DO79" s="317" t="s">
        <v>419</v>
      </c>
      <c r="DP79" s="317"/>
      <c r="DQ79" s="208"/>
      <c r="DR79" s="209"/>
      <c r="DS79" s="218"/>
      <c r="DT79" s="205" t="s">
        <v>160</v>
      </c>
      <c r="DU79" s="206">
        <f t="shared" si="77"/>
        <v>0</v>
      </c>
      <c r="DV79" s="206">
        <f t="shared" si="78"/>
        <v>0</v>
      </c>
      <c r="DW79" s="206">
        <f t="shared" si="79"/>
        <v>0</v>
      </c>
      <c r="DX79" s="206">
        <f t="shared" si="80"/>
        <v>0</v>
      </c>
      <c r="DY79" s="206">
        <f t="shared" si="81"/>
        <v>0</v>
      </c>
      <c r="DZ79" s="206">
        <f t="shared" si="82"/>
        <v>0</v>
      </c>
      <c r="EA79" s="206">
        <f t="shared" si="83"/>
        <v>0</v>
      </c>
      <c r="EB79" s="206">
        <f t="shared" si="84"/>
        <v>0</v>
      </c>
      <c r="EC79" s="206">
        <f t="shared" si="85"/>
        <v>0</v>
      </c>
      <c r="ED79" s="207">
        <f t="shared" si="86"/>
        <v>0</v>
      </c>
      <c r="EE79" s="303">
        <f t="shared" si="87"/>
        <v>0</v>
      </c>
      <c r="EF79" s="306"/>
      <c r="EG79" s="314"/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>
        <f t="shared" si="4"/>
        <v>0</v>
      </c>
      <c r="DN80" s="317">
        <f t="shared" si="5"/>
        <v>0</v>
      </c>
      <c r="DO80" s="317" t="s">
        <v>418</v>
      </c>
      <c r="DP80" s="317"/>
      <c r="DQ80" s="208"/>
      <c r="DR80" s="209"/>
      <c r="DS80" s="218"/>
      <c r="DT80" s="205" t="s">
        <v>162</v>
      </c>
      <c r="DU80" s="206">
        <f t="shared" si="77"/>
        <v>0</v>
      </c>
      <c r="DV80" s="206">
        <f t="shared" si="78"/>
        <v>0</v>
      </c>
      <c r="DW80" s="206">
        <f t="shared" si="79"/>
        <v>0</v>
      </c>
      <c r="DX80" s="206">
        <f t="shared" si="80"/>
        <v>0</v>
      </c>
      <c r="DY80" s="206">
        <f t="shared" si="81"/>
        <v>0</v>
      </c>
      <c r="DZ80" s="206">
        <f t="shared" si="82"/>
        <v>0</v>
      </c>
      <c r="EA80" s="206">
        <f t="shared" si="83"/>
        <v>0</v>
      </c>
      <c r="EB80" s="206">
        <f t="shared" si="84"/>
        <v>0</v>
      </c>
      <c r="EC80" s="206">
        <f t="shared" si="85"/>
        <v>0</v>
      </c>
      <c r="ED80" s="207">
        <f t="shared" si="86"/>
        <v>0</v>
      </c>
      <c r="EE80" s="303">
        <f t="shared" si="87"/>
        <v>0</v>
      </c>
      <c r="EF80" s="306"/>
      <c r="EG80" s="314"/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>
        <f t="shared" ref="DM81:DM144" si="88">SUM(I81:AL81)</f>
        <v>0</v>
      </c>
      <c r="DN81" s="317">
        <f t="shared" ref="DN81:DN144" si="89">SUM(I81:O81)</f>
        <v>0</v>
      </c>
      <c r="DO81" s="317" t="s">
        <v>418</v>
      </c>
      <c r="DP81" s="317"/>
      <c r="DQ81" s="208"/>
      <c r="DR81" s="209"/>
      <c r="DS81" s="218"/>
      <c r="DT81" s="205" t="s">
        <v>164</v>
      </c>
      <c r="DU81" s="206">
        <f t="shared" si="77"/>
        <v>0</v>
      </c>
      <c r="DV81" s="206">
        <f t="shared" si="78"/>
        <v>0</v>
      </c>
      <c r="DW81" s="206">
        <f t="shared" si="79"/>
        <v>0</v>
      </c>
      <c r="DX81" s="206">
        <f t="shared" si="80"/>
        <v>0</v>
      </c>
      <c r="DY81" s="206">
        <f t="shared" si="81"/>
        <v>0</v>
      </c>
      <c r="DZ81" s="206">
        <f t="shared" si="82"/>
        <v>0</v>
      </c>
      <c r="EA81" s="206">
        <f t="shared" si="83"/>
        <v>0</v>
      </c>
      <c r="EB81" s="206">
        <f t="shared" si="84"/>
        <v>0</v>
      </c>
      <c r="EC81" s="206">
        <f t="shared" si="85"/>
        <v>0</v>
      </c>
      <c r="ED81" s="207">
        <f t="shared" si="86"/>
        <v>0</v>
      </c>
      <c r="EE81" s="303">
        <f t="shared" si="87"/>
        <v>0</v>
      </c>
      <c r="EF81" s="306"/>
      <c r="EG81" s="314"/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>
        <f t="shared" si="88"/>
        <v>0</v>
      </c>
      <c r="DN82" s="317">
        <f t="shared" si="89"/>
        <v>0</v>
      </c>
      <c r="DO82" s="317" t="s">
        <v>418</v>
      </c>
      <c r="DP82" s="317"/>
      <c r="DQ82" s="208"/>
      <c r="DR82" s="209"/>
      <c r="DS82" s="218"/>
      <c r="DT82" s="205" t="s">
        <v>166</v>
      </c>
      <c r="DU82" s="206">
        <f t="shared" si="77"/>
        <v>0</v>
      </c>
      <c r="DV82" s="206">
        <f t="shared" si="78"/>
        <v>0</v>
      </c>
      <c r="DW82" s="206">
        <f t="shared" si="79"/>
        <v>0</v>
      </c>
      <c r="DX82" s="206">
        <f t="shared" si="80"/>
        <v>0</v>
      </c>
      <c r="DY82" s="206">
        <f t="shared" si="81"/>
        <v>0</v>
      </c>
      <c r="DZ82" s="206">
        <f t="shared" si="82"/>
        <v>0</v>
      </c>
      <c r="EA82" s="206">
        <f t="shared" si="83"/>
        <v>0</v>
      </c>
      <c r="EB82" s="206">
        <f t="shared" si="84"/>
        <v>0</v>
      </c>
      <c r="EC82" s="206">
        <f t="shared" si="85"/>
        <v>0</v>
      </c>
      <c r="ED82" s="207">
        <f t="shared" si="86"/>
        <v>0</v>
      </c>
      <c r="EE82" s="303">
        <f t="shared" si="87"/>
        <v>0</v>
      </c>
      <c r="EF82" s="306"/>
      <c r="EG82" s="314"/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>
        <f t="shared" si="88"/>
        <v>0</v>
      </c>
      <c r="DN83" s="317">
        <f t="shared" si="89"/>
        <v>0</v>
      </c>
      <c r="DO83" s="317" t="s">
        <v>418</v>
      </c>
      <c r="DP83" s="317"/>
      <c r="DQ83" s="208"/>
      <c r="DR83" s="209"/>
      <c r="DS83" s="218"/>
      <c r="DT83" s="205" t="s">
        <v>168</v>
      </c>
      <c r="DU83" s="206">
        <f t="shared" si="77"/>
        <v>0</v>
      </c>
      <c r="DV83" s="206">
        <f t="shared" si="78"/>
        <v>0</v>
      </c>
      <c r="DW83" s="206">
        <f t="shared" si="79"/>
        <v>0</v>
      </c>
      <c r="DX83" s="206">
        <f t="shared" si="80"/>
        <v>0</v>
      </c>
      <c r="DY83" s="206">
        <f t="shared" si="81"/>
        <v>0</v>
      </c>
      <c r="DZ83" s="206">
        <f t="shared" si="82"/>
        <v>0</v>
      </c>
      <c r="EA83" s="206">
        <f t="shared" si="83"/>
        <v>0</v>
      </c>
      <c r="EB83" s="206">
        <f t="shared" si="84"/>
        <v>0</v>
      </c>
      <c r="EC83" s="206">
        <f t="shared" si="85"/>
        <v>0</v>
      </c>
      <c r="ED83" s="207">
        <f t="shared" si="86"/>
        <v>0</v>
      </c>
      <c r="EE83" s="303">
        <f t="shared" si="87"/>
        <v>0</v>
      </c>
      <c r="EF83" s="306"/>
      <c r="EG83" s="314"/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>
        <f t="shared" si="88"/>
        <v>0</v>
      </c>
      <c r="DN84" s="317">
        <f t="shared" si="89"/>
        <v>0</v>
      </c>
      <c r="DO84" s="317" t="s">
        <v>418</v>
      </c>
      <c r="DP84" s="317"/>
      <c r="DQ84" s="208"/>
      <c r="DR84" s="209"/>
      <c r="DS84" s="218"/>
      <c r="DT84" s="205" t="s">
        <v>170</v>
      </c>
      <c r="DU84" s="206">
        <f t="shared" si="77"/>
        <v>0</v>
      </c>
      <c r="DV84" s="206">
        <f t="shared" si="78"/>
        <v>0</v>
      </c>
      <c r="DW84" s="206">
        <f t="shared" si="79"/>
        <v>0</v>
      </c>
      <c r="DX84" s="206">
        <f t="shared" si="80"/>
        <v>0</v>
      </c>
      <c r="DY84" s="206">
        <f t="shared" si="81"/>
        <v>0</v>
      </c>
      <c r="DZ84" s="206">
        <f t="shared" si="82"/>
        <v>0</v>
      </c>
      <c r="EA84" s="206">
        <f t="shared" si="83"/>
        <v>0</v>
      </c>
      <c r="EB84" s="206">
        <f t="shared" si="84"/>
        <v>0</v>
      </c>
      <c r="EC84" s="206">
        <f t="shared" si="85"/>
        <v>0</v>
      </c>
      <c r="ED84" s="207">
        <f t="shared" si="86"/>
        <v>0</v>
      </c>
      <c r="EE84" s="303">
        <f t="shared" si="87"/>
        <v>0</v>
      </c>
      <c r="EF84" s="306"/>
      <c r="EG84" s="314"/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>
        <f t="shared" si="88"/>
        <v>0</v>
      </c>
      <c r="DN85" s="317">
        <f t="shared" si="89"/>
        <v>0</v>
      </c>
      <c r="DO85" s="317"/>
      <c r="DP85" s="317"/>
      <c r="DQ85" s="210"/>
      <c r="DR85" s="211"/>
      <c r="DS85" s="211" t="s">
        <v>171</v>
      </c>
      <c r="DT85" s="219"/>
      <c r="DU85" s="213">
        <f t="shared" ref="DU85:EC85" si="90">SUM(DU86:DU93)</f>
        <v>0</v>
      </c>
      <c r="DV85" s="213">
        <f t="shared" si="90"/>
        <v>0</v>
      </c>
      <c r="DW85" s="213">
        <f t="shared" si="90"/>
        <v>0</v>
      </c>
      <c r="DX85" s="213">
        <f t="shared" si="90"/>
        <v>0</v>
      </c>
      <c r="DY85" s="213">
        <f t="shared" si="90"/>
        <v>0</v>
      </c>
      <c r="DZ85" s="213">
        <f t="shared" si="90"/>
        <v>0</v>
      </c>
      <c r="EA85" s="213">
        <f t="shared" si="90"/>
        <v>0</v>
      </c>
      <c r="EB85" s="213">
        <f t="shared" si="90"/>
        <v>0</v>
      </c>
      <c r="EC85" s="213">
        <f t="shared" si="90"/>
        <v>0</v>
      </c>
      <c r="ED85" s="214">
        <f t="shared" ref="ED85:ED148" si="91">SUM(DU85:EC85)</f>
        <v>0</v>
      </c>
      <c r="EE85" s="305"/>
      <c r="EF85" s="306"/>
      <c r="EG85" s="314"/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0</v>
      </c>
      <c r="DM86" s="343">
        <f t="shared" si="88"/>
        <v>0</v>
      </c>
      <c r="DN86" s="317">
        <f t="shared" si="89"/>
        <v>0</v>
      </c>
      <c r="DO86" s="317" t="s">
        <v>413</v>
      </c>
      <c r="DP86" s="317"/>
      <c r="DQ86" s="208"/>
      <c r="DR86" s="209"/>
      <c r="DS86" s="209"/>
      <c r="DT86" s="205" t="s">
        <v>173</v>
      </c>
      <c r="DU86" s="206">
        <f t="shared" ref="DU86:DU93" si="92">I86/$DQ$4</f>
        <v>0</v>
      </c>
      <c r="DV86" s="206">
        <f t="shared" ref="DV86:DV93" si="93">SUM(J86:O86)/$DQ$4</f>
        <v>0</v>
      </c>
      <c r="DW86" s="206">
        <f t="shared" ref="DW86:DW93" si="94">SUM(P86:AL86)/$DQ$4</f>
        <v>0</v>
      </c>
      <c r="DX86" s="206">
        <f t="shared" ref="DX86:DX93" si="95">SUM(AM86:CT86)/$DQ$4</f>
        <v>0</v>
      </c>
      <c r="DY86" s="206">
        <f t="shared" ref="DY86:DY93" si="96">SUM(CU86:CY86)/$DQ$4</f>
        <v>0</v>
      </c>
      <c r="DZ86" s="206">
        <f t="shared" ref="DZ86:DZ93" si="97">SUM(CZ86:DE86)/$DQ$4</f>
        <v>0</v>
      </c>
      <c r="EA86" s="206">
        <f t="shared" ref="EA86:EA93" si="98">SUM(DF86:DG86)/$DQ$4</f>
        <v>0</v>
      </c>
      <c r="EB86" s="206">
        <f t="shared" ref="EB86:EB93" si="99">SUM(DH86:DI86)/$DQ$4</f>
        <v>0</v>
      </c>
      <c r="EC86" s="206">
        <f t="shared" ref="EC86:EC93" si="100">SUM(DJ86:DK86)/$DQ$4</f>
        <v>0</v>
      </c>
      <c r="ED86" s="207">
        <f t="shared" si="91"/>
        <v>0</v>
      </c>
      <c r="EE86" s="303">
        <f t="shared" ref="EE86:EE93" si="101">ED86-(DL86/$DQ$4)</f>
        <v>0</v>
      </c>
      <c r="EF86" s="306"/>
      <c r="EG86" s="314"/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0</v>
      </c>
      <c r="DH87" s="206">
        <v>0</v>
      </c>
      <c r="DI87" s="206">
        <v>0</v>
      </c>
      <c r="DJ87" s="206">
        <v>0</v>
      </c>
      <c r="DK87" s="206">
        <v>0</v>
      </c>
      <c r="DL87" s="207">
        <v>0</v>
      </c>
      <c r="DM87" s="343">
        <f t="shared" si="88"/>
        <v>0</v>
      </c>
      <c r="DN87" s="317">
        <f t="shared" si="89"/>
        <v>0</v>
      </c>
      <c r="DO87" s="317" t="s">
        <v>413</v>
      </c>
      <c r="DP87" s="317"/>
      <c r="DQ87" s="208"/>
      <c r="DR87" s="209"/>
      <c r="DS87" s="218"/>
      <c r="DT87" s="205" t="s">
        <v>175</v>
      </c>
      <c r="DU87" s="206">
        <f t="shared" si="92"/>
        <v>0</v>
      </c>
      <c r="DV87" s="206">
        <f t="shared" si="93"/>
        <v>0</v>
      </c>
      <c r="DW87" s="206">
        <f t="shared" si="94"/>
        <v>0</v>
      </c>
      <c r="DX87" s="206">
        <f t="shared" si="95"/>
        <v>0</v>
      </c>
      <c r="DY87" s="206">
        <f t="shared" si="96"/>
        <v>0</v>
      </c>
      <c r="DZ87" s="206">
        <f t="shared" si="97"/>
        <v>0</v>
      </c>
      <c r="EA87" s="206">
        <f t="shared" si="98"/>
        <v>0</v>
      </c>
      <c r="EB87" s="206">
        <f t="shared" si="99"/>
        <v>0</v>
      </c>
      <c r="EC87" s="206">
        <f t="shared" si="100"/>
        <v>0</v>
      </c>
      <c r="ED87" s="207">
        <f t="shared" si="91"/>
        <v>0</v>
      </c>
      <c r="EE87" s="303">
        <f t="shared" si="101"/>
        <v>0</v>
      </c>
      <c r="EF87" s="306"/>
      <c r="EG87" s="314"/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>
        <f t="shared" si="88"/>
        <v>0</v>
      </c>
      <c r="DN88" s="317">
        <f t="shared" si="89"/>
        <v>0</v>
      </c>
      <c r="DO88" s="317" t="s">
        <v>418</v>
      </c>
      <c r="DP88" s="317"/>
      <c r="DQ88" s="208"/>
      <c r="DR88" s="209"/>
      <c r="DS88" s="218"/>
      <c r="DT88" s="205" t="s">
        <v>177</v>
      </c>
      <c r="DU88" s="206">
        <f t="shared" si="92"/>
        <v>0</v>
      </c>
      <c r="DV88" s="206">
        <f t="shared" si="93"/>
        <v>0</v>
      </c>
      <c r="DW88" s="206">
        <f t="shared" si="94"/>
        <v>0</v>
      </c>
      <c r="DX88" s="206">
        <f t="shared" si="95"/>
        <v>0</v>
      </c>
      <c r="DY88" s="206">
        <f t="shared" si="96"/>
        <v>0</v>
      </c>
      <c r="DZ88" s="206">
        <f t="shared" si="97"/>
        <v>0</v>
      </c>
      <c r="EA88" s="206">
        <f t="shared" si="98"/>
        <v>0</v>
      </c>
      <c r="EB88" s="206">
        <f t="shared" si="99"/>
        <v>0</v>
      </c>
      <c r="EC88" s="206">
        <f t="shared" si="100"/>
        <v>0</v>
      </c>
      <c r="ED88" s="207">
        <f t="shared" si="91"/>
        <v>0</v>
      </c>
      <c r="EE88" s="303">
        <f t="shared" si="101"/>
        <v>0</v>
      </c>
      <c r="EF88" s="306"/>
      <c r="EG88" s="314"/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>
        <f t="shared" si="88"/>
        <v>0</v>
      </c>
      <c r="DN89" s="317">
        <f t="shared" si="89"/>
        <v>0</v>
      </c>
      <c r="DO89" s="317" t="s">
        <v>418</v>
      </c>
      <c r="DP89" s="317"/>
      <c r="DQ89" s="208"/>
      <c r="DR89" s="209"/>
      <c r="DS89" s="218"/>
      <c r="DT89" s="205" t="s">
        <v>179</v>
      </c>
      <c r="DU89" s="206">
        <f t="shared" si="92"/>
        <v>0</v>
      </c>
      <c r="DV89" s="206">
        <f t="shared" si="93"/>
        <v>0</v>
      </c>
      <c r="DW89" s="206">
        <f t="shared" si="94"/>
        <v>0</v>
      </c>
      <c r="DX89" s="206">
        <f t="shared" si="95"/>
        <v>0</v>
      </c>
      <c r="DY89" s="206">
        <f t="shared" si="96"/>
        <v>0</v>
      </c>
      <c r="DZ89" s="206">
        <f t="shared" si="97"/>
        <v>0</v>
      </c>
      <c r="EA89" s="206">
        <f t="shared" si="98"/>
        <v>0</v>
      </c>
      <c r="EB89" s="206">
        <f t="shared" si="99"/>
        <v>0</v>
      </c>
      <c r="EC89" s="206">
        <f t="shared" si="100"/>
        <v>0</v>
      </c>
      <c r="ED89" s="207">
        <f t="shared" si="91"/>
        <v>0</v>
      </c>
      <c r="EE89" s="303">
        <f t="shared" si="101"/>
        <v>0</v>
      </c>
      <c r="EF89" s="306"/>
      <c r="EG89" s="314"/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>
        <f t="shared" si="88"/>
        <v>0</v>
      </c>
      <c r="DN90" s="317">
        <f t="shared" si="89"/>
        <v>0</v>
      </c>
      <c r="DO90" s="317" t="s">
        <v>418</v>
      </c>
      <c r="DP90" s="317"/>
      <c r="DQ90" s="208"/>
      <c r="DR90" s="209"/>
      <c r="DS90" s="218"/>
      <c r="DT90" s="205" t="s">
        <v>181</v>
      </c>
      <c r="DU90" s="206">
        <f t="shared" si="92"/>
        <v>0</v>
      </c>
      <c r="DV90" s="206">
        <f t="shared" si="93"/>
        <v>0</v>
      </c>
      <c r="DW90" s="206">
        <f t="shared" si="94"/>
        <v>0</v>
      </c>
      <c r="DX90" s="206">
        <f t="shared" si="95"/>
        <v>0</v>
      </c>
      <c r="DY90" s="206">
        <f t="shared" si="96"/>
        <v>0</v>
      </c>
      <c r="DZ90" s="206">
        <f t="shared" si="97"/>
        <v>0</v>
      </c>
      <c r="EA90" s="206">
        <f t="shared" si="98"/>
        <v>0</v>
      </c>
      <c r="EB90" s="206">
        <f t="shared" si="99"/>
        <v>0</v>
      </c>
      <c r="EC90" s="206">
        <f t="shared" si="100"/>
        <v>0</v>
      </c>
      <c r="ED90" s="207">
        <f t="shared" si="91"/>
        <v>0</v>
      </c>
      <c r="EE90" s="303">
        <f t="shared" si="101"/>
        <v>0</v>
      </c>
      <c r="EF90" s="306"/>
      <c r="EG90" s="314"/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>
        <f t="shared" si="88"/>
        <v>0</v>
      </c>
      <c r="DN91" s="317">
        <f t="shared" si="89"/>
        <v>0</v>
      </c>
      <c r="DO91" s="317" t="s">
        <v>418</v>
      </c>
      <c r="DP91" s="317"/>
      <c r="DQ91" s="208"/>
      <c r="DR91" s="209"/>
      <c r="DS91" s="209"/>
      <c r="DT91" s="205" t="s">
        <v>183</v>
      </c>
      <c r="DU91" s="206">
        <f t="shared" si="92"/>
        <v>0</v>
      </c>
      <c r="DV91" s="206">
        <f t="shared" si="93"/>
        <v>0</v>
      </c>
      <c r="DW91" s="206">
        <f t="shared" si="94"/>
        <v>0</v>
      </c>
      <c r="DX91" s="206">
        <f t="shared" si="95"/>
        <v>0</v>
      </c>
      <c r="DY91" s="206">
        <f t="shared" si="96"/>
        <v>0</v>
      </c>
      <c r="DZ91" s="206">
        <f t="shared" si="97"/>
        <v>0</v>
      </c>
      <c r="EA91" s="206">
        <f t="shared" si="98"/>
        <v>0</v>
      </c>
      <c r="EB91" s="206">
        <f t="shared" si="99"/>
        <v>0</v>
      </c>
      <c r="EC91" s="206">
        <f t="shared" si="100"/>
        <v>0</v>
      </c>
      <c r="ED91" s="207">
        <f t="shared" si="91"/>
        <v>0</v>
      </c>
      <c r="EE91" s="303">
        <f t="shared" si="101"/>
        <v>0</v>
      </c>
      <c r="EF91" s="306"/>
      <c r="EG91" s="314"/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0</v>
      </c>
      <c r="DH92" s="206">
        <v>0</v>
      </c>
      <c r="DI92" s="206">
        <v>0</v>
      </c>
      <c r="DJ92" s="206">
        <v>0</v>
      </c>
      <c r="DK92" s="206">
        <v>0</v>
      </c>
      <c r="DL92" s="207">
        <v>0</v>
      </c>
      <c r="DM92" s="343">
        <f t="shared" si="88"/>
        <v>0</v>
      </c>
      <c r="DN92" s="317">
        <f t="shared" si="89"/>
        <v>0</v>
      </c>
      <c r="DO92" s="317" t="s">
        <v>419</v>
      </c>
      <c r="DP92" s="317"/>
      <c r="DQ92" s="208"/>
      <c r="DR92" s="209"/>
      <c r="DS92" s="209"/>
      <c r="DT92" s="205" t="s">
        <v>185</v>
      </c>
      <c r="DU92" s="206">
        <f t="shared" si="92"/>
        <v>0</v>
      </c>
      <c r="DV92" s="206">
        <f t="shared" si="93"/>
        <v>0</v>
      </c>
      <c r="DW92" s="206">
        <f t="shared" si="94"/>
        <v>0</v>
      </c>
      <c r="DX92" s="206">
        <f t="shared" si="95"/>
        <v>0</v>
      </c>
      <c r="DY92" s="206">
        <f t="shared" si="96"/>
        <v>0</v>
      </c>
      <c r="DZ92" s="206">
        <f t="shared" si="97"/>
        <v>0</v>
      </c>
      <c r="EA92" s="206">
        <f t="shared" si="98"/>
        <v>0</v>
      </c>
      <c r="EB92" s="206">
        <f t="shared" si="99"/>
        <v>0</v>
      </c>
      <c r="EC92" s="206">
        <f t="shared" si="100"/>
        <v>0</v>
      </c>
      <c r="ED92" s="207">
        <f t="shared" si="91"/>
        <v>0</v>
      </c>
      <c r="EE92" s="303">
        <f t="shared" si="101"/>
        <v>0</v>
      </c>
      <c r="EF92" s="306"/>
      <c r="EG92" s="314"/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>
        <f t="shared" si="88"/>
        <v>0</v>
      </c>
      <c r="DN93" s="317">
        <f t="shared" si="89"/>
        <v>0</v>
      </c>
      <c r="DO93" s="317" t="s">
        <v>418</v>
      </c>
      <c r="DP93" s="317"/>
      <c r="DQ93" s="208"/>
      <c r="DR93" s="209"/>
      <c r="DS93" s="209"/>
      <c r="DT93" s="205" t="s">
        <v>187</v>
      </c>
      <c r="DU93" s="206">
        <f t="shared" si="92"/>
        <v>0</v>
      </c>
      <c r="DV93" s="206">
        <f t="shared" si="93"/>
        <v>0</v>
      </c>
      <c r="DW93" s="206">
        <f t="shared" si="94"/>
        <v>0</v>
      </c>
      <c r="DX93" s="206">
        <f t="shared" si="95"/>
        <v>0</v>
      </c>
      <c r="DY93" s="206">
        <f t="shared" si="96"/>
        <v>0</v>
      </c>
      <c r="DZ93" s="206">
        <f t="shared" si="97"/>
        <v>0</v>
      </c>
      <c r="EA93" s="206">
        <f t="shared" si="98"/>
        <v>0</v>
      </c>
      <c r="EB93" s="206">
        <f t="shared" si="99"/>
        <v>0</v>
      </c>
      <c r="EC93" s="206">
        <f t="shared" si="100"/>
        <v>0</v>
      </c>
      <c r="ED93" s="207">
        <f t="shared" si="91"/>
        <v>0</v>
      </c>
      <c r="EE93" s="303">
        <f t="shared" si="101"/>
        <v>0</v>
      </c>
      <c r="EF93" s="306"/>
      <c r="EG93" s="314"/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>
        <f t="shared" si="88"/>
        <v>0</v>
      </c>
      <c r="DN94" s="317">
        <f t="shared" si="89"/>
        <v>0</v>
      </c>
      <c r="DO94" s="317"/>
      <c r="DP94" s="317"/>
      <c r="DQ94" s="210"/>
      <c r="DR94" s="211"/>
      <c r="DS94" s="211" t="s">
        <v>189</v>
      </c>
      <c r="DT94" s="219"/>
      <c r="DU94" s="213">
        <f t="shared" ref="DU94:EC94" si="102">SUM(DU95:DU101)</f>
        <v>0</v>
      </c>
      <c r="DV94" s="213">
        <f t="shared" si="102"/>
        <v>0</v>
      </c>
      <c r="DW94" s="213">
        <f t="shared" si="102"/>
        <v>0</v>
      </c>
      <c r="DX94" s="213">
        <f t="shared" si="102"/>
        <v>0</v>
      </c>
      <c r="DY94" s="213">
        <f t="shared" si="102"/>
        <v>0</v>
      </c>
      <c r="DZ94" s="213">
        <f t="shared" si="102"/>
        <v>0</v>
      </c>
      <c r="EA94" s="213">
        <f t="shared" si="102"/>
        <v>0</v>
      </c>
      <c r="EB94" s="213">
        <f t="shared" si="102"/>
        <v>0</v>
      </c>
      <c r="EC94" s="213">
        <f t="shared" si="102"/>
        <v>0</v>
      </c>
      <c r="ED94" s="214">
        <f t="shared" si="91"/>
        <v>0</v>
      </c>
      <c r="EE94" s="305"/>
      <c r="EF94" s="306"/>
      <c r="EG94" s="314"/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>
        <f t="shared" si="88"/>
        <v>0</v>
      </c>
      <c r="DN95" s="317">
        <f t="shared" si="89"/>
        <v>0</v>
      </c>
      <c r="DO95" s="317" t="s">
        <v>419</v>
      </c>
      <c r="DP95" s="317" t="s">
        <v>425</v>
      </c>
      <c r="DQ95" s="208"/>
      <c r="DR95" s="209"/>
      <c r="DS95" s="209"/>
      <c r="DT95" s="226" t="s">
        <v>191</v>
      </c>
      <c r="DU95" s="206">
        <f t="shared" ref="DU95:DU101" si="103">I95/$DQ$4</f>
        <v>0</v>
      </c>
      <c r="DV95" s="206">
        <f t="shared" ref="DV95:DV101" si="104">SUM(J95:O95)/$DQ$4</f>
        <v>0</v>
      </c>
      <c r="DW95" s="206">
        <f t="shared" ref="DW95:DW101" si="105">SUM(P95:AL95)/$DQ$4</f>
        <v>0</v>
      </c>
      <c r="DX95" s="206">
        <f t="shared" ref="DX95:DX101" si="106">SUM(AM95:CT95)/$DQ$4</f>
        <v>0</v>
      </c>
      <c r="DY95" s="206">
        <f t="shared" ref="DY95:DY101" si="107">SUM(CU95:CY95)/$DQ$4</f>
        <v>0</v>
      </c>
      <c r="DZ95" s="206">
        <f t="shared" ref="DZ95:DZ101" si="108">SUM(CZ95:DE95)/$DQ$4</f>
        <v>0</v>
      </c>
      <c r="EA95" s="206">
        <f t="shared" ref="EA95:EA101" si="109">SUM(DF95:DG95)/$DQ$4</f>
        <v>0</v>
      </c>
      <c r="EB95" s="206">
        <f t="shared" ref="EB95:EB101" si="110">SUM(DH95:DI95)/$DQ$4</f>
        <v>0</v>
      </c>
      <c r="EC95" s="206">
        <f t="shared" ref="EC95:EC101" si="111">SUM(DJ95:DK95)/$DQ$4</f>
        <v>0</v>
      </c>
      <c r="ED95" s="207">
        <f t="shared" si="91"/>
        <v>0</v>
      </c>
      <c r="EE95" s="303">
        <f t="shared" ref="EE95:EE101" si="112">ED95-(DL95/$DQ$4)</f>
        <v>0</v>
      </c>
      <c r="EF95" s="306"/>
      <c r="EG95" s="314"/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>
        <f t="shared" si="88"/>
        <v>0</v>
      </c>
      <c r="DN96" s="317">
        <f t="shared" si="89"/>
        <v>0</v>
      </c>
      <c r="DO96" s="317" t="s">
        <v>418</v>
      </c>
      <c r="DP96" s="317"/>
      <c r="DQ96" s="208"/>
      <c r="DR96" s="209"/>
      <c r="DS96" s="218"/>
      <c r="DT96" s="205" t="s">
        <v>193</v>
      </c>
      <c r="DU96" s="206">
        <f t="shared" si="103"/>
        <v>0</v>
      </c>
      <c r="DV96" s="206">
        <f t="shared" si="104"/>
        <v>0</v>
      </c>
      <c r="DW96" s="206">
        <f t="shared" si="105"/>
        <v>0</v>
      </c>
      <c r="DX96" s="206">
        <f t="shared" si="106"/>
        <v>0</v>
      </c>
      <c r="DY96" s="206">
        <f t="shared" si="107"/>
        <v>0</v>
      </c>
      <c r="DZ96" s="206">
        <f t="shared" si="108"/>
        <v>0</v>
      </c>
      <c r="EA96" s="206">
        <f t="shared" si="109"/>
        <v>0</v>
      </c>
      <c r="EB96" s="206">
        <f t="shared" si="110"/>
        <v>0</v>
      </c>
      <c r="EC96" s="206">
        <f t="shared" si="111"/>
        <v>0</v>
      </c>
      <c r="ED96" s="207">
        <f t="shared" si="91"/>
        <v>0</v>
      </c>
      <c r="EE96" s="303">
        <f t="shared" si="112"/>
        <v>0</v>
      </c>
      <c r="EF96" s="306"/>
      <c r="EG96" s="314"/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0</v>
      </c>
      <c r="DH97" s="206">
        <v>0</v>
      </c>
      <c r="DI97" s="206">
        <v>0</v>
      </c>
      <c r="DJ97" s="206">
        <v>0</v>
      </c>
      <c r="DK97" s="206">
        <v>0</v>
      </c>
      <c r="DL97" s="207">
        <v>0</v>
      </c>
      <c r="DM97" s="343">
        <f t="shared" si="88"/>
        <v>0</v>
      </c>
      <c r="DN97" s="317">
        <f t="shared" si="89"/>
        <v>0</v>
      </c>
      <c r="DO97" s="317" t="s">
        <v>418</v>
      </c>
      <c r="DP97" s="317"/>
      <c r="DQ97" s="208"/>
      <c r="DR97" s="209"/>
      <c r="DS97" s="218"/>
      <c r="DT97" s="205" t="s">
        <v>195</v>
      </c>
      <c r="DU97" s="206">
        <f t="shared" si="103"/>
        <v>0</v>
      </c>
      <c r="DV97" s="206">
        <f t="shared" si="104"/>
        <v>0</v>
      </c>
      <c r="DW97" s="206">
        <f t="shared" si="105"/>
        <v>0</v>
      </c>
      <c r="DX97" s="206">
        <f t="shared" si="106"/>
        <v>0</v>
      </c>
      <c r="DY97" s="206">
        <f t="shared" si="107"/>
        <v>0</v>
      </c>
      <c r="DZ97" s="206">
        <f t="shared" si="108"/>
        <v>0</v>
      </c>
      <c r="EA97" s="206">
        <f t="shared" si="109"/>
        <v>0</v>
      </c>
      <c r="EB97" s="206">
        <f t="shared" si="110"/>
        <v>0</v>
      </c>
      <c r="EC97" s="206">
        <f t="shared" si="111"/>
        <v>0</v>
      </c>
      <c r="ED97" s="207">
        <f t="shared" si="91"/>
        <v>0</v>
      </c>
      <c r="EE97" s="303">
        <f t="shared" si="112"/>
        <v>0</v>
      </c>
      <c r="EF97" s="306"/>
      <c r="EG97" s="314"/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>
        <f t="shared" si="88"/>
        <v>0</v>
      </c>
      <c r="DN98" s="317">
        <f t="shared" si="89"/>
        <v>0</v>
      </c>
      <c r="DO98" s="317" t="s">
        <v>419</v>
      </c>
      <c r="DP98" s="317"/>
      <c r="DQ98" s="208"/>
      <c r="DR98" s="209"/>
      <c r="DS98" s="218"/>
      <c r="DT98" s="205" t="s">
        <v>197</v>
      </c>
      <c r="DU98" s="206">
        <f t="shared" si="103"/>
        <v>0</v>
      </c>
      <c r="DV98" s="206">
        <f t="shared" si="104"/>
        <v>0</v>
      </c>
      <c r="DW98" s="206">
        <f t="shared" si="105"/>
        <v>0</v>
      </c>
      <c r="DX98" s="206">
        <f t="shared" si="106"/>
        <v>0</v>
      </c>
      <c r="DY98" s="206">
        <f t="shared" si="107"/>
        <v>0</v>
      </c>
      <c r="DZ98" s="206">
        <f t="shared" si="108"/>
        <v>0</v>
      </c>
      <c r="EA98" s="206">
        <f t="shared" si="109"/>
        <v>0</v>
      </c>
      <c r="EB98" s="206">
        <f t="shared" si="110"/>
        <v>0</v>
      </c>
      <c r="EC98" s="206">
        <f t="shared" si="111"/>
        <v>0</v>
      </c>
      <c r="ED98" s="207">
        <f t="shared" si="91"/>
        <v>0</v>
      </c>
      <c r="EE98" s="303">
        <f t="shared" si="112"/>
        <v>0</v>
      </c>
      <c r="EF98" s="306"/>
      <c r="EG98" s="314"/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>
        <f t="shared" si="88"/>
        <v>0</v>
      </c>
      <c r="DN99" s="317">
        <f t="shared" si="89"/>
        <v>0</v>
      </c>
      <c r="DO99" s="317" t="s">
        <v>420</v>
      </c>
      <c r="DP99" s="317"/>
      <c r="DQ99" s="208"/>
      <c r="DR99" s="209"/>
      <c r="DS99" s="218"/>
      <c r="DT99" s="205" t="s">
        <v>199</v>
      </c>
      <c r="DU99" s="206">
        <f t="shared" si="103"/>
        <v>0</v>
      </c>
      <c r="DV99" s="206">
        <f t="shared" si="104"/>
        <v>0</v>
      </c>
      <c r="DW99" s="206">
        <f t="shared" si="105"/>
        <v>0</v>
      </c>
      <c r="DX99" s="206">
        <f t="shared" si="106"/>
        <v>0</v>
      </c>
      <c r="DY99" s="206">
        <f t="shared" si="107"/>
        <v>0</v>
      </c>
      <c r="DZ99" s="206">
        <f t="shared" si="108"/>
        <v>0</v>
      </c>
      <c r="EA99" s="206">
        <f t="shared" si="109"/>
        <v>0</v>
      </c>
      <c r="EB99" s="206">
        <f t="shared" si="110"/>
        <v>0</v>
      </c>
      <c r="EC99" s="206">
        <f t="shared" si="111"/>
        <v>0</v>
      </c>
      <c r="ED99" s="207">
        <f t="shared" si="91"/>
        <v>0</v>
      </c>
      <c r="EE99" s="303">
        <f t="shared" si="112"/>
        <v>0</v>
      </c>
      <c r="EF99" s="306"/>
      <c r="EG99" s="314"/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>
        <f t="shared" si="88"/>
        <v>0</v>
      </c>
      <c r="DN100" s="317">
        <f t="shared" si="89"/>
        <v>0</v>
      </c>
      <c r="DO100" s="317" t="s">
        <v>420</v>
      </c>
      <c r="DP100" s="317"/>
      <c r="DQ100" s="208"/>
      <c r="DR100" s="209"/>
      <c r="DS100" s="218"/>
      <c r="DT100" s="205" t="s">
        <v>201</v>
      </c>
      <c r="DU100" s="206">
        <f t="shared" si="103"/>
        <v>0</v>
      </c>
      <c r="DV100" s="206">
        <f t="shared" si="104"/>
        <v>0</v>
      </c>
      <c r="DW100" s="206">
        <f t="shared" si="105"/>
        <v>0</v>
      </c>
      <c r="DX100" s="206">
        <f t="shared" si="106"/>
        <v>0</v>
      </c>
      <c r="DY100" s="206">
        <f t="shared" si="107"/>
        <v>0</v>
      </c>
      <c r="DZ100" s="206">
        <f t="shared" si="108"/>
        <v>0</v>
      </c>
      <c r="EA100" s="206">
        <f t="shared" si="109"/>
        <v>0</v>
      </c>
      <c r="EB100" s="206">
        <f t="shared" si="110"/>
        <v>0</v>
      </c>
      <c r="EC100" s="206">
        <f t="shared" si="111"/>
        <v>0</v>
      </c>
      <c r="ED100" s="207">
        <f t="shared" si="91"/>
        <v>0</v>
      </c>
      <c r="EE100" s="303">
        <f t="shared" si="112"/>
        <v>0</v>
      </c>
      <c r="EF100" s="306"/>
      <c r="EG100" s="314"/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>
        <f t="shared" si="88"/>
        <v>0</v>
      </c>
      <c r="DN101" s="317">
        <f t="shared" si="89"/>
        <v>0</v>
      </c>
      <c r="DO101" s="317" t="s">
        <v>420</v>
      </c>
      <c r="DP101" s="317"/>
      <c r="DQ101" s="208"/>
      <c r="DR101" s="209"/>
      <c r="DS101" s="218"/>
      <c r="DT101" s="205" t="s">
        <v>203</v>
      </c>
      <c r="DU101" s="206">
        <f t="shared" si="103"/>
        <v>0</v>
      </c>
      <c r="DV101" s="206">
        <f t="shared" si="104"/>
        <v>0</v>
      </c>
      <c r="DW101" s="206">
        <f t="shared" si="105"/>
        <v>0</v>
      </c>
      <c r="DX101" s="206">
        <f t="shared" si="106"/>
        <v>0</v>
      </c>
      <c r="DY101" s="206">
        <f t="shared" si="107"/>
        <v>0</v>
      </c>
      <c r="DZ101" s="206">
        <f t="shared" si="108"/>
        <v>0</v>
      </c>
      <c r="EA101" s="206">
        <f t="shared" si="109"/>
        <v>0</v>
      </c>
      <c r="EB101" s="206">
        <f t="shared" si="110"/>
        <v>0</v>
      </c>
      <c r="EC101" s="206">
        <f t="shared" si="111"/>
        <v>0</v>
      </c>
      <c r="ED101" s="207">
        <f t="shared" si="91"/>
        <v>0</v>
      </c>
      <c r="EE101" s="303">
        <f t="shared" si="112"/>
        <v>0</v>
      </c>
      <c r="EF101" s="306"/>
      <c r="EG101" s="314"/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>
        <f t="shared" si="88"/>
        <v>0</v>
      </c>
      <c r="DN102" s="317">
        <f t="shared" si="89"/>
        <v>0</v>
      </c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13">SUM(DU103:DU105)</f>
        <v>0</v>
      </c>
      <c r="DV102" s="213">
        <f t="shared" si="113"/>
        <v>0</v>
      </c>
      <c r="DW102" s="213">
        <f t="shared" si="113"/>
        <v>0</v>
      </c>
      <c r="DX102" s="213">
        <f t="shared" si="113"/>
        <v>0</v>
      </c>
      <c r="DY102" s="213">
        <f t="shared" si="113"/>
        <v>0</v>
      </c>
      <c r="DZ102" s="213">
        <f t="shared" si="113"/>
        <v>0</v>
      </c>
      <c r="EA102" s="213">
        <f t="shared" si="113"/>
        <v>0</v>
      </c>
      <c r="EB102" s="213">
        <f t="shared" si="113"/>
        <v>0</v>
      </c>
      <c r="EC102" s="213">
        <f t="shared" si="113"/>
        <v>0</v>
      </c>
      <c r="ED102" s="214">
        <f t="shared" si="91"/>
        <v>0</v>
      </c>
      <c r="EE102" s="305"/>
      <c r="EF102" s="306"/>
      <c r="EG102" s="314"/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0</v>
      </c>
      <c r="T103" s="206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0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0</v>
      </c>
      <c r="DM103" s="343">
        <f t="shared" si="88"/>
        <v>0</v>
      </c>
      <c r="DN103" s="317">
        <f t="shared" si="89"/>
        <v>0</v>
      </c>
      <c r="DO103" s="317" t="s">
        <v>419</v>
      </c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0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0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91"/>
        <v>0</v>
      </c>
      <c r="EE103" s="303">
        <f>ED103-(DL103/$DQ$4)</f>
        <v>0</v>
      </c>
      <c r="EF103" s="306"/>
      <c r="EG103" s="314"/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>
        <f t="shared" si="88"/>
        <v>0</v>
      </c>
      <c r="DN104" s="317">
        <f t="shared" si="89"/>
        <v>0</v>
      </c>
      <c r="DO104" s="317" t="s">
        <v>419</v>
      </c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91"/>
        <v>0</v>
      </c>
      <c r="EE104" s="303">
        <f>ED104-(DL104/$DQ$4)</f>
        <v>0</v>
      </c>
      <c r="EF104" s="306"/>
      <c r="EG104" s="314"/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>
        <f t="shared" si="88"/>
        <v>0</v>
      </c>
      <c r="DN105" s="317">
        <f t="shared" si="89"/>
        <v>0</v>
      </c>
      <c r="DO105" s="317" t="s">
        <v>419</v>
      </c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91"/>
        <v>0</v>
      </c>
      <c r="EE105" s="303">
        <f>ED105-(DL105/$DQ$4)</f>
        <v>0</v>
      </c>
      <c r="EF105" s="306"/>
      <c r="EG105" s="314"/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>
        <f t="shared" si="88"/>
        <v>0</v>
      </c>
      <c r="DN106" s="317">
        <f t="shared" si="89"/>
        <v>0</v>
      </c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91"/>
        <v>0</v>
      </c>
      <c r="EE106" s="306">
        <f>ED106-(DL106/$DQ$4)</f>
        <v>0</v>
      </c>
      <c r="EF106" s="306"/>
      <c r="EG106" s="314"/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>
        <f t="shared" si="88"/>
        <v>0</v>
      </c>
      <c r="DN107" s="317">
        <f t="shared" si="89"/>
        <v>0</v>
      </c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4">SUM(DU108:DU112)</f>
        <v>0</v>
      </c>
      <c r="DV107" s="213">
        <f t="shared" si="114"/>
        <v>0</v>
      </c>
      <c r="DW107" s="213">
        <f t="shared" si="114"/>
        <v>0</v>
      </c>
      <c r="DX107" s="213">
        <f t="shared" si="114"/>
        <v>0</v>
      </c>
      <c r="DY107" s="213">
        <f t="shared" si="114"/>
        <v>0</v>
      </c>
      <c r="DZ107" s="213">
        <f t="shared" si="114"/>
        <v>9.4656099999999993E-2</v>
      </c>
      <c r="EA107" s="213">
        <f t="shared" si="114"/>
        <v>0</v>
      </c>
      <c r="EB107" s="213">
        <f t="shared" si="114"/>
        <v>0</v>
      </c>
      <c r="EC107" s="213">
        <f t="shared" si="114"/>
        <v>2.7034173200000002</v>
      </c>
      <c r="ED107" s="214">
        <f t="shared" si="91"/>
        <v>2.7980734200000001</v>
      </c>
      <c r="EE107" s="305"/>
      <c r="EF107" s="306"/>
      <c r="EG107" s="314"/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2703.41732</v>
      </c>
      <c r="DK108" s="206">
        <v>0</v>
      </c>
      <c r="DL108" s="207">
        <v>2703.41732</v>
      </c>
      <c r="DM108" s="343">
        <f t="shared" si="88"/>
        <v>0</v>
      </c>
      <c r="DN108" s="317">
        <f t="shared" si="89"/>
        <v>0</v>
      </c>
      <c r="DO108" s="317" t="s">
        <v>419</v>
      </c>
      <c r="DP108" s="317" t="s">
        <v>426</v>
      </c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2.7034173200000002</v>
      </c>
      <c r="ED108" s="207">
        <f t="shared" si="91"/>
        <v>2.7034173200000002</v>
      </c>
      <c r="EE108" s="303">
        <f>ED108-(DL108/$DQ$4)</f>
        <v>0</v>
      </c>
      <c r="EF108" s="306"/>
      <c r="EG108" s="314"/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0</v>
      </c>
      <c r="BK109" s="206">
        <v>0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0</v>
      </c>
      <c r="CL109" s="206">
        <v>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94.656099999999995</v>
      </c>
      <c r="DC109" s="206">
        <v>0</v>
      </c>
      <c r="DD109" s="206">
        <v>0</v>
      </c>
      <c r="DE109" s="206">
        <v>0</v>
      </c>
      <c r="DF109" s="206">
        <v>0</v>
      </c>
      <c r="DG109" s="206">
        <v>0</v>
      </c>
      <c r="DH109" s="206">
        <v>0</v>
      </c>
      <c r="DI109" s="206">
        <v>0</v>
      </c>
      <c r="DJ109" s="206">
        <v>0</v>
      </c>
      <c r="DK109" s="206">
        <v>0</v>
      </c>
      <c r="DL109" s="207">
        <v>94.656099999999995</v>
      </c>
      <c r="DM109" s="343">
        <f t="shared" si="88"/>
        <v>0</v>
      </c>
      <c r="DN109" s="317">
        <f t="shared" si="89"/>
        <v>0</v>
      </c>
      <c r="DO109" s="317" t="s">
        <v>419</v>
      </c>
      <c r="DP109" s="317" t="s">
        <v>427</v>
      </c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0</v>
      </c>
      <c r="DW109" s="206">
        <f>SUM(P109:AL109)/$DQ$4</f>
        <v>0</v>
      </c>
      <c r="DX109" s="206">
        <f>SUM(AM109:CT109)/$DQ$4</f>
        <v>0</v>
      </c>
      <c r="DY109" s="206">
        <f>SUM(CU109:CY109)/$DQ$4</f>
        <v>0</v>
      </c>
      <c r="DZ109" s="206">
        <f>SUM(CZ109:DE109)/$DQ$4</f>
        <v>9.4656099999999993E-2</v>
      </c>
      <c r="EA109" s="206">
        <f>SUM(DF109:DG109)/$DQ$4</f>
        <v>0</v>
      </c>
      <c r="EB109" s="206">
        <f>SUM(DH109:DI109)/$DQ$4</f>
        <v>0</v>
      </c>
      <c r="EC109" s="206">
        <f>SUM(DJ109:DK109)/$DQ$4</f>
        <v>0</v>
      </c>
      <c r="ED109" s="207">
        <f t="shared" si="91"/>
        <v>9.4656099999999993E-2</v>
      </c>
      <c r="EE109" s="303">
        <f>ED109-(DL109/$DQ$4)</f>
        <v>0</v>
      </c>
      <c r="EF109" s="306"/>
      <c r="EG109" s="314"/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>
        <f t="shared" si="88"/>
        <v>0</v>
      </c>
      <c r="DN110" s="317">
        <f t="shared" si="89"/>
        <v>0</v>
      </c>
      <c r="DO110" s="317" t="s">
        <v>424</v>
      </c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91"/>
        <v>0</v>
      </c>
      <c r="EE110" s="303">
        <f>ED110-(DL110/$DQ$4)</f>
        <v>0</v>
      </c>
      <c r="EF110" s="306"/>
      <c r="EG110" s="314"/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>
        <f t="shared" si="88"/>
        <v>0</v>
      </c>
      <c r="DN111" s="317">
        <f t="shared" si="89"/>
        <v>0</v>
      </c>
      <c r="DO111" s="317" t="s">
        <v>424</v>
      </c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91"/>
        <v>0</v>
      </c>
      <c r="EE111" s="303">
        <f>ED111-(DL111/$DQ$4)</f>
        <v>0</v>
      </c>
      <c r="EF111" s="306"/>
      <c r="EG111" s="314"/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>
        <f t="shared" si="88"/>
        <v>0</v>
      </c>
      <c r="DN112" s="317">
        <f t="shared" si="89"/>
        <v>0</v>
      </c>
      <c r="DO112" s="317" t="s">
        <v>424</v>
      </c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91"/>
        <v>0</v>
      </c>
      <c r="EE112" s="303">
        <f>ED112-(DL112/$DQ$4)</f>
        <v>0</v>
      </c>
      <c r="EF112" s="306"/>
      <c r="EG112" s="314"/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>
        <f t="shared" si="88"/>
        <v>0</v>
      </c>
      <c r="DN113" s="317">
        <f t="shared" si="89"/>
        <v>0</v>
      </c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5">SUM(DU114:DU118)</f>
        <v>0</v>
      </c>
      <c r="DV113" s="213">
        <f t="shared" si="115"/>
        <v>0</v>
      </c>
      <c r="DW113" s="213">
        <f t="shared" si="115"/>
        <v>0</v>
      </c>
      <c r="DX113" s="213">
        <f t="shared" si="115"/>
        <v>0</v>
      </c>
      <c r="DY113" s="213">
        <f t="shared" si="115"/>
        <v>0</v>
      </c>
      <c r="DZ113" s="213">
        <f t="shared" si="115"/>
        <v>3.3250000000000002</v>
      </c>
      <c r="EA113" s="213">
        <f t="shared" si="115"/>
        <v>45.277999999999999</v>
      </c>
      <c r="EB113" s="213">
        <f t="shared" si="115"/>
        <v>27.334000000000003</v>
      </c>
      <c r="EC113" s="213">
        <f t="shared" si="115"/>
        <v>0</v>
      </c>
      <c r="ED113" s="214">
        <f t="shared" si="91"/>
        <v>75.937000000000012</v>
      </c>
      <c r="EE113" s="305"/>
      <c r="EF113" s="306"/>
      <c r="EG113" s="314"/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7470</v>
      </c>
      <c r="DG114" s="206">
        <v>30665</v>
      </c>
      <c r="DH114" s="206">
        <v>10284</v>
      </c>
      <c r="DI114" s="206">
        <v>0</v>
      </c>
      <c r="DJ114" s="206">
        <v>0</v>
      </c>
      <c r="DK114" s="206">
        <v>0</v>
      </c>
      <c r="DL114" s="207">
        <v>48419</v>
      </c>
      <c r="DM114" s="343">
        <f t="shared" si="88"/>
        <v>0</v>
      </c>
      <c r="DN114" s="317">
        <f t="shared" si="89"/>
        <v>0</v>
      </c>
      <c r="DO114" s="317" t="s">
        <v>419</v>
      </c>
      <c r="DP114" s="317" t="s">
        <v>426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38.134999999999998</v>
      </c>
      <c r="EB114" s="206">
        <f>SUM(DH114:DI114)/$DQ$4</f>
        <v>10.284000000000001</v>
      </c>
      <c r="EC114" s="206">
        <f>SUM(DJ114:DK114)/$DQ$4</f>
        <v>0</v>
      </c>
      <c r="ED114" s="207">
        <f t="shared" si="91"/>
        <v>48.418999999999997</v>
      </c>
      <c r="EE114" s="303">
        <f>ED114-(DL114/$DQ$4)</f>
        <v>0</v>
      </c>
      <c r="EF114" s="306"/>
      <c r="EG114" s="314"/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0</v>
      </c>
      <c r="BJ115" s="206">
        <v>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0</v>
      </c>
      <c r="BQ115" s="206">
        <v>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0</v>
      </c>
      <c r="CZ115" s="206">
        <v>0</v>
      </c>
      <c r="DA115" s="206">
        <v>0</v>
      </c>
      <c r="DB115" s="206">
        <v>3325</v>
      </c>
      <c r="DC115" s="206">
        <v>0</v>
      </c>
      <c r="DD115" s="206">
        <v>0</v>
      </c>
      <c r="DE115" s="206">
        <v>0</v>
      </c>
      <c r="DF115" s="206">
        <v>7143</v>
      </c>
      <c r="DG115" s="206">
        <v>0</v>
      </c>
      <c r="DH115" s="206">
        <v>0</v>
      </c>
      <c r="DI115" s="206">
        <v>17050</v>
      </c>
      <c r="DJ115" s="206">
        <v>0</v>
      </c>
      <c r="DK115" s="206">
        <v>0</v>
      </c>
      <c r="DL115" s="207">
        <v>27518</v>
      </c>
      <c r="DM115" s="343">
        <f t="shared" si="88"/>
        <v>0</v>
      </c>
      <c r="DN115" s="317">
        <f t="shared" si="89"/>
        <v>0</v>
      </c>
      <c r="DO115" s="317" t="s">
        <v>419</v>
      </c>
      <c r="DP115" s="317" t="s">
        <v>427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0</v>
      </c>
      <c r="DW115" s="206">
        <f>SUM(P115:AL115)/$DQ$4</f>
        <v>0</v>
      </c>
      <c r="DX115" s="206">
        <f>SUM(AM115:CT115)/$DQ$4</f>
        <v>0</v>
      </c>
      <c r="DY115" s="206">
        <f>SUM(CU115:CY115)/$DQ$4</f>
        <v>0</v>
      </c>
      <c r="DZ115" s="206">
        <f>SUM(CZ115:DE115)/$DQ$4</f>
        <v>3.3250000000000002</v>
      </c>
      <c r="EA115" s="206">
        <f>SUM(DF115:DG115)/$DQ$4</f>
        <v>7.1429999999999998</v>
      </c>
      <c r="EB115" s="206">
        <f>SUM(DH115:DI115)/$DQ$4</f>
        <v>17.05</v>
      </c>
      <c r="EC115" s="206">
        <f>SUM(DJ115:DK115)/$DQ$4</f>
        <v>0</v>
      </c>
      <c r="ED115" s="207">
        <f t="shared" si="91"/>
        <v>27.518000000000001</v>
      </c>
      <c r="EE115" s="303">
        <f>ED115-(DL115/$DQ$4)</f>
        <v>0</v>
      </c>
      <c r="EF115" s="306"/>
      <c r="EG115" s="314"/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>
        <f t="shared" si="88"/>
        <v>0</v>
      </c>
      <c r="DN116" s="317">
        <f t="shared" si="89"/>
        <v>0</v>
      </c>
      <c r="DO116" s="317" t="s">
        <v>424</v>
      </c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91"/>
        <v>0</v>
      </c>
      <c r="EE116" s="303">
        <f>ED116-(DL116/$DQ$4)</f>
        <v>0</v>
      </c>
      <c r="EF116" s="306"/>
      <c r="EG116" s="314"/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>
        <f t="shared" si="88"/>
        <v>0</v>
      </c>
      <c r="DN117" s="317">
        <f t="shared" si="89"/>
        <v>0</v>
      </c>
      <c r="DO117" s="317" t="s">
        <v>424</v>
      </c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91"/>
        <v>0</v>
      </c>
      <c r="EE117" s="303">
        <f>ED117-(DL117/$DQ$4)</f>
        <v>0</v>
      </c>
      <c r="EF117" s="306"/>
      <c r="EG117" s="314"/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>
        <f t="shared" si="88"/>
        <v>0</v>
      </c>
      <c r="DN118" s="317">
        <f t="shared" si="89"/>
        <v>0</v>
      </c>
      <c r="DO118" s="317" t="s">
        <v>424</v>
      </c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91"/>
        <v>0</v>
      </c>
      <c r="EE118" s="303">
        <f>ED118-(DL118/$DQ$4)</f>
        <v>0</v>
      </c>
      <c r="EF118" s="306"/>
      <c r="EG118" s="314"/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>
        <f t="shared" si="88"/>
        <v>0</v>
      </c>
      <c r="DN119" s="317">
        <f t="shared" si="89"/>
        <v>0</v>
      </c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6">SUM(DU120:DU124)</f>
        <v>0</v>
      </c>
      <c r="DV119" s="213">
        <f t="shared" si="116"/>
        <v>0</v>
      </c>
      <c r="DW119" s="213">
        <f t="shared" si="116"/>
        <v>0</v>
      </c>
      <c r="DX119" s="213">
        <f t="shared" si="116"/>
        <v>0</v>
      </c>
      <c r="DY119" s="213">
        <f t="shared" si="116"/>
        <v>0</v>
      </c>
      <c r="DZ119" s="213">
        <f t="shared" si="116"/>
        <v>0</v>
      </c>
      <c r="EA119" s="213">
        <f t="shared" si="116"/>
        <v>0</v>
      </c>
      <c r="EB119" s="213">
        <f t="shared" si="116"/>
        <v>0</v>
      </c>
      <c r="EC119" s="213">
        <f t="shared" si="116"/>
        <v>0</v>
      </c>
      <c r="ED119" s="214">
        <f t="shared" si="91"/>
        <v>0</v>
      </c>
      <c r="EE119" s="305"/>
      <c r="EF119" s="306"/>
      <c r="EG119" s="314"/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>
        <f t="shared" si="88"/>
        <v>0</v>
      </c>
      <c r="DN120" s="317">
        <f t="shared" si="89"/>
        <v>0</v>
      </c>
      <c r="DO120" s="317" t="s">
        <v>419</v>
      </c>
      <c r="DP120" s="317" t="s">
        <v>426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91"/>
        <v>0</v>
      </c>
      <c r="EE120" s="303">
        <f t="shared" ref="EE120:EE134" si="117">ED120-(DL120/$DQ$4)</f>
        <v>0</v>
      </c>
      <c r="EF120" s="306"/>
      <c r="EG120" s="314"/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0</v>
      </c>
      <c r="DM121" s="343">
        <f t="shared" si="88"/>
        <v>0</v>
      </c>
      <c r="DN121" s="317">
        <f t="shared" si="89"/>
        <v>0</v>
      </c>
      <c r="DO121" s="317" t="s">
        <v>419</v>
      </c>
      <c r="DP121" s="317" t="s">
        <v>427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0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91"/>
        <v>0</v>
      </c>
      <c r="EE121" s="303">
        <f t="shared" si="117"/>
        <v>0</v>
      </c>
      <c r="EF121" s="306"/>
      <c r="EG121" s="314"/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>
        <f t="shared" si="88"/>
        <v>0</v>
      </c>
      <c r="DN122" s="317">
        <f t="shared" si="89"/>
        <v>0</v>
      </c>
      <c r="DO122" s="317" t="s">
        <v>424</v>
      </c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91"/>
        <v>0</v>
      </c>
      <c r="EE122" s="303">
        <f t="shared" si="117"/>
        <v>0</v>
      </c>
      <c r="EF122" s="306"/>
      <c r="EG122" s="314"/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>
        <f t="shared" si="88"/>
        <v>0</v>
      </c>
      <c r="DN123" s="317">
        <f t="shared" si="89"/>
        <v>0</v>
      </c>
      <c r="DO123" s="317" t="s">
        <v>424</v>
      </c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91"/>
        <v>0</v>
      </c>
      <c r="EE123" s="303">
        <f t="shared" si="117"/>
        <v>0</v>
      </c>
      <c r="EF123" s="306"/>
      <c r="EG123" s="314"/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>
        <f t="shared" si="88"/>
        <v>0</v>
      </c>
      <c r="DN124" s="317">
        <f t="shared" si="89"/>
        <v>0</v>
      </c>
      <c r="DO124" s="317" t="s">
        <v>424</v>
      </c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91"/>
        <v>0</v>
      </c>
      <c r="EE124" s="303">
        <f t="shared" si="117"/>
        <v>0</v>
      </c>
      <c r="EF124" s="306"/>
      <c r="EG124" s="314"/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>
        <f t="shared" si="88"/>
        <v>0</v>
      </c>
      <c r="DN125" s="317">
        <f t="shared" si="89"/>
        <v>0</v>
      </c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8">DU126</f>
        <v>0</v>
      </c>
      <c r="DV125" s="213">
        <f t="shared" si="118"/>
        <v>0</v>
      </c>
      <c r="DW125" s="213">
        <f t="shared" si="118"/>
        <v>0</v>
      </c>
      <c r="DX125" s="213">
        <f t="shared" si="118"/>
        <v>0</v>
      </c>
      <c r="DY125" s="213">
        <f t="shared" si="118"/>
        <v>0</v>
      </c>
      <c r="DZ125" s="213">
        <f t="shared" si="118"/>
        <v>0</v>
      </c>
      <c r="EA125" s="213">
        <f t="shared" si="118"/>
        <v>0</v>
      </c>
      <c r="EB125" s="213">
        <f t="shared" si="118"/>
        <v>0</v>
      </c>
      <c r="EC125" s="213">
        <f t="shared" si="118"/>
        <v>0</v>
      </c>
      <c r="ED125" s="214">
        <f t="shared" si="91"/>
        <v>0</v>
      </c>
      <c r="EE125" s="305">
        <f t="shared" si="117"/>
        <v>0</v>
      </c>
      <c r="EF125" s="306"/>
      <c r="EG125" s="314"/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>
        <f t="shared" si="88"/>
        <v>0</v>
      </c>
      <c r="DN126" s="317">
        <f t="shared" si="89"/>
        <v>0</v>
      </c>
      <c r="DO126" s="317" t="s">
        <v>419</v>
      </c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91"/>
        <v>0</v>
      </c>
      <c r="EE126" s="303">
        <f t="shared" si="117"/>
        <v>0</v>
      </c>
      <c r="EF126" s="306"/>
      <c r="EG126" s="314"/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>
        <f t="shared" si="88"/>
        <v>0</v>
      </c>
      <c r="DN127" s="317">
        <f t="shared" si="89"/>
        <v>0</v>
      </c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91"/>
        <v>0</v>
      </c>
      <c r="EE127" s="303">
        <f t="shared" si="117"/>
        <v>0</v>
      </c>
      <c r="EF127" s="306"/>
      <c r="EG127" s="314"/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6006.4516666666668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6006.4516666666668</v>
      </c>
      <c r="DM128" s="343">
        <f t="shared" si="88"/>
        <v>6006.4516666666668</v>
      </c>
      <c r="DN128" s="317">
        <f t="shared" si="89"/>
        <v>6006.4516666666668</v>
      </c>
      <c r="DO128" s="317" t="s">
        <v>419</v>
      </c>
      <c r="DP128" s="317" t="s">
        <v>428</v>
      </c>
      <c r="DQ128" s="208"/>
      <c r="DR128" s="209" t="s">
        <v>23</v>
      </c>
      <c r="DS128" s="209"/>
      <c r="DT128" s="205"/>
      <c r="DU128" s="206">
        <f t="shared" ref="DU128:DU134" si="119">I128/$DQ$4</f>
        <v>0</v>
      </c>
      <c r="DV128" s="206">
        <f t="shared" ref="DV128:DV134" si="120">SUM(J128:O128)/$DQ$4</f>
        <v>6.006451666666667</v>
      </c>
      <c r="DW128" s="206">
        <f t="shared" ref="DW128:DW134" si="121">SUM(P128:AL128)/$DQ$4</f>
        <v>0</v>
      </c>
      <c r="DX128" s="206">
        <f t="shared" ref="DX128:DX134" si="122">SUM(AM128:CT128)/$DQ$4</f>
        <v>0</v>
      </c>
      <c r="DY128" s="206">
        <f t="shared" ref="DY128:DY134" si="123">SUM(CU128:CY128)/$DQ$4</f>
        <v>0</v>
      </c>
      <c r="DZ128" s="206">
        <f t="shared" ref="DZ128:DZ134" si="124">SUM(CZ128:DE128)/$DQ$4</f>
        <v>0</v>
      </c>
      <c r="EA128" s="206">
        <f t="shared" ref="EA128:EA134" si="125">SUM(DF128:DG128)/$DQ$4</f>
        <v>0</v>
      </c>
      <c r="EB128" s="206">
        <f t="shared" ref="EB128:EB134" si="126">SUM(DH128:DI128)/$DQ$4</f>
        <v>0</v>
      </c>
      <c r="EC128" s="206">
        <f t="shared" ref="EC128:EC134" si="127">SUM(DJ128:DK128)/$DQ$4</f>
        <v>0</v>
      </c>
      <c r="ED128" s="207">
        <f t="shared" si="91"/>
        <v>6.006451666666667</v>
      </c>
      <c r="EE128" s="303">
        <f t="shared" si="117"/>
        <v>0</v>
      </c>
      <c r="EF128" s="306"/>
      <c r="EG128" s="314"/>
      <c r="EH128" s="101"/>
    </row>
    <row r="129" spans="1:210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>
        <f t="shared" si="88"/>
        <v>0</v>
      </c>
      <c r="DN129" s="317">
        <f t="shared" si="89"/>
        <v>0</v>
      </c>
      <c r="DO129" s="317" t="s">
        <v>419</v>
      </c>
      <c r="DP129" s="317" t="s">
        <v>429</v>
      </c>
      <c r="DQ129" s="208"/>
      <c r="DR129" s="209" t="s">
        <v>264</v>
      </c>
      <c r="DS129" s="209"/>
      <c r="DT129" s="205"/>
      <c r="DU129" s="206">
        <f t="shared" si="119"/>
        <v>0</v>
      </c>
      <c r="DV129" s="206">
        <f t="shared" si="120"/>
        <v>0</v>
      </c>
      <c r="DW129" s="206">
        <f t="shared" si="121"/>
        <v>0</v>
      </c>
      <c r="DX129" s="206">
        <f t="shared" si="122"/>
        <v>0</v>
      </c>
      <c r="DY129" s="206">
        <f t="shared" si="123"/>
        <v>0</v>
      </c>
      <c r="DZ129" s="206">
        <f t="shared" si="124"/>
        <v>0</v>
      </c>
      <c r="EA129" s="206">
        <f t="shared" si="125"/>
        <v>0</v>
      </c>
      <c r="EB129" s="206">
        <f t="shared" si="126"/>
        <v>0</v>
      </c>
      <c r="EC129" s="206">
        <f t="shared" si="127"/>
        <v>0</v>
      </c>
      <c r="ED129" s="207">
        <f t="shared" si="91"/>
        <v>0</v>
      </c>
      <c r="EE129" s="303">
        <f t="shared" si="117"/>
        <v>0</v>
      </c>
      <c r="EF129" s="306"/>
      <c r="EG129" s="314"/>
      <c r="EH129" s="101"/>
    </row>
    <row r="130" spans="1:210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156742.09779083499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156742.09779083499</v>
      </c>
      <c r="DM130" s="343">
        <f t="shared" si="88"/>
        <v>156742.09779083499</v>
      </c>
      <c r="DN130" s="317">
        <f t="shared" si="89"/>
        <v>156742.09779083499</v>
      </c>
      <c r="DO130" s="317" t="s">
        <v>419</v>
      </c>
      <c r="DP130" s="317"/>
      <c r="DQ130" s="208"/>
      <c r="DR130" s="209" t="s">
        <v>265</v>
      </c>
      <c r="DS130" s="209"/>
      <c r="DT130" s="205"/>
      <c r="DU130" s="206">
        <f t="shared" si="119"/>
        <v>156.74209779083498</v>
      </c>
      <c r="DV130" s="206">
        <f t="shared" si="120"/>
        <v>0</v>
      </c>
      <c r="DW130" s="206">
        <f t="shared" si="121"/>
        <v>0</v>
      </c>
      <c r="DX130" s="206">
        <f t="shared" si="122"/>
        <v>0</v>
      </c>
      <c r="DY130" s="206">
        <f t="shared" si="123"/>
        <v>0</v>
      </c>
      <c r="DZ130" s="206">
        <f t="shared" si="124"/>
        <v>0</v>
      </c>
      <c r="EA130" s="206">
        <f t="shared" si="125"/>
        <v>0</v>
      </c>
      <c r="EB130" s="206">
        <f t="shared" si="126"/>
        <v>0</v>
      </c>
      <c r="EC130" s="206">
        <f t="shared" si="127"/>
        <v>0</v>
      </c>
      <c r="ED130" s="207">
        <f t="shared" si="91"/>
        <v>156.74209779083498</v>
      </c>
      <c r="EE130" s="303">
        <f t="shared" si="117"/>
        <v>0</v>
      </c>
      <c r="EF130" s="306"/>
      <c r="EG130" s="314"/>
      <c r="EH130" s="101"/>
    </row>
    <row r="131" spans="1:210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>
        <f t="shared" si="88"/>
        <v>0</v>
      </c>
      <c r="DN131" s="317">
        <f t="shared" si="89"/>
        <v>0</v>
      </c>
      <c r="DO131" s="317" t="s">
        <v>420</v>
      </c>
      <c r="DP131" s="317" t="s">
        <v>430</v>
      </c>
      <c r="DQ131" s="208"/>
      <c r="DR131" s="209" t="s">
        <v>266</v>
      </c>
      <c r="DS131" s="209"/>
      <c r="DT131" s="205"/>
      <c r="DU131" s="206">
        <f t="shared" si="119"/>
        <v>0</v>
      </c>
      <c r="DV131" s="206">
        <f t="shared" si="120"/>
        <v>0</v>
      </c>
      <c r="DW131" s="206">
        <f t="shared" si="121"/>
        <v>0</v>
      </c>
      <c r="DX131" s="206">
        <f t="shared" si="122"/>
        <v>0</v>
      </c>
      <c r="DY131" s="206">
        <f t="shared" si="123"/>
        <v>0</v>
      </c>
      <c r="DZ131" s="206">
        <f t="shared" si="124"/>
        <v>0</v>
      </c>
      <c r="EA131" s="206">
        <f t="shared" si="125"/>
        <v>0</v>
      </c>
      <c r="EB131" s="206">
        <f t="shared" si="126"/>
        <v>0</v>
      </c>
      <c r="EC131" s="206">
        <f t="shared" si="127"/>
        <v>0</v>
      </c>
      <c r="ED131" s="207">
        <f t="shared" si="91"/>
        <v>0</v>
      </c>
      <c r="EE131" s="303">
        <f t="shared" si="117"/>
        <v>0</v>
      </c>
      <c r="EF131" s="306"/>
      <c r="EG131" s="314"/>
      <c r="EH131" s="101"/>
    </row>
    <row r="132" spans="1:210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>
        <f t="shared" si="88"/>
        <v>0</v>
      </c>
      <c r="DN132" s="317">
        <f t="shared" si="89"/>
        <v>0</v>
      </c>
      <c r="DO132" s="317" t="s">
        <v>420</v>
      </c>
      <c r="DP132" s="317"/>
      <c r="DQ132" s="208"/>
      <c r="DR132" s="209" t="s">
        <v>267</v>
      </c>
      <c r="DS132" s="209"/>
      <c r="DT132" s="205"/>
      <c r="DU132" s="206">
        <f t="shared" si="119"/>
        <v>0</v>
      </c>
      <c r="DV132" s="206">
        <f t="shared" si="120"/>
        <v>0</v>
      </c>
      <c r="DW132" s="206">
        <f t="shared" si="121"/>
        <v>0</v>
      </c>
      <c r="DX132" s="206">
        <f t="shared" si="122"/>
        <v>0</v>
      </c>
      <c r="DY132" s="206">
        <f t="shared" si="123"/>
        <v>0</v>
      </c>
      <c r="DZ132" s="206">
        <f t="shared" si="124"/>
        <v>0</v>
      </c>
      <c r="EA132" s="206">
        <f t="shared" si="125"/>
        <v>0</v>
      </c>
      <c r="EB132" s="206">
        <f t="shared" si="126"/>
        <v>0</v>
      </c>
      <c r="EC132" s="206">
        <f t="shared" si="127"/>
        <v>0</v>
      </c>
      <c r="ED132" s="207">
        <f t="shared" si="91"/>
        <v>0</v>
      </c>
      <c r="EE132" s="303">
        <f t="shared" si="117"/>
        <v>0</v>
      </c>
      <c r="EF132" s="306"/>
      <c r="EG132" s="314"/>
      <c r="EH132" s="101"/>
    </row>
    <row r="133" spans="1:210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>
        <f t="shared" si="88"/>
        <v>0</v>
      </c>
      <c r="DN133" s="317">
        <f t="shared" si="89"/>
        <v>0</v>
      </c>
      <c r="DO133" s="317" t="s">
        <v>420</v>
      </c>
      <c r="DP133" s="317"/>
      <c r="DQ133" s="307" t="s">
        <v>268</v>
      </c>
      <c r="DR133" s="221"/>
      <c r="DS133" s="221"/>
      <c r="DT133" s="223"/>
      <c r="DU133" s="206">
        <f t="shared" si="119"/>
        <v>0</v>
      </c>
      <c r="DV133" s="206">
        <f t="shared" si="120"/>
        <v>0</v>
      </c>
      <c r="DW133" s="206">
        <f t="shared" si="121"/>
        <v>0</v>
      </c>
      <c r="DX133" s="206">
        <f t="shared" si="122"/>
        <v>0</v>
      </c>
      <c r="DY133" s="206">
        <f t="shared" si="123"/>
        <v>0</v>
      </c>
      <c r="DZ133" s="206">
        <f t="shared" si="124"/>
        <v>0</v>
      </c>
      <c r="EA133" s="206">
        <f t="shared" si="125"/>
        <v>0</v>
      </c>
      <c r="EB133" s="206">
        <f t="shared" si="126"/>
        <v>0</v>
      </c>
      <c r="EC133" s="206">
        <f t="shared" si="127"/>
        <v>0</v>
      </c>
      <c r="ED133" s="207">
        <f t="shared" si="91"/>
        <v>0</v>
      </c>
      <c r="EE133" s="303">
        <f t="shared" si="117"/>
        <v>0</v>
      </c>
      <c r="EF133" s="306"/>
      <c r="EG133" s="314"/>
      <c r="EH133" s="101"/>
      <c r="HB133" s="126">
        <v>0</v>
      </c>
    </row>
    <row r="134" spans="1:210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>
        <f t="shared" si="88"/>
        <v>0</v>
      </c>
      <c r="DN134" s="317">
        <f t="shared" si="89"/>
        <v>0</v>
      </c>
      <c r="DO134" s="317" t="s">
        <v>418</v>
      </c>
      <c r="DP134" s="317"/>
      <c r="DQ134" s="290" t="s">
        <v>269</v>
      </c>
      <c r="DR134" s="218"/>
      <c r="DS134" s="209"/>
      <c r="DT134" s="205"/>
      <c r="DU134" s="206">
        <f t="shared" si="119"/>
        <v>0</v>
      </c>
      <c r="DV134" s="206">
        <f t="shared" si="120"/>
        <v>0</v>
      </c>
      <c r="DW134" s="206">
        <f t="shared" si="121"/>
        <v>0</v>
      </c>
      <c r="DX134" s="206">
        <f t="shared" si="122"/>
        <v>0</v>
      </c>
      <c r="DY134" s="206">
        <f t="shared" si="123"/>
        <v>0</v>
      </c>
      <c r="DZ134" s="206">
        <f t="shared" si="124"/>
        <v>0</v>
      </c>
      <c r="EA134" s="206">
        <f t="shared" si="125"/>
        <v>0</v>
      </c>
      <c r="EB134" s="206">
        <f t="shared" si="126"/>
        <v>0</v>
      </c>
      <c r="EC134" s="206">
        <f t="shared" si="127"/>
        <v>0</v>
      </c>
      <c r="ED134" s="207">
        <f t="shared" si="91"/>
        <v>0</v>
      </c>
      <c r="EE134" s="303">
        <f t="shared" si="117"/>
        <v>0</v>
      </c>
      <c r="EF134" s="306"/>
      <c r="EG134" s="314"/>
      <c r="EH134" s="101"/>
    </row>
    <row r="135" spans="1:210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>
        <f t="shared" si="88"/>
        <v>0</v>
      </c>
      <c r="DN135" s="317">
        <f t="shared" si="89"/>
        <v>0</v>
      </c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8">+DU136+DU152+DU157</f>
        <v>5.1168118863833891</v>
      </c>
      <c r="DV135" s="213">
        <f t="shared" si="128"/>
        <v>59.30700910044196</v>
      </c>
      <c r="DW135" s="213">
        <f t="shared" si="128"/>
        <v>338.8132799231949</v>
      </c>
      <c r="DX135" s="213">
        <f t="shared" si="128"/>
        <v>473.44770940049403</v>
      </c>
      <c r="DY135" s="213">
        <f t="shared" si="128"/>
        <v>193.1393978119057</v>
      </c>
      <c r="DZ135" s="213">
        <f t="shared" si="128"/>
        <v>158.65997394094376</v>
      </c>
      <c r="EA135" s="213">
        <f t="shared" si="128"/>
        <v>309.33339722739584</v>
      </c>
      <c r="EB135" s="213">
        <f t="shared" si="128"/>
        <v>205.67102790136758</v>
      </c>
      <c r="EC135" s="213">
        <f t="shared" si="128"/>
        <v>303.87085534292873</v>
      </c>
      <c r="ED135" s="214">
        <f t="shared" si="91"/>
        <v>2047.3594625350556</v>
      </c>
      <c r="EE135" s="305"/>
      <c r="EF135" s="306"/>
      <c r="EG135" s="314"/>
      <c r="EH135" s="101"/>
    </row>
    <row r="136" spans="1:210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>
        <f t="shared" si="88"/>
        <v>0</v>
      </c>
      <c r="DN136" s="317">
        <f t="shared" si="89"/>
        <v>0</v>
      </c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9">+DU137+DU142+DU147</f>
        <v>5.1141275390701892</v>
      </c>
      <c r="DV136" s="213">
        <f t="shared" si="129"/>
        <v>59.268998200081718</v>
      </c>
      <c r="DW136" s="213">
        <f t="shared" si="129"/>
        <v>337.8523660299121</v>
      </c>
      <c r="DX136" s="213">
        <f t="shared" si="129"/>
        <v>472.15830510139455</v>
      </c>
      <c r="DY136" s="213">
        <f t="shared" si="129"/>
        <v>190.53304246600945</v>
      </c>
      <c r="DZ136" s="213">
        <f t="shared" si="129"/>
        <v>157.64747415251884</v>
      </c>
      <c r="EA136" s="213">
        <f t="shared" si="129"/>
        <v>309.26416076403297</v>
      </c>
      <c r="EB136" s="213">
        <f t="shared" si="129"/>
        <v>205.65572300076357</v>
      </c>
      <c r="EC136" s="213">
        <f t="shared" si="129"/>
        <v>303.87085534292873</v>
      </c>
      <c r="ED136" s="214">
        <f t="shared" si="91"/>
        <v>2041.3650525967121</v>
      </c>
      <c r="EE136" s="305"/>
      <c r="EF136" s="306"/>
      <c r="EG136" s="314"/>
      <c r="EH136" s="101"/>
    </row>
    <row r="137" spans="1:210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>
        <f t="shared" si="88"/>
        <v>0</v>
      </c>
      <c r="DN137" s="317">
        <f t="shared" si="89"/>
        <v>0</v>
      </c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30">SUM(DU138:DU141)</f>
        <v>5.1141275390701892</v>
      </c>
      <c r="DV137" s="213">
        <f t="shared" si="130"/>
        <v>59.268998200081718</v>
      </c>
      <c r="DW137" s="213">
        <f t="shared" si="130"/>
        <v>261.79099120356278</v>
      </c>
      <c r="DX137" s="213">
        <f t="shared" si="130"/>
        <v>468.95210958648158</v>
      </c>
      <c r="DY137" s="213">
        <f t="shared" si="130"/>
        <v>185.7562158997568</v>
      </c>
      <c r="DZ137" s="213">
        <f t="shared" si="130"/>
        <v>148.8558270936314</v>
      </c>
      <c r="EA137" s="213">
        <f t="shared" si="130"/>
        <v>289.64537881283962</v>
      </c>
      <c r="EB137" s="213">
        <f t="shared" si="130"/>
        <v>205.09830854357025</v>
      </c>
      <c r="EC137" s="213">
        <f t="shared" si="130"/>
        <v>286.56271535019272</v>
      </c>
      <c r="ED137" s="214">
        <f t="shared" si="91"/>
        <v>1911.0446722291872</v>
      </c>
      <c r="EE137" s="305"/>
      <c r="EF137" s="306"/>
      <c r="EG137" s="314"/>
      <c r="EH137" s="101"/>
    </row>
    <row r="138" spans="1:210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2090.3684239837653</v>
      </c>
      <c r="J138" s="206">
        <v>229.99478964491038</v>
      </c>
      <c r="K138" s="206">
        <v>1258.3270541068125</v>
      </c>
      <c r="L138" s="206">
        <v>934.94548233065598</v>
      </c>
      <c r="M138" s="206">
        <v>33.370957396839685</v>
      </c>
      <c r="N138" s="206">
        <v>1667.2745957549803</v>
      </c>
      <c r="O138" s="206">
        <v>107.66602966335535</v>
      </c>
      <c r="P138" s="206">
        <v>5657.3262940348095</v>
      </c>
      <c r="Q138" s="206">
        <v>7.7968979776247593</v>
      </c>
      <c r="R138" s="206">
        <v>78.518207164117115</v>
      </c>
      <c r="S138" s="206">
        <v>166.12411870192022</v>
      </c>
      <c r="T138" s="206">
        <v>1542.5383498013077</v>
      </c>
      <c r="U138" s="206">
        <v>385.73479767207533</v>
      </c>
      <c r="V138" s="206">
        <v>672.03387237784489</v>
      </c>
      <c r="W138" s="206">
        <v>7008.5433235939754</v>
      </c>
      <c r="X138" s="206">
        <v>170.60376998904891</v>
      </c>
      <c r="Y138" s="206">
        <v>2515.4137378672403</v>
      </c>
      <c r="Z138" s="206">
        <v>242.6998049372157</v>
      </c>
      <c r="AA138" s="206">
        <v>5150.4670688943515</v>
      </c>
      <c r="AB138" s="206">
        <v>10.322387609930191</v>
      </c>
      <c r="AC138" s="206">
        <v>2043.8337210558348</v>
      </c>
      <c r="AD138" s="206">
        <v>21721.848632241483</v>
      </c>
      <c r="AE138" s="206">
        <v>1156.8022503065667</v>
      </c>
      <c r="AF138" s="206">
        <v>228.720774715533</v>
      </c>
      <c r="AG138" s="206">
        <v>5778.886175867151</v>
      </c>
      <c r="AH138" s="206">
        <v>1865.6715753887236</v>
      </c>
      <c r="AI138" s="206">
        <v>18095.21924939672</v>
      </c>
      <c r="AJ138" s="206">
        <v>1231.3423043339815</v>
      </c>
      <c r="AK138" s="206">
        <v>21506.853983887049</v>
      </c>
      <c r="AL138" s="206">
        <v>18916.111975551506</v>
      </c>
      <c r="AM138" s="206">
        <v>33.972537556360159</v>
      </c>
      <c r="AN138" s="206">
        <v>1606.0785982019029</v>
      </c>
      <c r="AO138" s="206">
        <v>729.1535683239606</v>
      </c>
      <c r="AP138" s="206">
        <v>7187.1976262134149</v>
      </c>
      <c r="AQ138" s="206">
        <v>124.78579752022628</v>
      </c>
      <c r="AR138" s="206">
        <v>2535.6545352680655</v>
      </c>
      <c r="AS138" s="206">
        <v>327.31124417571357</v>
      </c>
      <c r="AT138" s="206">
        <v>213.94890349022381</v>
      </c>
      <c r="AU138" s="206">
        <v>96.925599686913699</v>
      </c>
      <c r="AV138" s="206">
        <v>212.57605605467759</v>
      </c>
      <c r="AW138" s="206">
        <v>997.46821530130774</v>
      </c>
      <c r="AX138" s="206">
        <v>2281.0659545908929</v>
      </c>
      <c r="AY138" s="206">
        <v>1012.6876025775865</v>
      </c>
      <c r="AZ138" s="206">
        <v>99.110073144545424</v>
      </c>
      <c r="BA138" s="206">
        <v>103.92880898205247</v>
      </c>
      <c r="BB138" s="206">
        <v>3090.7787426754012</v>
      </c>
      <c r="BC138" s="206">
        <v>427.31714846736469</v>
      </c>
      <c r="BD138" s="206">
        <v>28183.484630194609</v>
      </c>
      <c r="BE138" s="206">
        <v>114.26110674925867</v>
      </c>
      <c r="BF138" s="206">
        <v>653.11463369911212</v>
      </c>
      <c r="BG138" s="206">
        <v>132.29505900323522</v>
      </c>
      <c r="BH138" s="206">
        <v>316.75227114947518</v>
      </c>
      <c r="BI138" s="206">
        <v>168.47433087906467</v>
      </c>
      <c r="BJ138" s="206">
        <v>68.248052179678666</v>
      </c>
      <c r="BK138" s="206">
        <v>676.69210992574961</v>
      </c>
      <c r="BL138" s="206">
        <v>5.6581773510967075</v>
      </c>
      <c r="BM138" s="206">
        <v>1407.3633215860641</v>
      </c>
      <c r="BN138" s="206">
        <v>217.93168208430234</v>
      </c>
      <c r="BO138" s="206">
        <v>287.1574924563933</v>
      </c>
      <c r="BP138" s="206">
        <v>106.95716529449003</v>
      </c>
      <c r="BQ138" s="206">
        <v>286.28428928052705</v>
      </c>
      <c r="BR138" s="206">
        <v>207.68695162187601</v>
      </c>
      <c r="BS138" s="206">
        <v>483.51259132829455</v>
      </c>
      <c r="BT138" s="206">
        <v>2035.8905428162434</v>
      </c>
      <c r="BU138" s="206">
        <v>231.99964352576933</v>
      </c>
      <c r="BV138" s="206">
        <v>173.41940854685728</v>
      </c>
      <c r="BW138" s="206">
        <v>462.41221279408575</v>
      </c>
      <c r="BX138" s="206">
        <v>621.05325506068675</v>
      </c>
      <c r="BY138" s="206">
        <v>1681.968982267475</v>
      </c>
      <c r="BZ138" s="206">
        <v>168.8990319786312</v>
      </c>
      <c r="CA138" s="206">
        <v>3618.7587788210162</v>
      </c>
      <c r="CB138" s="206">
        <v>41.460428291622257</v>
      </c>
      <c r="CC138" s="206">
        <v>1057.1091488540737</v>
      </c>
      <c r="CD138" s="206">
        <v>668.5178563314123</v>
      </c>
      <c r="CE138" s="206">
        <v>2641.9812335639062</v>
      </c>
      <c r="CF138" s="206">
        <v>872.09641317185151</v>
      </c>
      <c r="CG138" s="206">
        <v>0</v>
      </c>
      <c r="CH138" s="206">
        <v>377.71959297980447</v>
      </c>
      <c r="CI138" s="206">
        <v>263.54842331801933</v>
      </c>
      <c r="CJ138" s="206">
        <v>344.78354199045543</v>
      </c>
      <c r="CK138" s="206">
        <v>3083.6669565544858</v>
      </c>
      <c r="CL138" s="206">
        <v>194.13603250246831</v>
      </c>
      <c r="CM138" s="206">
        <v>15.855328821239343</v>
      </c>
      <c r="CN138" s="206">
        <v>3916.5035348431802</v>
      </c>
      <c r="CO138" s="206">
        <v>6.3715965820465801</v>
      </c>
      <c r="CP138" s="206">
        <v>1584.5272190601313</v>
      </c>
      <c r="CQ138" s="206">
        <v>401.94475120281135</v>
      </c>
      <c r="CR138" s="206">
        <v>4390.9497387257807</v>
      </c>
      <c r="CS138" s="206">
        <v>616.9839165463095</v>
      </c>
      <c r="CT138" s="206">
        <v>1244.7141965401127</v>
      </c>
      <c r="CU138" s="206">
        <v>17.895537817404751</v>
      </c>
      <c r="CV138" s="206">
        <v>868.42411515053755</v>
      </c>
      <c r="CW138" s="206">
        <v>19116.971332683155</v>
      </c>
      <c r="CX138" s="206">
        <v>8331.3559565645555</v>
      </c>
      <c r="CY138" s="206">
        <v>10460.90464781968</v>
      </c>
      <c r="CZ138" s="206">
        <v>13821.817143005257</v>
      </c>
      <c r="DA138" s="206">
        <v>4258.908920193865</v>
      </c>
      <c r="DB138" s="206">
        <v>58575.463502454964</v>
      </c>
      <c r="DC138" s="206">
        <v>12661.611791178237</v>
      </c>
      <c r="DD138" s="206">
        <v>2664.9014782096915</v>
      </c>
      <c r="DE138" s="206">
        <v>7289.4651025273506</v>
      </c>
      <c r="DF138" s="206">
        <v>154363.03878389581</v>
      </c>
      <c r="DG138" s="206">
        <v>126486.26751771389</v>
      </c>
      <c r="DH138" s="206">
        <v>147064.03315497999</v>
      </c>
      <c r="DI138" s="206">
        <v>52133.062589396475</v>
      </c>
      <c r="DJ138" s="206">
        <v>171587.21309413904</v>
      </c>
      <c r="DK138" s="206">
        <v>0</v>
      </c>
      <c r="DL138" s="207">
        <v>997289.8019166817</v>
      </c>
      <c r="DM138" s="343">
        <f t="shared" si="88"/>
        <v>122475.36060624734</v>
      </c>
      <c r="DN138" s="317">
        <f t="shared" si="89"/>
        <v>6321.9473328813201</v>
      </c>
      <c r="DO138" s="317" t="s">
        <v>414</v>
      </c>
      <c r="DP138" s="317"/>
      <c r="DQ138" s="208"/>
      <c r="DR138" s="205"/>
      <c r="DS138" s="218"/>
      <c r="DT138" s="205" t="s">
        <v>274</v>
      </c>
      <c r="DU138" s="206">
        <f>I138/$DQ$4</f>
        <v>2.0903684239837652</v>
      </c>
      <c r="DV138" s="206">
        <f>SUM(J138:O138)/$DQ$4</f>
        <v>4.2315789088975544</v>
      </c>
      <c r="DW138" s="206">
        <f>SUM(P138:AL138)/$DQ$4</f>
        <v>116.15341327336603</v>
      </c>
      <c r="DX138" s="206">
        <f>SUM(AM138:CT138)/$DQ$4</f>
        <v>85.113106642704309</v>
      </c>
      <c r="DY138" s="206">
        <f>SUM(CU138:CY138)/$DQ$4</f>
        <v>38.795551590035338</v>
      </c>
      <c r="DZ138" s="206">
        <f>SUM(CZ138:DE138)/$DQ$4</f>
        <v>99.272167937569364</v>
      </c>
      <c r="EA138" s="206">
        <f>SUM(DF138:DG138)/$DQ$4</f>
        <v>280.84930630160972</v>
      </c>
      <c r="EB138" s="206">
        <f>SUM(DH138:DI138)/$DQ$4</f>
        <v>199.19709574437647</v>
      </c>
      <c r="EC138" s="206">
        <f>SUM(DJ138:DK138)/$DQ$4</f>
        <v>171.58721309413903</v>
      </c>
      <c r="ED138" s="207">
        <f t="shared" si="91"/>
        <v>997.28980191668165</v>
      </c>
      <c r="EE138" s="303">
        <f>ED138-(DL138/$DQ$4)</f>
        <v>0</v>
      </c>
      <c r="EF138" s="306"/>
      <c r="EG138" s="314"/>
      <c r="EH138" s="101"/>
    </row>
    <row r="139" spans="1:210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3023.7591150864237</v>
      </c>
      <c r="J139" s="206">
        <v>410.05461729366232</v>
      </c>
      <c r="K139" s="206">
        <v>1514.4944589695035</v>
      </c>
      <c r="L139" s="206">
        <v>241.48691527594173</v>
      </c>
      <c r="M139" s="206">
        <v>15241.186791573484</v>
      </c>
      <c r="N139" s="206">
        <v>552.7871408682671</v>
      </c>
      <c r="O139" s="206">
        <v>37077.409367203312</v>
      </c>
      <c r="P139" s="206">
        <v>2385.5034424467067</v>
      </c>
      <c r="Q139" s="206">
        <v>8279.050580336374</v>
      </c>
      <c r="R139" s="206">
        <v>45.439360185488617</v>
      </c>
      <c r="S139" s="206">
        <v>22716.364378372837</v>
      </c>
      <c r="T139" s="206">
        <v>3493.5053560175215</v>
      </c>
      <c r="U139" s="206">
        <v>15955.472608889391</v>
      </c>
      <c r="V139" s="206">
        <v>1887.9365577172739</v>
      </c>
      <c r="W139" s="206">
        <v>25083.425717542432</v>
      </c>
      <c r="X139" s="206">
        <v>1149.8251425975475</v>
      </c>
      <c r="Y139" s="206">
        <v>388.89087709739471</v>
      </c>
      <c r="Z139" s="206">
        <v>4287.0208832692715</v>
      </c>
      <c r="AA139" s="206">
        <v>6849.5044181540361</v>
      </c>
      <c r="AB139" s="206">
        <v>185.23844333071122</v>
      </c>
      <c r="AC139" s="206">
        <v>3422.8902626523272</v>
      </c>
      <c r="AD139" s="206">
        <v>4800.3817829492882</v>
      </c>
      <c r="AE139" s="206">
        <v>544.84153022180908</v>
      </c>
      <c r="AF139" s="206">
        <v>372.38296003079211</v>
      </c>
      <c r="AG139" s="206">
        <v>17530.113338402589</v>
      </c>
      <c r="AH139" s="206">
        <v>136.28619168397191</v>
      </c>
      <c r="AI139" s="206">
        <v>1356.6655537036031</v>
      </c>
      <c r="AJ139" s="206">
        <v>10072.317586186708</v>
      </c>
      <c r="AK139" s="206">
        <v>6812.6435395328908</v>
      </c>
      <c r="AL139" s="206">
        <v>7881.8774188757388</v>
      </c>
      <c r="AM139" s="206">
        <v>290.64094853464621</v>
      </c>
      <c r="AN139" s="206">
        <v>31448.77290528093</v>
      </c>
      <c r="AO139" s="206">
        <v>3326.7059008405058</v>
      </c>
      <c r="AP139" s="206">
        <v>1715.2328113347983</v>
      </c>
      <c r="AQ139" s="206">
        <v>14263.994672182151</v>
      </c>
      <c r="AR139" s="206">
        <v>8391.3371741309002</v>
      </c>
      <c r="AS139" s="206">
        <v>13967.840640439521</v>
      </c>
      <c r="AT139" s="206">
        <v>1305.8871129661302</v>
      </c>
      <c r="AU139" s="206">
        <v>1065.1124314719511</v>
      </c>
      <c r="AV139" s="206">
        <v>4825.2495585903489</v>
      </c>
      <c r="AW139" s="206">
        <v>2798.0460408126337</v>
      </c>
      <c r="AX139" s="206">
        <v>327.02356998829475</v>
      </c>
      <c r="AY139" s="206">
        <v>2586.5844856466979</v>
      </c>
      <c r="AZ139" s="206">
        <v>859.27175651739776</v>
      </c>
      <c r="BA139" s="206">
        <v>582.6791606449865</v>
      </c>
      <c r="BB139" s="206">
        <v>1017.207361888466</v>
      </c>
      <c r="BC139" s="206">
        <v>39323.361241763319</v>
      </c>
      <c r="BD139" s="206">
        <v>5343.9170145137123</v>
      </c>
      <c r="BE139" s="206">
        <v>911.6750259935867</v>
      </c>
      <c r="BF139" s="206">
        <v>2896.543664585759</v>
      </c>
      <c r="BG139" s="206">
        <v>24761.002978301134</v>
      </c>
      <c r="BH139" s="206">
        <v>266.90153405737732</v>
      </c>
      <c r="BI139" s="206">
        <v>11312.322262440266</v>
      </c>
      <c r="BJ139" s="206">
        <v>22211.685354675417</v>
      </c>
      <c r="BK139" s="206">
        <v>14657.451397783703</v>
      </c>
      <c r="BL139" s="206">
        <v>11508.786837600053</v>
      </c>
      <c r="BM139" s="206">
        <v>13904.425554262136</v>
      </c>
      <c r="BN139" s="206">
        <v>3048.6608715049842</v>
      </c>
      <c r="BO139" s="206">
        <v>1570.2131209286408</v>
      </c>
      <c r="BP139" s="206">
        <v>974.46342034154122</v>
      </c>
      <c r="BQ139" s="206">
        <v>1237.0621714777767</v>
      </c>
      <c r="BR139" s="206">
        <v>1060.1085752854879</v>
      </c>
      <c r="BS139" s="206">
        <v>782.04618530344692</v>
      </c>
      <c r="BT139" s="206">
        <v>1337.3281375665897</v>
      </c>
      <c r="BU139" s="206">
        <v>273.68501084972075</v>
      </c>
      <c r="BV139" s="206">
        <v>18340.972197170402</v>
      </c>
      <c r="BW139" s="206">
        <v>602.65569377714735</v>
      </c>
      <c r="BX139" s="206">
        <v>13209.424670148293</v>
      </c>
      <c r="BY139" s="206">
        <v>708.94593291989679</v>
      </c>
      <c r="BZ139" s="206">
        <v>3425.1189777005961</v>
      </c>
      <c r="CA139" s="206">
        <v>20151.977622629125</v>
      </c>
      <c r="CB139" s="206">
        <v>1514.043381178167</v>
      </c>
      <c r="CC139" s="206">
        <v>908.69820930619858</v>
      </c>
      <c r="CD139" s="206">
        <v>935.12272212080222</v>
      </c>
      <c r="CE139" s="206">
        <v>643.85072037554539</v>
      </c>
      <c r="CF139" s="206">
        <v>4834.7624509511033</v>
      </c>
      <c r="CG139" s="206">
        <v>1406.2846418521831</v>
      </c>
      <c r="CH139" s="206">
        <v>19588.470250013805</v>
      </c>
      <c r="CI139" s="206">
        <v>1635.8810302995303</v>
      </c>
      <c r="CJ139" s="206">
        <v>615.91866478865325</v>
      </c>
      <c r="CK139" s="206">
        <v>583.80420481313172</v>
      </c>
      <c r="CL139" s="206">
        <v>189.71514527624987</v>
      </c>
      <c r="CM139" s="206">
        <v>434.48145567321035</v>
      </c>
      <c r="CN139" s="206">
        <v>482.58914403820296</v>
      </c>
      <c r="CO139" s="206">
        <v>639.676485790833</v>
      </c>
      <c r="CP139" s="206">
        <v>448.46776864942399</v>
      </c>
      <c r="CQ139" s="206">
        <v>386.00529562421883</v>
      </c>
      <c r="CR139" s="206">
        <v>889.31999929110566</v>
      </c>
      <c r="CS139" s="206">
        <v>500.89810840915356</v>
      </c>
      <c r="CT139" s="206">
        <v>44608.691280475221</v>
      </c>
      <c r="CU139" s="206">
        <v>910.23706950440965</v>
      </c>
      <c r="CV139" s="206">
        <v>666.04860404686201</v>
      </c>
      <c r="CW139" s="206">
        <v>120642.3733208739</v>
      </c>
      <c r="CX139" s="206">
        <v>13527.313599793282</v>
      </c>
      <c r="CY139" s="206">
        <v>11214.691715503019</v>
      </c>
      <c r="CZ139" s="206">
        <v>3170.1794696866255</v>
      </c>
      <c r="DA139" s="206">
        <v>4237.5148193864206</v>
      </c>
      <c r="DB139" s="206">
        <v>11023.822131107976</v>
      </c>
      <c r="DC139" s="206">
        <v>23193.208087786377</v>
      </c>
      <c r="DD139" s="206">
        <v>7538.2664763512139</v>
      </c>
      <c r="DE139" s="206">
        <v>420.66817174343277</v>
      </c>
      <c r="DF139" s="206">
        <v>4749.1058450295532</v>
      </c>
      <c r="DG139" s="206">
        <v>4046.9666662003474</v>
      </c>
      <c r="DH139" s="206">
        <v>3854.9382840873977</v>
      </c>
      <c r="DI139" s="206">
        <v>2046.2745151064005</v>
      </c>
      <c r="DJ139" s="206">
        <v>114975.5022560537</v>
      </c>
      <c r="DK139" s="206">
        <v>0</v>
      </c>
      <c r="DL139" s="207">
        <v>913754.87031250552</v>
      </c>
      <c r="DM139" s="343">
        <f t="shared" si="88"/>
        <v>203698.75633646734</v>
      </c>
      <c r="DN139" s="317">
        <f t="shared" si="89"/>
        <v>58061.178406270599</v>
      </c>
      <c r="DO139" s="317" t="s">
        <v>414</v>
      </c>
      <c r="DP139" s="317"/>
      <c r="DQ139" s="208"/>
      <c r="DR139" s="205"/>
      <c r="DS139" s="218"/>
      <c r="DT139" s="205" t="s">
        <v>276</v>
      </c>
      <c r="DU139" s="206">
        <f>I139/$DQ$4</f>
        <v>3.0237591150864236</v>
      </c>
      <c r="DV139" s="206">
        <f>SUM(J139:O139)/$DQ$4</f>
        <v>55.037419291184165</v>
      </c>
      <c r="DW139" s="206">
        <f>SUM(P139:AL139)/$DQ$4</f>
        <v>145.63757793019676</v>
      </c>
      <c r="DX139" s="206">
        <f>SUM(AM139:CT139)/$DQ$4</f>
        <v>383.83900294377725</v>
      </c>
      <c r="DY139" s="206">
        <f>SUM(CU139:CY139)/$DQ$4</f>
        <v>146.96066430972147</v>
      </c>
      <c r="DZ139" s="206">
        <f>SUM(CZ139:DE139)/$DQ$4</f>
        <v>49.583659156062048</v>
      </c>
      <c r="EA139" s="206">
        <f>SUM(DF139:DG139)/$DQ$4</f>
        <v>8.7960725112298999</v>
      </c>
      <c r="EB139" s="206">
        <f>SUM(DH139:DI139)/$DQ$4</f>
        <v>5.9012127991937975</v>
      </c>
      <c r="EC139" s="206">
        <f>SUM(DJ139:DK139)/$DQ$4</f>
        <v>114.9755022560537</v>
      </c>
      <c r="ED139" s="207">
        <f t="shared" si="91"/>
        <v>913.75487031250543</v>
      </c>
      <c r="EE139" s="303">
        <f>ED139-(DL139/$DQ$4)</f>
        <v>0</v>
      </c>
      <c r="EF139" s="306"/>
      <c r="EG139" s="314"/>
      <c r="EH139" s="101"/>
    </row>
    <row r="140" spans="1:210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>
        <f t="shared" si="88"/>
        <v>0</v>
      </c>
      <c r="DN140" s="317">
        <f t="shared" si="89"/>
        <v>0</v>
      </c>
      <c r="DO140" s="317" t="s">
        <v>414</v>
      </c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91"/>
        <v>0</v>
      </c>
      <c r="EE140" s="303">
        <f>ED140-(DL140/$DQ$4)</f>
        <v>0</v>
      </c>
      <c r="EF140" s="306"/>
      <c r="EG140" s="314"/>
      <c r="EH140" s="101"/>
    </row>
    <row r="141" spans="1:210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0</v>
      </c>
      <c r="V141" s="206">
        <v>0</v>
      </c>
      <c r="W141" s="206">
        <v>0</v>
      </c>
      <c r="X141" s="206">
        <v>0</v>
      </c>
      <c r="Y141" s="206">
        <v>0</v>
      </c>
      <c r="Z141" s="206">
        <v>0</v>
      </c>
      <c r="AA141" s="206">
        <v>0</v>
      </c>
      <c r="AB141" s="206">
        <v>0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0</v>
      </c>
      <c r="DM141" s="343">
        <f t="shared" si="88"/>
        <v>0</v>
      </c>
      <c r="DN141" s="317">
        <f t="shared" si="89"/>
        <v>0</v>
      </c>
      <c r="DO141" s="317" t="s">
        <v>414</v>
      </c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0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91"/>
        <v>0</v>
      </c>
      <c r="EE141" s="303">
        <f>ED141-(DL141/$DQ$4)</f>
        <v>0</v>
      </c>
      <c r="EF141" s="306"/>
      <c r="EG141" s="314"/>
      <c r="EH141" s="101"/>
    </row>
    <row r="142" spans="1:210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>
        <f t="shared" si="88"/>
        <v>0</v>
      </c>
      <c r="DN142" s="317">
        <f t="shared" si="89"/>
        <v>0</v>
      </c>
      <c r="DO142" s="317" t="s">
        <v>420</v>
      </c>
      <c r="DP142" s="317"/>
      <c r="DQ142" s="210"/>
      <c r="DR142" s="215"/>
      <c r="DS142" s="212" t="s">
        <v>281</v>
      </c>
      <c r="DT142" s="212"/>
      <c r="DU142" s="213">
        <f t="shared" ref="DU142:EC142" si="131">SUM(DU143:DU146)</f>
        <v>0</v>
      </c>
      <c r="DV142" s="213">
        <f t="shared" si="131"/>
        <v>0</v>
      </c>
      <c r="DW142" s="213">
        <f t="shared" si="131"/>
        <v>0</v>
      </c>
      <c r="DX142" s="213">
        <f t="shared" si="131"/>
        <v>0</v>
      </c>
      <c r="DY142" s="213">
        <f t="shared" si="131"/>
        <v>0</v>
      </c>
      <c r="DZ142" s="213">
        <f t="shared" si="131"/>
        <v>0</v>
      </c>
      <c r="EA142" s="213">
        <f t="shared" si="131"/>
        <v>0</v>
      </c>
      <c r="EB142" s="213">
        <f t="shared" si="131"/>
        <v>0</v>
      </c>
      <c r="EC142" s="213">
        <f t="shared" si="131"/>
        <v>0</v>
      </c>
      <c r="ED142" s="214">
        <f t="shared" si="91"/>
        <v>0</v>
      </c>
      <c r="EE142" s="305"/>
      <c r="EF142" s="306"/>
      <c r="EG142" s="314"/>
      <c r="EH142" s="101"/>
    </row>
    <row r="143" spans="1:210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>
        <f t="shared" si="88"/>
        <v>0</v>
      </c>
      <c r="DN143" s="317">
        <f t="shared" si="89"/>
        <v>0</v>
      </c>
      <c r="DO143" s="317" t="s">
        <v>420</v>
      </c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91"/>
        <v>0</v>
      </c>
      <c r="EE143" s="303">
        <f>ED143-(DL143/$DQ$4)</f>
        <v>0</v>
      </c>
      <c r="EF143" s="306"/>
      <c r="EG143" s="314"/>
      <c r="EH143" s="101"/>
    </row>
    <row r="144" spans="1:210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>
        <f t="shared" si="88"/>
        <v>0</v>
      </c>
      <c r="DN144" s="317">
        <f t="shared" si="89"/>
        <v>0</v>
      </c>
      <c r="DO144" s="317" t="s">
        <v>420</v>
      </c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91"/>
        <v>0</v>
      </c>
      <c r="EE144" s="303">
        <f>ED144-(DL144/$DQ$4)</f>
        <v>0</v>
      </c>
      <c r="EF144" s="306"/>
      <c r="EG144" s="314"/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>
        <f t="shared" ref="DM145:DM208" si="132">SUM(I145:AL145)</f>
        <v>0</v>
      </c>
      <c r="DN145" s="317">
        <f t="shared" ref="DN145:DN208" si="133">SUM(I145:O145)</f>
        <v>0</v>
      </c>
      <c r="DO145" s="317" t="s">
        <v>420</v>
      </c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91"/>
        <v>0</v>
      </c>
      <c r="EE145" s="303">
        <f>ED145-(DL145/$DQ$4)</f>
        <v>0</v>
      </c>
      <c r="EF145" s="306"/>
      <c r="EG145" s="314"/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>
        <f t="shared" si="132"/>
        <v>0</v>
      </c>
      <c r="DN146" s="317">
        <f t="shared" si="133"/>
        <v>0</v>
      </c>
      <c r="DO146" s="317" t="s">
        <v>420</v>
      </c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91"/>
        <v>0</v>
      </c>
      <c r="EE146" s="303">
        <f>ED146-(DL146/$DQ$4)</f>
        <v>0</v>
      </c>
      <c r="EF146" s="306"/>
      <c r="EG146" s="314"/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>
        <f t="shared" si="132"/>
        <v>0</v>
      </c>
      <c r="DN147" s="317">
        <f t="shared" si="133"/>
        <v>0</v>
      </c>
      <c r="DO147" s="317"/>
      <c r="DP147" s="317" t="s">
        <v>431</v>
      </c>
      <c r="DQ147" s="210"/>
      <c r="DR147" s="215"/>
      <c r="DS147" s="211" t="s">
        <v>286</v>
      </c>
      <c r="DT147" s="212"/>
      <c r="DU147" s="213">
        <f t="shared" ref="DU147:EC147" si="134">SUM(DU148:DU151)</f>
        <v>0</v>
      </c>
      <c r="DV147" s="213">
        <f t="shared" si="134"/>
        <v>0</v>
      </c>
      <c r="DW147" s="213">
        <f t="shared" si="134"/>
        <v>76.061374826349294</v>
      </c>
      <c r="DX147" s="213">
        <f t="shared" si="134"/>
        <v>3.2061955149129737</v>
      </c>
      <c r="DY147" s="213">
        <f t="shared" si="134"/>
        <v>4.7768265662526606</v>
      </c>
      <c r="DZ147" s="213">
        <f t="shared" si="134"/>
        <v>8.7916470588874223</v>
      </c>
      <c r="EA147" s="213">
        <f t="shared" si="134"/>
        <v>19.618781951193366</v>
      </c>
      <c r="EB147" s="213">
        <f t="shared" si="134"/>
        <v>0.55741445719330507</v>
      </c>
      <c r="EC147" s="213">
        <f t="shared" si="134"/>
        <v>17.308139992735999</v>
      </c>
      <c r="ED147" s="214">
        <f t="shared" si="91"/>
        <v>130.32038036752502</v>
      </c>
      <c r="EE147" s="305"/>
      <c r="EF147" s="306"/>
      <c r="EG147" s="314"/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85.951243370014154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307.13643337458132</v>
      </c>
      <c r="AF148" s="206">
        <v>0</v>
      </c>
      <c r="AG148" s="206">
        <v>413.39348934185239</v>
      </c>
      <c r="AH148" s="206">
        <v>0</v>
      </c>
      <c r="AI148" s="206">
        <v>0</v>
      </c>
      <c r="AJ148" s="206">
        <v>0</v>
      </c>
      <c r="AK148" s="206">
        <v>0</v>
      </c>
      <c r="AL148" s="206">
        <v>278.63706495623626</v>
      </c>
      <c r="AM148" s="206">
        <v>0</v>
      </c>
      <c r="AN148" s="206">
        <v>0</v>
      </c>
      <c r="AO148" s="206">
        <v>0</v>
      </c>
      <c r="AP148" s="206">
        <v>0</v>
      </c>
      <c r="AQ148" s="206">
        <v>0</v>
      </c>
      <c r="AR148" s="206">
        <v>0</v>
      </c>
      <c r="AS148" s="206">
        <v>0</v>
      </c>
      <c r="AT148" s="206">
        <v>0</v>
      </c>
      <c r="AU148" s="206">
        <v>0</v>
      </c>
      <c r="AV148" s="206">
        <v>0</v>
      </c>
      <c r="AW148" s="206">
        <v>0</v>
      </c>
      <c r="AX148" s="206">
        <v>0</v>
      </c>
      <c r="AY148" s="206">
        <v>0</v>
      </c>
      <c r="AZ148" s="206">
        <v>0</v>
      </c>
      <c r="BA148" s="206">
        <v>0</v>
      </c>
      <c r="BB148" s="206">
        <v>0</v>
      </c>
      <c r="BC148" s="206">
        <v>1035.4069834211311</v>
      </c>
      <c r="BD148" s="206">
        <v>0</v>
      </c>
      <c r="BE148" s="206">
        <v>0</v>
      </c>
      <c r="BF148" s="206">
        <v>0</v>
      </c>
      <c r="BG148" s="206">
        <v>0</v>
      </c>
      <c r="BH148" s="206">
        <v>0</v>
      </c>
      <c r="BI148" s="206">
        <v>304.44983016647501</v>
      </c>
      <c r="BJ148" s="206">
        <v>0</v>
      </c>
      <c r="BK148" s="206">
        <v>0</v>
      </c>
      <c r="BL148" s="206">
        <v>0</v>
      </c>
      <c r="BM148" s="206">
        <v>315.32713853932057</v>
      </c>
      <c r="BN148" s="206">
        <v>0</v>
      </c>
      <c r="BO148" s="206">
        <v>0</v>
      </c>
      <c r="BP148" s="206">
        <v>785.61143616106028</v>
      </c>
      <c r="BQ148" s="206">
        <v>0</v>
      </c>
      <c r="BR148" s="206">
        <v>0</v>
      </c>
      <c r="BS148" s="206">
        <v>0</v>
      </c>
      <c r="BT148" s="206">
        <v>166.79788411905574</v>
      </c>
      <c r="BU148" s="206">
        <v>0</v>
      </c>
      <c r="BV148" s="206">
        <v>0</v>
      </c>
      <c r="BW148" s="206">
        <v>0</v>
      </c>
      <c r="BX148" s="206">
        <v>0</v>
      </c>
      <c r="BY148" s="206">
        <v>0</v>
      </c>
      <c r="BZ148" s="206">
        <v>0</v>
      </c>
      <c r="CA148" s="206">
        <v>0</v>
      </c>
      <c r="CB148" s="206">
        <v>0</v>
      </c>
      <c r="CC148" s="206">
        <v>0</v>
      </c>
      <c r="CD148" s="206">
        <v>0</v>
      </c>
      <c r="CE148" s="206">
        <v>0</v>
      </c>
      <c r="CF148" s="206">
        <v>0</v>
      </c>
      <c r="CG148" s="206">
        <v>0</v>
      </c>
      <c r="CH148" s="206">
        <v>0</v>
      </c>
      <c r="CI148" s="206">
        <v>0</v>
      </c>
      <c r="CJ148" s="206">
        <v>0</v>
      </c>
      <c r="CK148" s="206">
        <v>0</v>
      </c>
      <c r="CL148" s="206">
        <v>0</v>
      </c>
      <c r="CM148" s="206">
        <v>153.03010504094354</v>
      </c>
      <c r="CN148" s="206">
        <v>304.49247463986603</v>
      </c>
      <c r="CO148" s="206">
        <v>0</v>
      </c>
      <c r="CP148" s="206">
        <v>0</v>
      </c>
      <c r="CQ148" s="206">
        <v>0</v>
      </c>
      <c r="CR148" s="206">
        <v>0</v>
      </c>
      <c r="CS148" s="206">
        <v>141.07966282512149</v>
      </c>
      <c r="CT148" s="206">
        <v>0</v>
      </c>
      <c r="CU148" s="206">
        <v>276.11567735318357</v>
      </c>
      <c r="CV148" s="206">
        <v>0</v>
      </c>
      <c r="CW148" s="206">
        <v>1066.7736190596745</v>
      </c>
      <c r="CX148" s="206">
        <v>2406.7932973544885</v>
      </c>
      <c r="CY148" s="206">
        <v>1027.1439724853142</v>
      </c>
      <c r="CZ148" s="206">
        <v>1046.9239734154187</v>
      </c>
      <c r="DA148" s="206">
        <v>2367.1411845771122</v>
      </c>
      <c r="DB148" s="206">
        <v>1009.2610691830579</v>
      </c>
      <c r="DC148" s="206">
        <v>1039.3547787884727</v>
      </c>
      <c r="DD148" s="206">
        <v>2330.5657520477589</v>
      </c>
      <c r="DE148" s="206">
        <v>998.40030087560217</v>
      </c>
      <c r="DF148" s="206">
        <v>14460.923294872135</v>
      </c>
      <c r="DG148" s="206">
        <v>5157.858656321233</v>
      </c>
      <c r="DH148" s="206">
        <v>557.41445719330511</v>
      </c>
      <c r="DI148" s="206">
        <v>0</v>
      </c>
      <c r="DJ148" s="206">
        <v>5612.1399927359998</v>
      </c>
      <c r="DK148" s="206">
        <v>0</v>
      </c>
      <c r="DL148" s="207">
        <v>43648.123772218416</v>
      </c>
      <c r="DM148" s="343">
        <f t="shared" si="132"/>
        <v>1085.1182310426841</v>
      </c>
      <c r="DN148" s="317">
        <f t="shared" si="133"/>
        <v>0</v>
      </c>
      <c r="DO148" s="317" t="s">
        <v>419</v>
      </c>
      <c r="DP148" s="317"/>
      <c r="DQ148" s="208"/>
      <c r="DR148" s="209"/>
      <c r="DS148" s="218"/>
      <c r="DT148" s="205" t="s">
        <v>274</v>
      </c>
      <c r="DU148" s="206">
        <f>I148/$DQ$4</f>
        <v>0</v>
      </c>
      <c r="DV148" s="206">
        <f>SUM(J148:O148)/$DQ$4</f>
        <v>0</v>
      </c>
      <c r="DW148" s="206">
        <f>SUM(P148:AL148)/$DQ$4</f>
        <v>1.0851182310426841</v>
      </c>
      <c r="DX148" s="206">
        <f>SUM(AM148:CT148)/$DQ$4</f>
        <v>3.2061955149129737</v>
      </c>
      <c r="DY148" s="206">
        <f>SUM(CU148:CY148)/$DQ$4</f>
        <v>4.7768265662526606</v>
      </c>
      <c r="DZ148" s="206">
        <f>SUM(CZ148:DE148)/$DQ$4</f>
        <v>8.7916470588874223</v>
      </c>
      <c r="EA148" s="206">
        <f>SUM(DF148:DG148)/$DQ$4</f>
        <v>19.618781951193366</v>
      </c>
      <c r="EB148" s="206">
        <f>SUM(DH148:DI148)/$DQ$4</f>
        <v>0.55741445719330507</v>
      </c>
      <c r="EC148" s="206">
        <f>SUM(DJ148:DK148)/$DQ$4</f>
        <v>5.6121399927360001</v>
      </c>
      <c r="ED148" s="207">
        <f t="shared" si="91"/>
        <v>43.648123772218405</v>
      </c>
      <c r="EE148" s="303">
        <f>ED148-(DL148/$DQ$4)</f>
        <v>0</v>
      </c>
      <c r="EF148" s="306"/>
      <c r="EG148" s="314"/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53206.472039321503</v>
      </c>
      <c r="Q149" s="206">
        <v>0</v>
      </c>
      <c r="R149" s="206">
        <v>0</v>
      </c>
      <c r="S149" s="206">
        <v>21769.784555985108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0</v>
      </c>
      <c r="AM149" s="206">
        <v>0</v>
      </c>
      <c r="AN149" s="206">
        <v>0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0</v>
      </c>
      <c r="BA149" s="206">
        <v>0</v>
      </c>
      <c r="BB149" s="206">
        <v>0</v>
      </c>
      <c r="BC149" s="206">
        <v>0</v>
      </c>
      <c r="BD149" s="206">
        <v>0</v>
      </c>
      <c r="BE149" s="206">
        <v>0</v>
      </c>
      <c r="BF149" s="206">
        <v>0</v>
      </c>
      <c r="BG149" s="206">
        <v>0</v>
      </c>
      <c r="BH149" s="206">
        <v>0</v>
      </c>
      <c r="BI149" s="206">
        <v>0</v>
      </c>
      <c r="BJ149" s="206">
        <v>0</v>
      </c>
      <c r="BK149" s="206">
        <v>0</v>
      </c>
      <c r="BL149" s="206">
        <v>0</v>
      </c>
      <c r="BM149" s="206">
        <v>0</v>
      </c>
      <c r="BN149" s="206">
        <v>0</v>
      </c>
      <c r="BO149" s="206">
        <v>0</v>
      </c>
      <c r="BP149" s="206">
        <v>0</v>
      </c>
      <c r="BQ149" s="206">
        <v>0</v>
      </c>
      <c r="BR149" s="206">
        <v>0</v>
      </c>
      <c r="BS149" s="206">
        <v>0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11696</v>
      </c>
      <c r="DK149" s="206">
        <v>0</v>
      </c>
      <c r="DL149" s="207">
        <v>86672.256595306608</v>
      </c>
      <c r="DM149" s="343">
        <f t="shared" si="132"/>
        <v>74976.256595306608</v>
      </c>
      <c r="DN149" s="317">
        <f t="shared" si="133"/>
        <v>0</v>
      </c>
      <c r="DO149" s="317" t="s">
        <v>419</v>
      </c>
      <c r="DP149" s="317"/>
      <c r="DQ149" s="208"/>
      <c r="DR149" s="209"/>
      <c r="DS149" s="218"/>
      <c r="DT149" s="205" t="s">
        <v>276</v>
      </c>
      <c r="DU149" s="206">
        <f>I149/$DQ$4</f>
        <v>0</v>
      </c>
      <c r="DV149" s="206">
        <f>SUM(J149:O149)/$DQ$4</f>
        <v>0</v>
      </c>
      <c r="DW149" s="206">
        <f>SUM(P149:AL149)/$DQ$4</f>
        <v>74.976256595306609</v>
      </c>
      <c r="DX149" s="206">
        <f>SUM(AM149:CT149)/$DQ$4</f>
        <v>0</v>
      </c>
      <c r="DY149" s="206">
        <f>SUM(CU149:CY149)/$DQ$4</f>
        <v>0</v>
      </c>
      <c r="DZ149" s="206">
        <f>SUM(CZ149:DE149)/$DQ$4</f>
        <v>0</v>
      </c>
      <c r="EA149" s="206">
        <f>SUM(DF149:DG149)/$DQ$4</f>
        <v>0</v>
      </c>
      <c r="EB149" s="206">
        <f>SUM(DH149:DI149)/$DQ$4</f>
        <v>0</v>
      </c>
      <c r="EC149" s="206">
        <f>SUM(DJ149:DK149)/$DQ$4</f>
        <v>11.696</v>
      </c>
      <c r="ED149" s="207">
        <f t="shared" ref="ED149:ED212" si="135">SUM(DU149:EC149)</f>
        <v>86.672256595306607</v>
      </c>
      <c r="EE149" s="303">
        <f>ED149-(DL149/$DQ$4)</f>
        <v>0</v>
      </c>
      <c r="EF149" s="306"/>
      <c r="EG149" s="314"/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>
        <f t="shared" si="132"/>
        <v>0</v>
      </c>
      <c r="DN150" s="317">
        <f t="shared" si="133"/>
        <v>0</v>
      </c>
      <c r="DO150" s="317" t="s">
        <v>419</v>
      </c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35"/>
        <v>0</v>
      </c>
      <c r="EE150" s="303">
        <f>ED150-(DL150/$DQ$4)</f>
        <v>0</v>
      </c>
      <c r="EF150" s="306"/>
      <c r="EG150" s="314"/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>
        <f t="shared" si="132"/>
        <v>0</v>
      </c>
      <c r="DN151" s="317">
        <f t="shared" si="133"/>
        <v>0</v>
      </c>
      <c r="DO151" s="317" t="s">
        <v>419</v>
      </c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35"/>
        <v>0</v>
      </c>
      <c r="EE151" s="303">
        <f>ED151-(DL151/$DQ$4)</f>
        <v>0</v>
      </c>
      <c r="EF151" s="306"/>
      <c r="EG151" s="314"/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>
        <f t="shared" si="132"/>
        <v>0</v>
      </c>
      <c r="DN152" s="317">
        <f t="shared" si="133"/>
        <v>0</v>
      </c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6">SUM(DU153:DU156)</f>
        <v>0</v>
      </c>
      <c r="DV152" s="213">
        <f t="shared" si="136"/>
        <v>8.9661276466115501E-4</v>
      </c>
      <c r="DW152" s="213">
        <f t="shared" si="136"/>
        <v>0</v>
      </c>
      <c r="DX152" s="213">
        <f t="shared" si="136"/>
        <v>9.4061962643638281E-2</v>
      </c>
      <c r="DY152" s="213">
        <f t="shared" si="136"/>
        <v>7.6158357074599281E-2</v>
      </c>
      <c r="DZ152" s="213">
        <f t="shared" si="136"/>
        <v>0</v>
      </c>
      <c r="EA152" s="213">
        <f t="shared" si="136"/>
        <v>0</v>
      </c>
      <c r="EB152" s="213">
        <f t="shared" si="136"/>
        <v>0</v>
      </c>
      <c r="EC152" s="213">
        <f t="shared" si="136"/>
        <v>0</v>
      </c>
      <c r="ED152" s="214">
        <f t="shared" si="135"/>
        <v>0.17111693248289872</v>
      </c>
      <c r="EE152" s="305"/>
      <c r="EF152" s="306"/>
      <c r="EG152" s="314"/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0</v>
      </c>
      <c r="J153" s="206">
        <v>0</v>
      </c>
      <c r="K153" s="206">
        <v>0</v>
      </c>
      <c r="L153" s="206">
        <v>0</v>
      </c>
      <c r="M153" s="206">
        <v>0</v>
      </c>
      <c r="N153" s="206">
        <v>0</v>
      </c>
      <c r="O153" s="206">
        <v>0</v>
      </c>
      <c r="P153" s="206">
        <v>0</v>
      </c>
      <c r="Q153" s="206">
        <v>0</v>
      </c>
      <c r="R153" s="206">
        <v>0</v>
      </c>
      <c r="S153" s="206">
        <v>0</v>
      </c>
      <c r="T153" s="206">
        <v>0</v>
      </c>
      <c r="U153" s="206">
        <v>0</v>
      </c>
      <c r="V153" s="206">
        <v>0</v>
      </c>
      <c r="W153" s="206">
        <v>0</v>
      </c>
      <c r="X153" s="206">
        <v>0</v>
      </c>
      <c r="Y153" s="206">
        <v>0</v>
      </c>
      <c r="Z153" s="206">
        <v>0</v>
      </c>
      <c r="AA153" s="206">
        <v>0</v>
      </c>
      <c r="AB153" s="206">
        <v>0</v>
      </c>
      <c r="AC153" s="206">
        <v>0</v>
      </c>
      <c r="AD153" s="206">
        <v>0</v>
      </c>
      <c r="AE153" s="206">
        <v>0</v>
      </c>
      <c r="AF153" s="206">
        <v>0</v>
      </c>
      <c r="AG153" s="206">
        <v>0</v>
      </c>
      <c r="AH153" s="206">
        <v>0</v>
      </c>
      <c r="AI153" s="206">
        <v>0</v>
      </c>
      <c r="AJ153" s="206">
        <v>0</v>
      </c>
      <c r="AK153" s="206">
        <v>0</v>
      </c>
      <c r="AL153" s="206">
        <v>0</v>
      </c>
      <c r="AM153" s="206">
        <v>0</v>
      </c>
      <c r="AN153" s="206">
        <v>0</v>
      </c>
      <c r="AO153" s="206">
        <v>0</v>
      </c>
      <c r="AP153" s="206">
        <v>0</v>
      </c>
      <c r="AQ153" s="206">
        <v>0</v>
      </c>
      <c r="AR153" s="206">
        <v>0</v>
      </c>
      <c r="AS153" s="206">
        <v>0</v>
      </c>
      <c r="AT153" s="206">
        <v>0</v>
      </c>
      <c r="AU153" s="206">
        <v>0</v>
      </c>
      <c r="AV153" s="206">
        <v>0</v>
      </c>
      <c r="AW153" s="206">
        <v>0</v>
      </c>
      <c r="AX153" s="206">
        <v>0</v>
      </c>
      <c r="AY153" s="206">
        <v>0</v>
      </c>
      <c r="AZ153" s="206">
        <v>0</v>
      </c>
      <c r="BA153" s="206">
        <v>0</v>
      </c>
      <c r="BB153" s="206">
        <v>0</v>
      </c>
      <c r="BC153" s="206">
        <v>0</v>
      </c>
      <c r="BD153" s="206">
        <v>0</v>
      </c>
      <c r="BE153" s="206">
        <v>0</v>
      </c>
      <c r="BF153" s="206">
        <v>0</v>
      </c>
      <c r="BG153" s="206">
        <v>0</v>
      </c>
      <c r="BH153" s="206">
        <v>0</v>
      </c>
      <c r="BI153" s="206">
        <v>0</v>
      </c>
      <c r="BJ153" s="206">
        <v>0</v>
      </c>
      <c r="BK153" s="206">
        <v>0</v>
      </c>
      <c r="BL153" s="206">
        <v>0</v>
      </c>
      <c r="BM153" s="206">
        <v>0</v>
      </c>
      <c r="BN153" s="206">
        <v>0</v>
      </c>
      <c r="BO153" s="206">
        <v>0</v>
      </c>
      <c r="BP153" s="206">
        <v>0</v>
      </c>
      <c r="BQ153" s="206">
        <v>0</v>
      </c>
      <c r="BR153" s="206">
        <v>0</v>
      </c>
      <c r="BS153" s="206">
        <v>0</v>
      </c>
      <c r="BT153" s="206">
        <v>0</v>
      </c>
      <c r="BU153" s="206">
        <v>0</v>
      </c>
      <c r="BV153" s="206">
        <v>0</v>
      </c>
      <c r="BW153" s="206">
        <v>0</v>
      </c>
      <c r="BX153" s="206">
        <v>0</v>
      </c>
      <c r="BY153" s="206">
        <v>0</v>
      </c>
      <c r="BZ153" s="206">
        <v>0</v>
      </c>
      <c r="CA153" s="206">
        <v>0</v>
      </c>
      <c r="CB153" s="206">
        <v>0</v>
      </c>
      <c r="CC153" s="206">
        <v>0</v>
      </c>
      <c r="CD153" s="206">
        <v>0</v>
      </c>
      <c r="CE153" s="206">
        <v>0</v>
      </c>
      <c r="CF153" s="206">
        <v>0</v>
      </c>
      <c r="CG153" s="206">
        <v>0</v>
      </c>
      <c r="CH153" s="206">
        <v>0</v>
      </c>
      <c r="CI153" s="206">
        <v>0</v>
      </c>
      <c r="CJ153" s="206">
        <v>0</v>
      </c>
      <c r="CK153" s="206">
        <v>0</v>
      </c>
      <c r="CL153" s="206">
        <v>0</v>
      </c>
      <c r="CM153" s="206">
        <v>0</v>
      </c>
      <c r="CN153" s="206">
        <v>0</v>
      </c>
      <c r="CO153" s="206">
        <v>0</v>
      </c>
      <c r="CP153" s="206">
        <v>0</v>
      </c>
      <c r="CQ153" s="206">
        <v>0</v>
      </c>
      <c r="CR153" s="206">
        <v>0</v>
      </c>
      <c r="CS153" s="206">
        <v>0</v>
      </c>
      <c r="CT153" s="206">
        <v>0</v>
      </c>
      <c r="CU153" s="206">
        <v>0</v>
      </c>
      <c r="CV153" s="206">
        <v>0</v>
      </c>
      <c r="CW153" s="206">
        <v>0</v>
      </c>
      <c r="CX153" s="206">
        <v>0</v>
      </c>
      <c r="CY153" s="206">
        <v>0</v>
      </c>
      <c r="CZ153" s="206">
        <v>0</v>
      </c>
      <c r="DA153" s="206">
        <v>0</v>
      </c>
      <c r="DB153" s="206">
        <v>0</v>
      </c>
      <c r="DC153" s="206">
        <v>0</v>
      </c>
      <c r="DD153" s="206">
        <v>0</v>
      </c>
      <c r="DE153" s="206">
        <v>0</v>
      </c>
      <c r="DF153" s="206">
        <v>0</v>
      </c>
      <c r="DG153" s="206">
        <v>0</v>
      </c>
      <c r="DH153" s="206">
        <v>0</v>
      </c>
      <c r="DI153" s="206">
        <v>0</v>
      </c>
      <c r="DJ153" s="206">
        <v>0</v>
      </c>
      <c r="DK153" s="206">
        <v>0</v>
      </c>
      <c r="DL153" s="207">
        <v>0</v>
      </c>
      <c r="DM153" s="343">
        <f t="shared" si="132"/>
        <v>0</v>
      </c>
      <c r="DN153" s="317">
        <f t="shared" si="133"/>
        <v>0</v>
      </c>
      <c r="DO153" s="317"/>
      <c r="DP153" s="317"/>
      <c r="DQ153" s="208"/>
      <c r="DR153" s="209"/>
      <c r="DS153" s="205" t="s">
        <v>274</v>
      </c>
      <c r="DT153" s="205"/>
      <c r="DU153" s="206">
        <f>I153/$DQ$4</f>
        <v>0</v>
      </c>
      <c r="DV153" s="206">
        <f>SUM(J153:O153)/$DQ$4</f>
        <v>0</v>
      </c>
      <c r="DW153" s="206">
        <f>SUM(P153:AL153)/$DQ$4</f>
        <v>0</v>
      </c>
      <c r="DX153" s="206">
        <f>SUM(AM153:CT153)/$DQ$4</f>
        <v>0</v>
      </c>
      <c r="DY153" s="206">
        <f>SUM(CU153:CY153)/$DQ$4</f>
        <v>0</v>
      </c>
      <c r="DZ153" s="206">
        <f>SUM(CZ153:DE153)/$DQ$4</f>
        <v>0</v>
      </c>
      <c r="EA153" s="206">
        <f>SUM(DF153:DG153)/$DQ$4</f>
        <v>0</v>
      </c>
      <c r="EB153" s="206">
        <f>SUM(DH153:DI153)/$DQ$4</f>
        <v>0</v>
      </c>
      <c r="EC153" s="206">
        <f>SUM(DJ153:DK153)/$DQ$4</f>
        <v>0</v>
      </c>
      <c r="ED153" s="207">
        <f t="shared" si="135"/>
        <v>0</v>
      </c>
      <c r="EE153" s="303">
        <f>ED153-(DL153/$DQ$4)</f>
        <v>0</v>
      </c>
      <c r="EF153" s="306"/>
      <c r="EG153" s="314"/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0</v>
      </c>
      <c r="J154" s="206">
        <v>0</v>
      </c>
      <c r="K154" s="206">
        <v>0.89661276466115503</v>
      </c>
      <c r="L154" s="206">
        <v>0</v>
      </c>
      <c r="M154" s="206">
        <v>0</v>
      </c>
      <c r="N154" s="206">
        <v>0</v>
      </c>
      <c r="O154" s="206">
        <v>0</v>
      </c>
      <c r="P154" s="206">
        <v>0</v>
      </c>
      <c r="Q154" s="206">
        <v>0</v>
      </c>
      <c r="R154" s="206">
        <v>0</v>
      </c>
      <c r="S154" s="206">
        <v>0</v>
      </c>
      <c r="T154" s="206">
        <v>0</v>
      </c>
      <c r="U154" s="206">
        <v>0</v>
      </c>
      <c r="V154" s="206">
        <v>0</v>
      </c>
      <c r="W154" s="206">
        <v>0</v>
      </c>
      <c r="X154" s="206">
        <v>0</v>
      </c>
      <c r="Y154" s="206">
        <v>0</v>
      </c>
      <c r="Z154" s="206">
        <v>0</v>
      </c>
      <c r="AA154" s="206">
        <v>0</v>
      </c>
      <c r="AB154" s="206">
        <v>0</v>
      </c>
      <c r="AC154" s="206">
        <v>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>
        <v>0</v>
      </c>
      <c r="AK154" s="206">
        <v>0</v>
      </c>
      <c r="AL154" s="206">
        <v>0</v>
      </c>
      <c r="AM154" s="206">
        <v>0</v>
      </c>
      <c r="AN154" s="206">
        <v>0</v>
      </c>
      <c r="AO154" s="206">
        <v>0.86768977225273003</v>
      </c>
      <c r="AP154" s="206">
        <v>0</v>
      </c>
      <c r="AQ154" s="206">
        <v>0</v>
      </c>
      <c r="AR154" s="206">
        <v>0</v>
      </c>
      <c r="AS154" s="206">
        <v>0</v>
      </c>
      <c r="AT154" s="206">
        <v>0</v>
      </c>
      <c r="AU154" s="206">
        <v>0</v>
      </c>
      <c r="AV154" s="206">
        <v>0</v>
      </c>
      <c r="AW154" s="206">
        <v>0</v>
      </c>
      <c r="AX154" s="206">
        <v>0</v>
      </c>
      <c r="AY154" s="206">
        <v>0</v>
      </c>
      <c r="AZ154" s="206">
        <v>0</v>
      </c>
      <c r="BA154" s="206">
        <v>0</v>
      </c>
      <c r="BB154" s="206">
        <v>0</v>
      </c>
      <c r="BC154" s="206">
        <v>0</v>
      </c>
      <c r="BD154" s="206">
        <v>0</v>
      </c>
      <c r="BE154" s="206">
        <v>0</v>
      </c>
      <c r="BF154" s="206">
        <v>0</v>
      </c>
      <c r="BG154" s="206">
        <v>0</v>
      </c>
      <c r="BH154" s="206">
        <v>0</v>
      </c>
      <c r="BI154" s="206">
        <v>0</v>
      </c>
      <c r="BJ154" s="206">
        <v>0</v>
      </c>
      <c r="BK154" s="206">
        <v>0</v>
      </c>
      <c r="BL154" s="206">
        <v>0</v>
      </c>
      <c r="BM154" s="206">
        <v>0</v>
      </c>
      <c r="BN154" s="206">
        <v>0</v>
      </c>
      <c r="BO154" s="206">
        <v>0</v>
      </c>
      <c r="BP154" s="206">
        <v>0</v>
      </c>
      <c r="BQ154" s="206">
        <v>0</v>
      </c>
      <c r="BR154" s="206">
        <v>0</v>
      </c>
      <c r="BS154" s="206">
        <v>0</v>
      </c>
      <c r="BT154" s="206">
        <v>0.89661276466115503</v>
      </c>
      <c r="BU154" s="206">
        <v>0</v>
      </c>
      <c r="BV154" s="206">
        <v>0</v>
      </c>
      <c r="BW154" s="206">
        <v>0</v>
      </c>
      <c r="BX154" s="206">
        <v>0</v>
      </c>
      <c r="BY154" s="206">
        <v>0</v>
      </c>
      <c r="BZ154" s="206">
        <v>0</v>
      </c>
      <c r="CA154" s="206">
        <v>0</v>
      </c>
      <c r="CB154" s="206">
        <v>92.297660106724393</v>
      </c>
      <c r="CC154" s="206">
        <v>0</v>
      </c>
      <c r="CD154" s="206">
        <v>0</v>
      </c>
      <c r="CE154" s="206">
        <v>0</v>
      </c>
      <c r="CF154" s="206">
        <v>0</v>
      </c>
      <c r="CG154" s="206">
        <v>0</v>
      </c>
      <c r="CH154" s="206">
        <v>0</v>
      </c>
      <c r="CI154" s="206">
        <v>0</v>
      </c>
      <c r="CJ154" s="206">
        <v>0</v>
      </c>
      <c r="CK154" s="206">
        <v>0</v>
      </c>
      <c r="CL154" s="206">
        <v>0</v>
      </c>
      <c r="CM154" s="206">
        <v>0</v>
      </c>
      <c r="CN154" s="206">
        <v>0</v>
      </c>
      <c r="CO154" s="206">
        <v>0</v>
      </c>
      <c r="CP154" s="206">
        <v>0</v>
      </c>
      <c r="CQ154" s="206">
        <v>0</v>
      </c>
      <c r="CR154" s="206">
        <v>0</v>
      </c>
      <c r="CS154" s="206">
        <v>0</v>
      </c>
      <c r="CT154" s="206">
        <v>0</v>
      </c>
      <c r="CU154" s="206">
        <v>0</v>
      </c>
      <c r="CV154" s="206">
        <v>0</v>
      </c>
      <c r="CW154" s="206">
        <v>76.15835707459928</v>
      </c>
      <c r="CX154" s="206">
        <v>0</v>
      </c>
      <c r="CY154" s="206">
        <v>0</v>
      </c>
      <c r="CZ154" s="206">
        <v>0</v>
      </c>
      <c r="DA154" s="206">
        <v>0</v>
      </c>
      <c r="DB154" s="206">
        <v>0</v>
      </c>
      <c r="DC154" s="206">
        <v>0</v>
      </c>
      <c r="DD154" s="206">
        <v>0</v>
      </c>
      <c r="DE154" s="206">
        <v>0</v>
      </c>
      <c r="DF154" s="206">
        <v>0</v>
      </c>
      <c r="DG154" s="206">
        <v>0</v>
      </c>
      <c r="DH154" s="206">
        <v>0</v>
      </c>
      <c r="DI154" s="206">
        <v>0</v>
      </c>
      <c r="DJ154" s="206">
        <v>0</v>
      </c>
      <c r="DK154" s="206">
        <v>0</v>
      </c>
      <c r="DL154" s="207">
        <v>171.11693248289873</v>
      </c>
      <c r="DM154" s="343">
        <f t="shared" si="132"/>
        <v>0.89661276466115503</v>
      </c>
      <c r="DN154" s="317">
        <f t="shared" si="133"/>
        <v>0.89661276466115503</v>
      </c>
      <c r="DO154" s="317"/>
      <c r="DP154" s="317"/>
      <c r="DQ154" s="208"/>
      <c r="DR154" s="209"/>
      <c r="DS154" s="205" t="s">
        <v>276</v>
      </c>
      <c r="DT154" s="205"/>
      <c r="DU154" s="206">
        <f>I154/$DQ$4</f>
        <v>0</v>
      </c>
      <c r="DV154" s="206">
        <f>SUM(J154:O154)/$DQ$4</f>
        <v>8.9661276466115501E-4</v>
      </c>
      <c r="DW154" s="206">
        <f>SUM(P154:AL154)/$DQ$4</f>
        <v>0</v>
      </c>
      <c r="DX154" s="206">
        <f>SUM(AM154:CT154)/$DQ$4</f>
        <v>9.4061962643638281E-2</v>
      </c>
      <c r="DY154" s="206">
        <f>SUM(CU154:CY154)/$DQ$4</f>
        <v>7.6158357074599281E-2</v>
      </c>
      <c r="DZ154" s="206">
        <f>SUM(CZ154:DE154)/$DQ$4</f>
        <v>0</v>
      </c>
      <c r="EA154" s="206">
        <f>SUM(DF154:DG154)/$DQ$4</f>
        <v>0</v>
      </c>
      <c r="EB154" s="206">
        <f>SUM(DH154:DI154)/$DQ$4</f>
        <v>0</v>
      </c>
      <c r="EC154" s="206">
        <f>SUM(DJ154:DK154)/$DQ$4</f>
        <v>0</v>
      </c>
      <c r="ED154" s="207">
        <f t="shared" si="135"/>
        <v>0.17111693248289872</v>
      </c>
      <c r="EE154" s="303">
        <f>ED154-(DL154/$DQ$4)</f>
        <v>0</v>
      </c>
      <c r="EF154" s="306"/>
      <c r="EG154" s="314"/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>
        <f t="shared" si="132"/>
        <v>0</v>
      </c>
      <c r="DN155" s="317">
        <f t="shared" si="133"/>
        <v>0</v>
      </c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35"/>
        <v>0</v>
      </c>
      <c r="EE155" s="303">
        <f>ED155-(DL155/$DQ$4)</f>
        <v>0</v>
      </c>
      <c r="EF155" s="306"/>
      <c r="EG155" s="314"/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>
        <f t="shared" si="132"/>
        <v>0</v>
      </c>
      <c r="DN156" s="317">
        <f t="shared" si="133"/>
        <v>0</v>
      </c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35"/>
        <v>0</v>
      </c>
      <c r="EE156" s="303">
        <f>ED156-(DL156/$DQ$4)</f>
        <v>0</v>
      </c>
      <c r="EF156" s="306"/>
      <c r="EG156" s="314"/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>
        <f t="shared" si="132"/>
        <v>0</v>
      </c>
      <c r="DN157" s="317">
        <f t="shared" si="133"/>
        <v>0</v>
      </c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7">SUM(DU158:DU164)</f>
        <v>2.6843473131999999E-3</v>
      </c>
      <c r="DV157" s="213">
        <f t="shared" si="137"/>
        <v>3.711428759557811E-2</v>
      </c>
      <c r="DW157" s="213">
        <f t="shared" si="137"/>
        <v>0.96091389328279198</v>
      </c>
      <c r="DX157" s="213">
        <f t="shared" si="137"/>
        <v>1.1953423364558324</v>
      </c>
      <c r="DY157" s="213">
        <f t="shared" si="137"/>
        <v>2.5301969888216327</v>
      </c>
      <c r="DZ157" s="213">
        <f t="shared" si="137"/>
        <v>1.0124997884249125</v>
      </c>
      <c r="EA157" s="213">
        <f t="shared" si="137"/>
        <v>6.9236463362893116E-2</v>
      </c>
      <c r="EB157" s="213">
        <f t="shared" si="137"/>
        <v>1.5304900604000001E-2</v>
      </c>
      <c r="EC157" s="213">
        <f t="shared" si="137"/>
        <v>0</v>
      </c>
      <c r="ED157" s="214">
        <f t="shared" si="135"/>
        <v>5.8232930058608412</v>
      </c>
      <c r="EE157" s="305"/>
      <c r="EF157" s="306"/>
      <c r="EG157" s="314"/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0</v>
      </c>
      <c r="J158" s="206">
        <v>0</v>
      </c>
      <c r="K158" s="206">
        <v>0</v>
      </c>
      <c r="L158" s="206">
        <v>0</v>
      </c>
      <c r="M158" s="206">
        <v>0</v>
      </c>
      <c r="N158" s="206">
        <v>0</v>
      </c>
      <c r="O158" s="206">
        <v>0</v>
      </c>
      <c r="P158" s="206">
        <v>0</v>
      </c>
      <c r="Q158" s="206">
        <v>0</v>
      </c>
      <c r="R158" s="206">
        <v>0</v>
      </c>
      <c r="S158" s="206">
        <v>0</v>
      </c>
      <c r="T158" s="206">
        <v>0</v>
      </c>
      <c r="U158" s="206">
        <v>0</v>
      </c>
      <c r="V158" s="206">
        <v>0</v>
      </c>
      <c r="W158" s="206">
        <v>0</v>
      </c>
      <c r="X158" s="206">
        <v>0</v>
      </c>
      <c r="Y158" s="206">
        <v>0</v>
      </c>
      <c r="Z158" s="206">
        <v>0</v>
      </c>
      <c r="AA158" s="206">
        <v>0</v>
      </c>
      <c r="AB158" s="206">
        <v>0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>
        <v>0</v>
      </c>
      <c r="AK158" s="206">
        <v>0</v>
      </c>
      <c r="AL158" s="206">
        <v>0</v>
      </c>
      <c r="AM158" s="206">
        <v>0</v>
      </c>
      <c r="AN158" s="206">
        <v>0</v>
      </c>
      <c r="AO158" s="206">
        <v>0</v>
      </c>
      <c r="AP158" s="206">
        <v>0</v>
      </c>
      <c r="AQ158" s="206">
        <v>0</v>
      </c>
      <c r="AR158" s="206">
        <v>0</v>
      </c>
      <c r="AS158" s="206">
        <v>0</v>
      </c>
      <c r="AT158" s="206">
        <v>0</v>
      </c>
      <c r="AU158" s="206">
        <v>0</v>
      </c>
      <c r="AV158" s="206">
        <v>0</v>
      </c>
      <c r="AW158" s="206">
        <v>0</v>
      </c>
      <c r="AX158" s="206">
        <v>0</v>
      </c>
      <c r="AY158" s="206">
        <v>0</v>
      </c>
      <c r="AZ158" s="206">
        <v>0</v>
      </c>
      <c r="BA158" s="206">
        <v>0</v>
      </c>
      <c r="BB158" s="206">
        <v>0</v>
      </c>
      <c r="BC158" s="206">
        <v>0</v>
      </c>
      <c r="BD158" s="206">
        <v>0</v>
      </c>
      <c r="BE158" s="206">
        <v>0</v>
      </c>
      <c r="BF158" s="206">
        <v>0</v>
      </c>
      <c r="BG158" s="206">
        <v>0</v>
      </c>
      <c r="BH158" s="206">
        <v>0</v>
      </c>
      <c r="BI158" s="206">
        <v>0</v>
      </c>
      <c r="BJ158" s="206">
        <v>0</v>
      </c>
      <c r="BK158" s="206">
        <v>0</v>
      </c>
      <c r="BL158" s="206">
        <v>0</v>
      </c>
      <c r="BM158" s="206">
        <v>0</v>
      </c>
      <c r="BN158" s="206">
        <v>0</v>
      </c>
      <c r="BO158" s="206">
        <v>0</v>
      </c>
      <c r="BP158" s="206">
        <v>0</v>
      </c>
      <c r="BQ158" s="206">
        <v>0</v>
      </c>
      <c r="BR158" s="206">
        <v>0</v>
      </c>
      <c r="BS158" s="206">
        <v>0</v>
      </c>
      <c r="BT158" s="206">
        <v>0</v>
      </c>
      <c r="BU158" s="206">
        <v>0</v>
      </c>
      <c r="BV158" s="206">
        <v>0</v>
      </c>
      <c r="BW158" s="206">
        <v>0</v>
      </c>
      <c r="BX158" s="206">
        <v>0</v>
      </c>
      <c r="BY158" s="206">
        <v>0</v>
      </c>
      <c r="BZ158" s="206">
        <v>0</v>
      </c>
      <c r="CA158" s="206">
        <v>0</v>
      </c>
      <c r="CB158" s="206">
        <v>0</v>
      </c>
      <c r="CC158" s="206">
        <v>0</v>
      </c>
      <c r="CD158" s="206">
        <v>0</v>
      </c>
      <c r="CE158" s="206">
        <v>0</v>
      </c>
      <c r="CF158" s="206">
        <v>0</v>
      </c>
      <c r="CG158" s="206">
        <v>0</v>
      </c>
      <c r="CH158" s="206">
        <v>0</v>
      </c>
      <c r="CI158" s="206">
        <v>0</v>
      </c>
      <c r="CJ158" s="206">
        <v>0</v>
      </c>
      <c r="CK158" s="206">
        <v>0</v>
      </c>
      <c r="CL158" s="206">
        <v>0</v>
      </c>
      <c r="CM158" s="206">
        <v>0</v>
      </c>
      <c r="CN158" s="206">
        <v>0</v>
      </c>
      <c r="CO158" s="206">
        <v>0</v>
      </c>
      <c r="CP158" s="206">
        <v>0</v>
      </c>
      <c r="CQ158" s="206">
        <v>0</v>
      </c>
      <c r="CR158" s="206">
        <v>0</v>
      </c>
      <c r="CS158" s="206">
        <v>0</v>
      </c>
      <c r="CT158" s="206">
        <v>0</v>
      </c>
      <c r="CU158" s="206">
        <v>0</v>
      </c>
      <c r="CV158" s="206">
        <v>0</v>
      </c>
      <c r="CW158" s="206">
        <v>0</v>
      </c>
      <c r="CX158" s="206">
        <v>0</v>
      </c>
      <c r="CY158" s="206">
        <v>0</v>
      </c>
      <c r="CZ158" s="206">
        <v>0</v>
      </c>
      <c r="DA158" s="206">
        <v>0</v>
      </c>
      <c r="DB158" s="206">
        <v>0</v>
      </c>
      <c r="DC158" s="206">
        <v>0</v>
      </c>
      <c r="DD158" s="206">
        <v>0</v>
      </c>
      <c r="DE158" s="206">
        <v>0</v>
      </c>
      <c r="DF158" s="206">
        <v>0</v>
      </c>
      <c r="DG158" s="206">
        <v>0</v>
      </c>
      <c r="DH158" s="206">
        <v>0</v>
      </c>
      <c r="DI158" s="206">
        <v>0</v>
      </c>
      <c r="DJ158" s="206">
        <v>0</v>
      </c>
      <c r="DK158" s="206">
        <v>0</v>
      </c>
      <c r="DL158" s="207">
        <v>0</v>
      </c>
      <c r="DM158" s="343">
        <f t="shared" si="132"/>
        <v>0</v>
      </c>
      <c r="DN158" s="317">
        <f t="shared" si="133"/>
        <v>0</v>
      </c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8">I158/$DQ$4</f>
        <v>0</v>
      </c>
      <c r="DV158" s="206">
        <f t="shared" ref="DV158:DV164" si="139">SUM(J158:O158)/$DQ$4</f>
        <v>0</v>
      </c>
      <c r="DW158" s="206">
        <f t="shared" ref="DW158:DW164" si="140">SUM(P158:AL158)/$DQ$4</f>
        <v>0</v>
      </c>
      <c r="DX158" s="206">
        <f t="shared" ref="DX158:DX164" si="141">SUM(AM158:CT158)/$DQ$4</f>
        <v>0</v>
      </c>
      <c r="DY158" s="206">
        <f t="shared" ref="DY158:DY164" si="142">SUM(CU158:CY158)/$DQ$4</f>
        <v>0</v>
      </c>
      <c r="DZ158" s="206">
        <f t="shared" ref="DZ158:DZ164" si="143">SUM(CZ158:DE158)/$DQ$4</f>
        <v>0</v>
      </c>
      <c r="EA158" s="206">
        <f t="shared" ref="EA158:EA164" si="144">SUM(DF158:DG158)/$DQ$4</f>
        <v>0</v>
      </c>
      <c r="EB158" s="206">
        <f t="shared" ref="EB158:EB164" si="145">SUM(DH158:DI158)/$DQ$4</f>
        <v>0</v>
      </c>
      <c r="EC158" s="206">
        <f t="shared" ref="EC158:EC164" si="146">SUM(DJ158:DK158)/$DQ$4</f>
        <v>0</v>
      </c>
      <c r="ED158" s="207">
        <f t="shared" si="135"/>
        <v>0</v>
      </c>
      <c r="EE158" s="303">
        <f t="shared" ref="EE158:EE164" si="147">ED158-(DL158/$DQ$4)</f>
        <v>0</v>
      </c>
      <c r="EF158" s="306"/>
      <c r="EG158" s="314"/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0</v>
      </c>
      <c r="J159" s="206">
        <v>0</v>
      </c>
      <c r="K159" s="206">
        <v>0</v>
      </c>
      <c r="L159" s="206">
        <v>0</v>
      </c>
      <c r="M159" s="206">
        <v>0</v>
      </c>
      <c r="N159" s="206">
        <v>0</v>
      </c>
      <c r="O159" s="206">
        <v>0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0</v>
      </c>
      <c r="DJ159" s="206">
        <v>0</v>
      </c>
      <c r="DK159" s="206">
        <v>0</v>
      </c>
      <c r="DL159" s="207">
        <v>0</v>
      </c>
      <c r="DM159" s="343">
        <f t="shared" si="132"/>
        <v>0</v>
      </c>
      <c r="DN159" s="317">
        <f t="shared" si="133"/>
        <v>0</v>
      </c>
      <c r="DO159" s="317"/>
      <c r="DP159" s="317"/>
      <c r="DQ159" s="208"/>
      <c r="DR159" s="209"/>
      <c r="DS159" s="205" t="s">
        <v>294</v>
      </c>
      <c r="DT159" s="205"/>
      <c r="DU159" s="206">
        <f t="shared" si="138"/>
        <v>0</v>
      </c>
      <c r="DV159" s="206">
        <f t="shared" si="139"/>
        <v>0</v>
      </c>
      <c r="DW159" s="206">
        <f t="shared" si="140"/>
        <v>0</v>
      </c>
      <c r="DX159" s="206">
        <f t="shared" si="141"/>
        <v>0</v>
      </c>
      <c r="DY159" s="206">
        <f t="shared" si="142"/>
        <v>0</v>
      </c>
      <c r="DZ159" s="206">
        <f t="shared" si="143"/>
        <v>0</v>
      </c>
      <c r="EA159" s="206">
        <f t="shared" si="144"/>
        <v>0</v>
      </c>
      <c r="EB159" s="206">
        <f t="shared" si="145"/>
        <v>0</v>
      </c>
      <c r="EC159" s="206">
        <f t="shared" si="146"/>
        <v>0</v>
      </c>
      <c r="ED159" s="207">
        <f t="shared" si="135"/>
        <v>0</v>
      </c>
      <c r="EE159" s="303">
        <f t="shared" si="147"/>
        <v>0</v>
      </c>
      <c r="EF159" s="306"/>
      <c r="EG159" s="314"/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>
        <f t="shared" si="132"/>
        <v>0</v>
      </c>
      <c r="DN160" s="317">
        <f t="shared" si="133"/>
        <v>0</v>
      </c>
      <c r="DO160" s="317"/>
      <c r="DP160" s="317"/>
      <c r="DQ160" s="208"/>
      <c r="DR160" s="209"/>
      <c r="DS160" s="205" t="s">
        <v>278</v>
      </c>
      <c r="DT160" s="205"/>
      <c r="DU160" s="206">
        <f t="shared" si="138"/>
        <v>0</v>
      </c>
      <c r="DV160" s="206">
        <f t="shared" si="139"/>
        <v>0</v>
      </c>
      <c r="DW160" s="206">
        <f t="shared" si="140"/>
        <v>0</v>
      </c>
      <c r="DX160" s="206">
        <f t="shared" si="141"/>
        <v>0</v>
      </c>
      <c r="DY160" s="206">
        <f t="shared" si="142"/>
        <v>0</v>
      </c>
      <c r="DZ160" s="206">
        <f t="shared" si="143"/>
        <v>0</v>
      </c>
      <c r="EA160" s="206">
        <f t="shared" si="144"/>
        <v>0</v>
      </c>
      <c r="EB160" s="206">
        <f t="shared" si="145"/>
        <v>0</v>
      </c>
      <c r="EC160" s="206">
        <f t="shared" si="146"/>
        <v>0</v>
      </c>
      <c r="ED160" s="207">
        <f t="shared" si="135"/>
        <v>0</v>
      </c>
      <c r="EE160" s="303">
        <f t="shared" si="147"/>
        <v>0</v>
      </c>
      <c r="EF160" s="306"/>
      <c r="EG160" s="314"/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0</v>
      </c>
      <c r="AM161" s="206">
        <v>0</v>
      </c>
      <c r="AN161" s="206">
        <v>0</v>
      </c>
      <c r="AO161" s="206">
        <v>0</v>
      </c>
      <c r="AP161" s="206">
        <v>0</v>
      </c>
      <c r="AQ161" s="206">
        <v>0</v>
      </c>
      <c r="AR161" s="206">
        <v>0</v>
      </c>
      <c r="AS161" s="206">
        <v>0</v>
      </c>
      <c r="AT161" s="206">
        <v>0</v>
      </c>
      <c r="AU161" s="206">
        <v>0</v>
      </c>
      <c r="AV161" s="206">
        <v>0</v>
      </c>
      <c r="AW161" s="206">
        <v>0</v>
      </c>
      <c r="AX161" s="206">
        <v>0</v>
      </c>
      <c r="AY161" s="206">
        <v>0</v>
      </c>
      <c r="AZ161" s="206">
        <v>0</v>
      </c>
      <c r="BA161" s="206">
        <v>0</v>
      </c>
      <c r="BB161" s="206">
        <v>0</v>
      </c>
      <c r="BC161" s="206">
        <v>0</v>
      </c>
      <c r="BD161" s="206">
        <v>0</v>
      </c>
      <c r="BE161" s="206">
        <v>0</v>
      </c>
      <c r="BF161" s="206">
        <v>0</v>
      </c>
      <c r="BG161" s="206">
        <v>0</v>
      </c>
      <c r="BH161" s="206">
        <v>0</v>
      </c>
      <c r="BI161" s="206">
        <v>0</v>
      </c>
      <c r="BJ161" s="206">
        <v>0</v>
      </c>
      <c r="BK161" s="206">
        <v>0</v>
      </c>
      <c r="BL161" s="206">
        <v>0</v>
      </c>
      <c r="BM161" s="206">
        <v>0</v>
      </c>
      <c r="BN161" s="206">
        <v>0</v>
      </c>
      <c r="BO161" s="206">
        <v>0</v>
      </c>
      <c r="BP161" s="206">
        <v>0</v>
      </c>
      <c r="BQ161" s="206">
        <v>0</v>
      </c>
      <c r="BR161" s="206">
        <v>0</v>
      </c>
      <c r="BS161" s="206">
        <v>0</v>
      </c>
      <c r="BT161" s="206">
        <v>0</v>
      </c>
      <c r="BU161" s="206">
        <v>0</v>
      </c>
      <c r="BV161" s="206">
        <v>0</v>
      </c>
      <c r="BW161" s="206">
        <v>0</v>
      </c>
      <c r="BX161" s="206">
        <v>0</v>
      </c>
      <c r="BY161" s="206">
        <v>0</v>
      </c>
      <c r="BZ161" s="206">
        <v>0</v>
      </c>
      <c r="CA161" s="206">
        <v>0</v>
      </c>
      <c r="CB161" s="206">
        <v>0</v>
      </c>
      <c r="CC161" s="206">
        <v>0</v>
      </c>
      <c r="CD161" s="206">
        <v>0</v>
      </c>
      <c r="CE161" s="206">
        <v>0</v>
      </c>
      <c r="CF161" s="206">
        <v>0</v>
      </c>
      <c r="CG161" s="206">
        <v>0</v>
      </c>
      <c r="CH161" s="206">
        <v>0</v>
      </c>
      <c r="CI161" s="206">
        <v>0</v>
      </c>
      <c r="CJ161" s="206">
        <v>0</v>
      </c>
      <c r="CK161" s="206">
        <v>0</v>
      </c>
      <c r="CL161" s="206">
        <v>0</v>
      </c>
      <c r="CM161" s="206">
        <v>0</v>
      </c>
      <c r="CN161" s="206">
        <v>0</v>
      </c>
      <c r="CO161" s="206">
        <v>0</v>
      </c>
      <c r="CP161" s="206">
        <v>0</v>
      </c>
      <c r="CQ161" s="206">
        <v>0</v>
      </c>
      <c r="CR161" s="206">
        <v>0</v>
      </c>
      <c r="CS161" s="206">
        <v>0</v>
      </c>
      <c r="CT161" s="206">
        <v>0</v>
      </c>
      <c r="CU161" s="206">
        <v>0</v>
      </c>
      <c r="CV161" s="206">
        <v>0</v>
      </c>
      <c r="CW161" s="206">
        <v>0</v>
      </c>
      <c r="CX161" s="206">
        <v>0</v>
      </c>
      <c r="CY161" s="206">
        <v>0</v>
      </c>
      <c r="CZ161" s="206">
        <v>0</v>
      </c>
      <c r="DA161" s="206">
        <v>0</v>
      </c>
      <c r="DB161" s="206">
        <v>0</v>
      </c>
      <c r="DC161" s="206">
        <v>0</v>
      </c>
      <c r="DD161" s="206">
        <v>0</v>
      </c>
      <c r="DE161" s="206">
        <v>0</v>
      </c>
      <c r="DF161" s="206">
        <v>0</v>
      </c>
      <c r="DG161" s="206">
        <v>0</v>
      </c>
      <c r="DH161" s="206">
        <v>0</v>
      </c>
      <c r="DI161" s="206">
        <v>0</v>
      </c>
      <c r="DJ161" s="206">
        <v>0</v>
      </c>
      <c r="DK161" s="206">
        <v>0</v>
      </c>
      <c r="DL161" s="207">
        <v>0</v>
      </c>
      <c r="DM161" s="343">
        <f t="shared" si="132"/>
        <v>0</v>
      </c>
      <c r="DN161" s="317">
        <f t="shared" si="133"/>
        <v>0</v>
      </c>
      <c r="DO161" s="317"/>
      <c r="DP161" s="317"/>
      <c r="DQ161" s="208"/>
      <c r="DR161" s="209"/>
      <c r="DS161" s="205" t="s">
        <v>295</v>
      </c>
      <c r="DT161" s="205"/>
      <c r="DU161" s="206">
        <f t="shared" si="138"/>
        <v>0</v>
      </c>
      <c r="DV161" s="206">
        <f t="shared" si="139"/>
        <v>0</v>
      </c>
      <c r="DW161" s="206">
        <f t="shared" si="140"/>
        <v>0</v>
      </c>
      <c r="DX161" s="206">
        <f t="shared" si="141"/>
        <v>0</v>
      </c>
      <c r="DY161" s="206">
        <f t="shared" si="142"/>
        <v>0</v>
      </c>
      <c r="DZ161" s="206">
        <f t="shared" si="143"/>
        <v>0</v>
      </c>
      <c r="EA161" s="206">
        <f t="shared" si="144"/>
        <v>0</v>
      </c>
      <c r="EB161" s="206">
        <f t="shared" si="145"/>
        <v>0</v>
      </c>
      <c r="EC161" s="206">
        <f t="shared" si="146"/>
        <v>0</v>
      </c>
      <c r="ED161" s="207">
        <f t="shared" si="135"/>
        <v>0</v>
      </c>
      <c r="EE161" s="303">
        <f t="shared" si="147"/>
        <v>0</v>
      </c>
      <c r="EF161" s="306"/>
      <c r="EG161" s="314"/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>
        <f t="shared" si="132"/>
        <v>0</v>
      </c>
      <c r="DN162" s="317">
        <f t="shared" si="133"/>
        <v>0</v>
      </c>
      <c r="DO162" s="317"/>
      <c r="DP162" s="317"/>
      <c r="DQ162" s="208"/>
      <c r="DR162" s="209"/>
      <c r="DS162" s="205" t="s">
        <v>296</v>
      </c>
      <c r="DT162" s="205"/>
      <c r="DU162" s="206">
        <f t="shared" si="138"/>
        <v>0</v>
      </c>
      <c r="DV162" s="206">
        <f t="shared" si="139"/>
        <v>0</v>
      </c>
      <c r="DW162" s="206">
        <f t="shared" si="140"/>
        <v>0</v>
      </c>
      <c r="DX162" s="206">
        <f t="shared" si="141"/>
        <v>0</v>
      </c>
      <c r="DY162" s="206">
        <f t="shared" si="142"/>
        <v>0</v>
      </c>
      <c r="DZ162" s="206">
        <f t="shared" si="143"/>
        <v>0</v>
      </c>
      <c r="EA162" s="206">
        <f t="shared" si="144"/>
        <v>0</v>
      </c>
      <c r="EB162" s="206">
        <f t="shared" si="145"/>
        <v>0</v>
      </c>
      <c r="EC162" s="206">
        <f t="shared" si="146"/>
        <v>0</v>
      </c>
      <c r="ED162" s="207">
        <f t="shared" si="135"/>
        <v>0</v>
      </c>
      <c r="EE162" s="303">
        <f t="shared" si="147"/>
        <v>0</v>
      </c>
      <c r="EF162" s="306"/>
      <c r="EG162" s="314"/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2.6843473132</v>
      </c>
      <c r="J163" s="206">
        <v>2.6843473131999902</v>
      </c>
      <c r="K163" s="206">
        <v>23.692551029578123</v>
      </c>
      <c r="L163" s="206">
        <v>2.6843473131999902</v>
      </c>
      <c r="M163" s="206">
        <v>2.6843473132</v>
      </c>
      <c r="N163" s="206">
        <v>2.6843473131999902</v>
      </c>
      <c r="O163" s="206">
        <v>2.68434731320002</v>
      </c>
      <c r="P163" s="206">
        <v>2.6843473132</v>
      </c>
      <c r="Q163" s="206">
        <v>2.6843473131999902</v>
      </c>
      <c r="R163" s="206">
        <v>2.6843473132</v>
      </c>
      <c r="S163" s="206">
        <v>2.6843473131999902</v>
      </c>
      <c r="T163" s="206">
        <v>2.6843473132000102</v>
      </c>
      <c r="U163" s="206">
        <v>2.6843473132</v>
      </c>
      <c r="V163" s="206">
        <v>2.68434731320002</v>
      </c>
      <c r="W163" s="206">
        <v>107.08845944489201</v>
      </c>
      <c r="X163" s="206">
        <v>2.6843473132</v>
      </c>
      <c r="Y163" s="206">
        <v>2.6843473132000102</v>
      </c>
      <c r="Z163" s="206">
        <v>2.6843473131999902</v>
      </c>
      <c r="AA163" s="206">
        <v>2.6843473132000102</v>
      </c>
      <c r="AB163" s="206">
        <v>2.6843473131999902</v>
      </c>
      <c r="AC163" s="206">
        <v>2.6843473132000102</v>
      </c>
      <c r="AD163" s="206">
        <v>463.60690286875558</v>
      </c>
      <c r="AE163" s="206">
        <v>203.15656953542222</v>
      </c>
      <c r="AF163" s="206">
        <v>22.733930646533334</v>
      </c>
      <c r="AG163" s="206">
        <v>2.6843473132000102</v>
      </c>
      <c r="AH163" s="206">
        <v>2.8287658162555558</v>
      </c>
      <c r="AI163" s="206">
        <v>115.86536064653333</v>
      </c>
      <c r="AJ163" s="206">
        <v>2.68434731320002</v>
      </c>
      <c r="AK163" s="206">
        <v>2.6843473132</v>
      </c>
      <c r="AL163" s="206">
        <v>2.68434731319998</v>
      </c>
      <c r="AM163" s="206">
        <v>0</v>
      </c>
      <c r="AN163" s="206">
        <v>0</v>
      </c>
      <c r="AO163" s="206">
        <v>17.555293359646399</v>
      </c>
      <c r="AP163" s="206">
        <v>0</v>
      </c>
      <c r="AQ163" s="206">
        <v>0</v>
      </c>
      <c r="AR163" s="206">
        <v>0</v>
      </c>
      <c r="AS163" s="206">
        <v>0</v>
      </c>
      <c r="AT163" s="206">
        <v>25.475012671675</v>
      </c>
      <c r="AU163" s="206">
        <v>0</v>
      </c>
      <c r="AV163" s="206">
        <v>0</v>
      </c>
      <c r="AW163" s="206">
        <v>0</v>
      </c>
      <c r="AX163" s="206">
        <v>0</v>
      </c>
      <c r="AY163" s="206">
        <v>0</v>
      </c>
      <c r="AZ163" s="206">
        <v>0</v>
      </c>
      <c r="BA163" s="206">
        <v>14.375663917697899</v>
      </c>
      <c r="BB163" s="206">
        <v>0</v>
      </c>
      <c r="BC163" s="206">
        <v>0</v>
      </c>
      <c r="BD163" s="206">
        <v>0</v>
      </c>
      <c r="BE163" s="206">
        <v>13.068531</v>
      </c>
      <c r="BF163" s="206">
        <v>0</v>
      </c>
      <c r="BG163" s="206">
        <v>0</v>
      </c>
      <c r="BH163" s="206">
        <v>0</v>
      </c>
      <c r="BI163" s="206">
        <v>0</v>
      </c>
      <c r="BJ163" s="206">
        <v>0</v>
      </c>
      <c r="BK163" s="206">
        <v>89.718777777777774</v>
      </c>
      <c r="BL163" s="206">
        <v>0.139759841666667</v>
      </c>
      <c r="BM163" s="206">
        <v>0</v>
      </c>
      <c r="BN163" s="206">
        <v>0</v>
      </c>
      <c r="BO163" s="206">
        <v>0</v>
      </c>
      <c r="BP163" s="206">
        <v>0</v>
      </c>
      <c r="BQ163" s="206">
        <v>0</v>
      </c>
      <c r="BR163" s="206">
        <v>0</v>
      </c>
      <c r="BS163" s="206">
        <v>0</v>
      </c>
      <c r="BT163" s="206">
        <v>17.614431543283199</v>
      </c>
      <c r="BU163" s="206">
        <v>25.002972222222223</v>
      </c>
      <c r="BV163" s="206">
        <v>0</v>
      </c>
      <c r="BW163" s="206">
        <v>0</v>
      </c>
      <c r="BX163" s="206">
        <v>0</v>
      </c>
      <c r="BY163" s="206">
        <v>25.5414720908364</v>
      </c>
      <c r="BZ163" s="206">
        <v>0</v>
      </c>
      <c r="CA163" s="206">
        <v>0</v>
      </c>
      <c r="CB163" s="206">
        <v>0</v>
      </c>
      <c r="CC163" s="206">
        <v>0</v>
      </c>
      <c r="CD163" s="206">
        <v>0</v>
      </c>
      <c r="CE163" s="206">
        <v>0</v>
      </c>
      <c r="CF163" s="206">
        <v>14.415405750193599</v>
      </c>
      <c r="CG163" s="206">
        <v>300.46041666666667</v>
      </c>
      <c r="CH163" s="206">
        <v>112.83993111111111</v>
      </c>
      <c r="CI163" s="206">
        <v>0</v>
      </c>
      <c r="CJ163" s="206">
        <v>0</v>
      </c>
      <c r="CK163" s="206">
        <v>0</v>
      </c>
      <c r="CL163" s="206">
        <v>0</v>
      </c>
      <c r="CM163" s="206">
        <v>300.67291666666665</v>
      </c>
      <c r="CN163" s="206">
        <v>0</v>
      </c>
      <c r="CO163" s="206">
        <v>0</v>
      </c>
      <c r="CP163" s="206">
        <v>0</v>
      </c>
      <c r="CQ163" s="206">
        <v>0.14441850305555601</v>
      </c>
      <c r="CR163" s="206">
        <v>238.31733333333332</v>
      </c>
      <c r="CS163" s="206">
        <v>0</v>
      </c>
      <c r="CT163" s="206">
        <v>0</v>
      </c>
      <c r="CU163" s="206">
        <v>36.114750000000001</v>
      </c>
      <c r="CV163" s="206">
        <v>0</v>
      </c>
      <c r="CW163" s="206">
        <v>1492.9214986835243</v>
      </c>
      <c r="CX163" s="206">
        <v>701.63257512786026</v>
      </c>
      <c r="CY163" s="206">
        <v>299.52816501024785</v>
      </c>
      <c r="CZ163" s="206">
        <v>360.86653841871049</v>
      </c>
      <c r="DA163" s="206">
        <v>67.369249635522266</v>
      </c>
      <c r="DB163" s="206">
        <v>178.93512976581118</v>
      </c>
      <c r="DC163" s="206">
        <v>114.93895987358366</v>
      </c>
      <c r="DD163" s="206">
        <v>183.67466520591532</v>
      </c>
      <c r="DE163" s="206">
        <v>106.71524552536961</v>
      </c>
      <c r="DF163" s="206">
        <v>69.236463362893119</v>
      </c>
      <c r="DG163" s="206">
        <v>0</v>
      </c>
      <c r="DH163" s="206">
        <v>0</v>
      </c>
      <c r="DI163" s="206">
        <v>15.304900604</v>
      </c>
      <c r="DJ163" s="206">
        <v>0</v>
      </c>
      <c r="DK163" s="206">
        <v>0</v>
      </c>
      <c r="DL163" s="207">
        <v>5823.2930058608417</v>
      </c>
      <c r="DM163" s="343">
        <f t="shared" si="132"/>
        <v>1000.71252819157</v>
      </c>
      <c r="DN163" s="317">
        <f t="shared" si="133"/>
        <v>39.798634908778112</v>
      </c>
      <c r="DO163" s="317"/>
      <c r="DP163" s="317"/>
      <c r="DQ163" s="208"/>
      <c r="DR163" s="209"/>
      <c r="DS163" s="205" t="s">
        <v>276</v>
      </c>
      <c r="DT163" s="205"/>
      <c r="DU163" s="206">
        <f t="shared" si="138"/>
        <v>2.6843473131999999E-3</v>
      </c>
      <c r="DV163" s="206">
        <f t="shared" si="139"/>
        <v>3.711428759557811E-2</v>
      </c>
      <c r="DW163" s="206">
        <f t="shared" si="140"/>
        <v>0.96091389328279198</v>
      </c>
      <c r="DX163" s="206">
        <f t="shared" si="141"/>
        <v>1.1953423364558324</v>
      </c>
      <c r="DY163" s="206">
        <f t="shared" si="142"/>
        <v>2.5301969888216327</v>
      </c>
      <c r="DZ163" s="206">
        <f t="shared" si="143"/>
        <v>1.0124997884249125</v>
      </c>
      <c r="EA163" s="206">
        <f t="shared" si="144"/>
        <v>6.9236463362893116E-2</v>
      </c>
      <c r="EB163" s="206">
        <f t="shared" si="145"/>
        <v>1.5304900604000001E-2</v>
      </c>
      <c r="EC163" s="206">
        <f t="shared" si="146"/>
        <v>0</v>
      </c>
      <c r="ED163" s="207">
        <f t="shared" si="135"/>
        <v>5.8232930058608412</v>
      </c>
      <c r="EE163" s="303">
        <f t="shared" si="147"/>
        <v>0</v>
      </c>
      <c r="EF163" s="306"/>
      <c r="EG163" s="314"/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>
        <f t="shared" si="132"/>
        <v>0</v>
      </c>
      <c r="DN164" s="317">
        <f t="shared" si="133"/>
        <v>0</v>
      </c>
      <c r="DO164" s="317"/>
      <c r="DP164" s="317"/>
      <c r="DQ164" s="208"/>
      <c r="DR164" s="209"/>
      <c r="DS164" s="205" t="s">
        <v>280</v>
      </c>
      <c r="DT164" s="205"/>
      <c r="DU164" s="206">
        <f t="shared" si="138"/>
        <v>0</v>
      </c>
      <c r="DV164" s="206">
        <f t="shared" si="139"/>
        <v>0</v>
      </c>
      <c r="DW164" s="206">
        <f t="shared" si="140"/>
        <v>0</v>
      </c>
      <c r="DX164" s="206">
        <f t="shared" si="141"/>
        <v>0</v>
      </c>
      <c r="DY164" s="206">
        <f t="shared" si="142"/>
        <v>0</v>
      </c>
      <c r="DZ164" s="206">
        <f t="shared" si="143"/>
        <v>0</v>
      </c>
      <c r="EA164" s="206">
        <f t="shared" si="144"/>
        <v>0</v>
      </c>
      <c r="EB164" s="206">
        <f t="shared" si="145"/>
        <v>0</v>
      </c>
      <c r="EC164" s="206">
        <f t="shared" si="146"/>
        <v>0</v>
      </c>
      <c r="ED164" s="207">
        <f t="shared" si="135"/>
        <v>0</v>
      </c>
      <c r="EE164" s="303">
        <f t="shared" si="147"/>
        <v>0</v>
      </c>
      <c r="EF164" s="306"/>
      <c r="EG164" s="314"/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>
        <f t="shared" si="132"/>
        <v>0</v>
      </c>
      <c r="DN165" s="317">
        <f t="shared" si="133"/>
        <v>0</v>
      </c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8">SUM(DU166:DU168)</f>
        <v>0.48461862</v>
      </c>
      <c r="DV165" s="213">
        <f t="shared" si="148"/>
        <v>2.4901891800000002</v>
      </c>
      <c r="DW165" s="213">
        <f t="shared" si="148"/>
        <v>10.920639652589841</v>
      </c>
      <c r="DX165" s="213">
        <f t="shared" si="148"/>
        <v>13.362505278927397</v>
      </c>
      <c r="DY165" s="213">
        <f t="shared" si="148"/>
        <v>5.0108046980360959</v>
      </c>
      <c r="DZ165" s="213">
        <f t="shared" si="148"/>
        <v>0</v>
      </c>
      <c r="EA165" s="213">
        <f t="shared" si="148"/>
        <v>0</v>
      </c>
      <c r="EB165" s="213">
        <f t="shared" si="148"/>
        <v>0</v>
      </c>
      <c r="EC165" s="213">
        <f t="shared" si="148"/>
        <v>6.5180146528126592E-2</v>
      </c>
      <c r="ED165" s="214">
        <f t="shared" si="135"/>
        <v>32.33393757608146</v>
      </c>
      <c r="EE165" s="305"/>
      <c r="EF165" s="306"/>
      <c r="EG165" s="314"/>
      <c r="EH165" s="101"/>
    </row>
    <row r="166" spans="1:138" s="126" customFormat="1" ht="15" hidden="1" customHeight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0</v>
      </c>
      <c r="DK166" s="206">
        <v>0</v>
      </c>
      <c r="DL166" s="207">
        <v>0</v>
      </c>
      <c r="DM166" s="343">
        <f t="shared" si="132"/>
        <v>0</v>
      </c>
      <c r="DN166" s="317">
        <f t="shared" si="133"/>
        <v>0</v>
      </c>
      <c r="DO166" s="317" t="s">
        <v>419</v>
      </c>
      <c r="DP166" s="317" t="s">
        <v>432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0</v>
      </c>
      <c r="ED166" s="207">
        <f t="shared" si="135"/>
        <v>0</v>
      </c>
      <c r="EE166" s="303">
        <f>ED166-(DL166/$DQ$4)</f>
        <v>0</v>
      </c>
      <c r="EF166" s="306"/>
      <c r="EG166" s="314"/>
      <c r="EH166" s="101"/>
    </row>
    <row r="167" spans="1:138" s="126" customFormat="1" ht="15" hidden="1" customHeight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>
        <f t="shared" si="132"/>
        <v>0</v>
      </c>
      <c r="DN167" s="317">
        <f t="shared" si="133"/>
        <v>0</v>
      </c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35"/>
        <v>0</v>
      </c>
      <c r="EE167" s="303">
        <f>ED167-(DL167/$DQ$4)</f>
        <v>0</v>
      </c>
      <c r="EF167" s="306"/>
      <c r="EG167" s="314"/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484.61862000000002</v>
      </c>
      <c r="J168" s="206">
        <v>0</v>
      </c>
      <c r="K168" s="206">
        <v>0</v>
      </c>
      <c r="L168" s="206">
        <v>242.78053</v>
      </c>
      <c r="M168" s="206">
        <v>1885.4712300000001</v>
      </c>
      <c r="N168" s="206">
        <v>0</v>
      </c>
      <c r="O168" s="206">
        <v>361.93741999999997</v>
      </c>
      <c r="P168" s="206">
        <v>1009.57768</v>
      </c>
      <c r="Q168" s="206">
        <v>0</v>
      </c>
      <c r="R168" s="206">
        <v>0</v>
      </c>
      <c r="S168" s="206">
        <v>759.18999448592399</v>
      </c>
      <c r="T168" s="206">
        <v>689.09304999999995</v>
      </c>
      <c r="U168" s="206">
        <v>106.92</v>
      </c>
      <c r="V168" s="206">
        <v>840.95455000000004</v>
      </c>
      <c r="W168" s="206">
        <v>70.313555308144601</v>
      </c>
      <c r="X168" s="206">
        <v>0</v>
      </c>
      <c r="Y168" s="206">
        <v>0</v>
      </c>
      <c r="Z168" s="206">
        <v>0</v>
      </c>
      <c r="AA168" s="206">
        <v>1253.8407699817999</v>
      </c>
      <c r="AB168" s="206">
        <v>101.879647952434</v>
      </c>
      <c r="AC168" s="206">
        <v>383.67</v>
      </c>
      <c r="AD168" s="206">
        <v>3372.3778548615401</v>
      </c>
      <c r="AE168" s="206">
        <v>0</v>
      </c>
      <c r="AF168" s="206">
        <v>0</v>
      </c>
      <c r="AG168" s="206">
        <v>1095.7284999999999</v>
      </c>
      <c r="AH168" s="206">
        <v>562.77238999999997</v>
      </c>
      <c r="AI168" s="206">
        <v>544.85284000000001</v>
      </c>
      <c r="AJ168" s="206">
        <v>51.515419999999999</v>
      </c>
      <c r="AK168" s="206">
        <v>77.953400000000002</v>
      </c>
      <c r="AL168" s="206">
        <v>0</v>
      </c>
      <c r="AM168" s="206">
        <v>0</v>
      </c>
      <c r="AN168" s="206">
        <v>510.93314919859398</v>
      </c>
      <c r="AO168" s="206">
        <v>299.6035</v>
      </c>
      <c r="AP168" s="206">
        <v>0</v>
      </c>
      <c r="AQ168" s="206">
        <v>54.804870000000001</v>
      </c>
      <c r="AR168" s="206">
        <v>939.75563</v>
      </c>
      <c r="AS168" s="206">
        <v>0</v>
      </c>
      <c r="AT168" s="206">
        <v>0</v>
      </c>
      <c r="AU168" s="206">
        <v>226.04365000000001</v>
      </c>
      <c r="AV168" s="206">
        <v>69.804862350176407</v>
      </c>
      <c r="AW168" s="206">
        <v>0</v>
      </c>
      <c r="AX168" s="206">
        <v>102.36</v>
      </c>
      <c r="AY168" s="206">
        <v>28.353660000000001</v>
      </c>
      <c r="AZ168" s="206">
        <v>0</v>
      </c>
      <c r="BA168" s="206">
        <v>0</v>
      </c>
      <c r="BB168" s="206">
        <v>0</v>
      </c>
      <c r="BC168" s="206">
        <v>1676.2392449573399</v>
      </c>
      <c r="BD168" s="206">
        <v>390.49776000000003</v>
      </c>
      <c r="BE168" s="206">
        <v>505.33610659400898</v>
      </c>
      <c r="BF168" s="206">
        <v>297.59393202258298</v>
      </c>
      <c r="BG168" s="206">
        <v>0</v>
      </c>
      <c r="BH168" s="206">
        <v>0</v>
      </c>
      <c r="BI168" s="206">
        <v>733.93695987110902</v>
      </c>
      <c r="BJ168" s="206">
        <v>776.27719000000002</v>
      </c>
      <c r="BK168" s="206">
        <v>0</v>
      </c>
      <c r="BL168" s="206">
        <v>397.88819999999998</v>
      </c>
      <c r="BM168" s="206">
        <v>628.53408000000002</v>
      </c>
      <c r="BN168" s="206">
        <v>0</v>
      </c>
      <c r="BO168" s="206">
        <v>0</v>
      </c>
      <c r="BP168" s="206">
        <v>981.15126995935896</v>
      </c>
      <c r="BQ168" s="206">
        <v>51.414000000000001</v>
      </c>
      <c r="BR168" s="206">
        <v>173.74712</v>
      </c>
      <c r="BS168" s="206">
        <v>0</v>
      </c>
      <c r="BT168" s="206">
        <v>92.24</v>
      </c>
      <c r="BU168" s="206">
        <v>0</v>
      </c>
      <c r="BV168" s="206">
        <v>0</v>
      </c>
      <c r="BW168" s="206">
        <v>1076.1223939036299</v>
      </c>
      <c r="BX168" s="206">
        <v>105.71727</v>
      </c>
      <c r="BY168" s="206">
        <v>106.43961</v>
      </c>
      <c r="BZ168" s="206">
        <v>223.68</v>
      </c>
      <c r="CA168" s="206">
        <v>45.411499999999997</v>
      </c>
      <c r="CB168" s="206">
        <v>0</v>
      </c>
      <c r="CC168" s="206">
        <v>0</v>
      </c>
      <c r="CD168" s="206">
        <v>0</v>
      </c>
      <c r="CE168" s="206">
        <v>32.548369999999998</v>
      </c>
      <c r="CF168" s="206">
        <v>318.67167007059498</v>
      </c>
      <c r="CG168" s="206">
        <v>0</v>
      </c>
      <c r="CH168" s="206">
        <v>257.22868</v>
      </c>
      <c r="CI168" s="206">
        <v>0</v>
      </c>
      <c r="CJ168" s="206">
        <v>0</v>
      </c>
      <c r="CK168" s="206">
        <v>308.04000000000002</v>
      </c>
      <c r="CL168" s="206">
        <v>50.995600000000003</v>
      </c>
      <c r="CM168" s="206">
        <v>260.5</v>
      </c>
      <c r="CN168" s="206">
        <v>0</v>
      </c>
      <c r="CO168" s="206">
        <v>0</v>
      </c>
      <c r="CP168" s="206">
        <v>0</v>
      </c>
      <c r="CQ168" s="206">
        <v>0</v>
      </c>
      <c r="CR168" s="206">
        <v>91</v>
      </c>
      <c r="CS168" s="206">
        <v>1549.635</v>
      </c>
      <c r="CT168" s="206">
        <v>0</v>
      </c>
      <c r="CU168" s="206">
        <v>0</v>
      </c>
      <c r="CV168" s="206">
        <v>118.75</v>
      </c>
      <c r="CW168" s="206">
        <v>3540.59291056953</v>
      </c>
      <c r="CX168" s="206">
        <v>817.01397498783297</v>
      </c>
      <c r="CY168" s="206">
        <v>534.447812478733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65.180146528126599</v>
      </c>
      <c r="DK168" s="206">
        <v>0</v>
      </c>
      <c r="DL168" s="207">
        <v>32333.937576081462</v>
      </c>
      <c r="DM168" s="343">
        <f t="shared" si="132"/>
        <v>13895.447452589842</v>
      </c>
      <c r="DN168" s="317">
        <f t="shared" si="133"/>
        <v>2974.8078000000005</v>
      </c>
      <c r="DO168" s="317" t="s">
        <v>419</v>
      </c>
      <c r="DP168" s="317" t="s">
        <v>433</v>
      </c>
      <c r="DQ168" s="220"/>
      <c r="DR168" s="221" t="s">
        <v>280</v>
      </c>
      <c r="DS168" s="223"/>
      <c r="DT168" s="221"/>
      <c r="DU168" s="206">
        <f>I168/$DQ$4</f>
        <v>0.48461862</v>
      </c>
      <c r="DV168" s="206">
        <f>SUM(J168:O168)/$DQ$4</f>
        <v>2.4901891800000002</v>
      </c>
      <c r="DW168" s="206">
        <f>SUM(P168:AL168)/$DQ$4</f>
        <v>10.920639652589841</v>
      </c>
      <c r="DX168" s="206">
        <f>SUM(AM168:CT168)/$DQ$4</f>
        <v>13.362505278927397</v>
      </c>
      <c r="DY168" s="206">
        <f>SUM(CU168:CY168)/$DQ$4</f>
        <v>5.0108046980360959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6.5180146528126592E-2</v>
      </c>
      <c r="ED168" s="207">
        <f t="shared" si="135"/>
        <v>32.33393757608146</v>
      </c>
      <c r="EE168" s="303">
        <f>ED168-(DL168/$DQ$4)</f>
        <v>0</v>
      </c>
      <c r="EF168" s="306"/>
      <c r="EG168" s="314"/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1067801.3098162115</v>
      </c>
      <c r="J169" s="236">
        <v>642.73375425177267</v>
      </c>
      <c r="K169" s="236">
        <v>2797.4106768705556</v>
      </c>
      <c r="L169" s="236">
        <v>1421.8972749197978</v>
      </c>
      <c r="M169" s="236">
        <v>23189.661826283522</v>
      </c>
      <c r="N169" s="236">
        <v>2222.7460839364471</v>
      </c>
      <c r="O169" s="236">
        <v>37549.697164179874</v>
      </c>
      <c r="P169" s="236">
        <v>62261.563803116223</v>
      </c>
      <c r="Q169" s="236">
        <v>8289.5318256271985</v>
      </c>
      <c r="R169" s="236">
        <v>126.64191466280573</v>
      </c>
      <c r="S169" s="236">
        <v>45414.147394858992</v>
      </c>
      <c r="T169" s="236">
        <v>5727.8211031320297</v>
      </c>
      <c r="U169" s="236">
        <v>16450.811753874666</v>
      </c>
      <c r="V169" s="236">
        <v>3489.5605707783329</v>
      </c>
      <c r="W169" s="236">
        <v>32269.371055889442</v>
      </c>
      <c r="X169" s="236">
        <v>1323.1132598997965</v>
      </c>
      <c r="Y169" s="236">
        <v>2906.9889622778351</v>
      </c>
      <c r="Z169" s="236">
        <v>4532.4050355196878</v>
      </c>
      <c r="AA169" s="236">
        <v>13256.496604343387</v>
      </c>
      <c r="AB169" s="236">
        <v>323.48732620627538</v>
      </c>
      <c r="AC169" s="236">
        <v>5853.0783310213619</v>
      </c>
      <c r="AD169" s="236">
        <v>30358.215172921067</v>
      </c>
      <c r="AE169" s="236">
        <v>2211.9367834383793</v>
      </c>
      <c r="AF169" s="236">
        <v>623.83766539285841</v>
      </c>
      <c r="AG169" s="236">
        <v>24912.646337035902</v>
      </c>
      <c r="AH169" s="236">
        <v>2567.5589228889512</v>
      </c>
      <c r="AI169" s="236">
        <v>20112.603003746855</v>
      </c>
      <c r="AJ169" s="236">
        <v>11357.859657833887</v>
      </c>
      <c r="AK169" s="236">
        <v>28400.135270733139</v>
      </c>
      <c r="AL169" s="236">
        <v>27079.310806696682</v>
      </c>
      <c r="AM169" s="236">
        <v>324.61348609100639</v>
      </c>
      <c r="AN169" s="236">
        <v>33565.784652681425</v>
      </c>
      <c r="AO169" s="236">
        <v>4373.8859522963658</v>
      </c>
      <c r="AP169" s="236">
        <v>8902.4304375482134</v>
      </c>
      <c r="AQ169" s="236">
        <v>14443.585339702377</v>
      </c>
      <c r="AR169" s="236">
        <v>11866.747339398966</v>
      </c>
      <c r="AS169" s="236">
        <v>14295.151884615234</v>
      </c>
      <c r="AT169" s="236">
        <v>1545.3110291280288</v>
      </c>
      <c r="AU169" s="236">
        <v>1388.081681158865</v>
      </c>
      <c r="AV169" s="236">
        <v>5120.9304769952032</v>
      </c>
      <c r="AW169" s="236">
        <v>3795.5142561139414</v>
      </c>
      <c r="AX169" s="236">
        <v>2710.4495245791877</v>
      </c>
      <c r="AY169" s="236">
        <v>3627.6257482242845</v>
      </c>
      <c r="AZ169" s="236">
        <v>958.38182966194313</v>
      </c>
      <c r="BA169" s="236">
        <v>700.9836335447369</v>
      </c>
      <c r="BB169" s="236">
        <v>4107.9861045638672</v>
      </c>
      <c r="BC169" s="236">
        <v>42482.679618609152</v>
      </c>
      <c r="BD169" s="236">
        <v>33917.899404708318</v>
      </c>
      <c r="BE169" s="236">
        <v>1544.3407703368541</v>
      </c>
      <c r="BF169" s="236">
        <v>3847.2522303074543</v>
      </c>
      <c r="BG169" s="236">
        <v>24893.298037304368</v>
      </c>
      <c r="BH169" s="236">
        <v>583.65380520685244</v>
      </c>
      <c r="BI169" s="236">
        <v>12532.530050023583</v>
      </c>
      <c r="BJ169" s="236">
        <v>23056.210596855097</v>
      </c>
      <c r="BK169" s="236">
        <v>15423.86228548723</v>
      </c>
      <c r="BL169" s="236">
        <v>11912.472974792816</v>
      </c>
      <c r="BM169" s="236">
        <v>16255.65009438752</v>
      </c>
      <c r="BN169" s="236">
        <v>3266.5925535892866</v>
      </c>
      <c r="BO169" s="236">
        <v>1857.3706133850342</v>
      </c>
      <c r="BP169" s="236">
        <v>2881.4867639786726</v>
      </c>
      <c r="BQ169" s="236">
        <v>1574.7604607583037</v>
      </c>
      <c r="BR169" s="236">
        <v>1441.5426469073639</v>
      </c>
      <c r="BS169" s="236">
        <v>1265.5587766317415</v>
      </c>
      <c r="BT169" s="236">
        <v>3650.7676088098328</v>
      </c>
      <c r="BU169" s="236">
        <v>530.68762659771232</v>
      </c>
      <c r="BV169" s="236">
        <v>18514.391605717261</v>
      </c>
      <c r="BW169" s="236">
        <v>2141.1903004748629</v>
      </c>
      <c r="BX169" s="236">
        <v>13936.195195208978</v>
      </c>
      <c r="BY169" s="236">
        <v>2522.8959972782081</v>
      </c>
      <c r="BZ169" s="236">
        <v>3817.6980096792272</v>
      </c>
      <c r="CA169" s="236">
        <v>23816.147901450138</v>
      </c>
      <c r="CB169" s="236">
        <v>1647.8014695765137</v>
      </c>
      <c r="CC169" s="236">
        <v>1965.8073581602723</v>
      </c>
      <c r="CD169" s="236">
        <v>1603.6405784522144</v>
      </c>
      <c r="CE169" s="236">
        <v>3318.3803239394515</v>
      </c>
      <c r="CF169" s="236">
        <v>6039.9459399437428</v>
      </c>
      <c r="CG169" s="236">
        <v>1706.7450585188499</v>
      </c>
      <c r="CH169" s="236">
        <v>20336.258454104718</v>
      </c>
      <c r="CI169" s="236">
        <v>1899.4294536175496</v>
      </c>
      <c r="CJ169" s="236">
        <v>960.70220677910868</v>
      </c>
      <c r="CK169" s="236">
        <v>3975.5111613676172</v>
      </c>
      <c r="CL169" s="236">
        <v>434.84677777871821</v>
      </c>
      <c r="CM169" s="236">
        <v>1164.5398062020599</v>
      </c>
      <c r="CN169" s="236">
        <v>4703.5851535212496</v>
      </c>
      <c r="CO169" s="236">
        <v>646.04808237287955</v>
      </c>
      <c r="CP169" s="236">
        <v>2032.9949877095553</v>
      </c>
      <c r="CQ169" s="236">
        <v>788.09446533008577</v>
      </c>
      <c r="CR169" s="236">
        <v>5609.58707135022</v>
      </c>
      <c r="CS169" s="236">
        <v>2808.5966877805845</v>
      </c>
      <c r="CT169" s="236">
        <v>45853.405477015331</v>
      </c>
      <c r="CU169" s="236">
        <v>1240.3630346749978</v>
      </c>
      <c r="CV169" s="236">
        <v>1653.2227191973996</v>
      </c>
      <c r="CW169" s="236">
        <v>145935.79103894439</v>
      </c>
      <c r="CX169" s="236">
        <v>25784.109403828021</v>
      </c>
      <c r="CY169" s="236">
        <v>23536.716313296998</v>
      </c>
      <c r="CZ169" s="236">
        <v>18399.78712452601</v>
      </c>
      <c r="DA169" s="236">
        <v>10930.934173792919</v>
      </c>
      <c r="DB169" s="236">
        <v>74207.137932511818</v>
      </c>
      <c r="DC169" s="236">
        <v>37009.113617626674</v>
      </c>
      <c r="DD169" s="236">
        <v>12717.408371814581</v>
      </c>
      <c r="DE169" s="236">
        <v>8815.2488206717553</v>
      </c>
      <c r="DF169" s="236">
        <v>188255.3043871604</v>
      </c>
      <c r="DG169" s="236">
        <v>166356.09284023548</v>
      </c>
      <c r="DH169" s="236">
        <v>161760.3858962607</v>
      </c>
      <c r="DI169" s="236">
        <v>71244.642005106871</v>
      </c>
      <c r="DJ169" s="236">
        <v>417538.86348374106</v>
      </c>
      <c r="DK169" s="236">
        <v>0</v>
      </c>
      <c r="DL169" s="237">
        <v>3337750.2201402495</v>
      </c>
      <c r="DM169" s="343">
        <f t="shared" si="132"/>
        <v>1485474.5791585492</v>
      </c>
      <c r="DN169" s="317">
        <f t="shared" si="133"/>
        <v>1135625.4565966534</v>
      </c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9">SUM(DU16,DU17,DU20,DU48,DU75,DU102,DU107,DU113,DU119,DU125,DU128,DU129,DU130,DU133,DU134,DU135,DU165)</f>
        <v>1067.8013098162116</v>
      </c>
      <c r="DV169" s="236">
        <f t="shared" si="149"/>
        <v>67.824146780441964</v>
      </c>
      <c r="DW169" s="236">
        <f t="shared" si="149"/>
        <v>349.84912256189585</v>
      </c>
      <c r="DX169" s="236">
        <f t="shared" si="149"/>
        <v>486.89051981831034</v>
      </c>
      <c r="DY169" s="236">
        <f t="shared" si="149"/>
        <v>198.15020250994178</v>
      </c>
      <c r="DZ169" s="236">
        <f t="shared" si="149"/>
        <v>162.07963004094375</v>
      </c>
      <c r="EA169" s="236">
        <f t="shared" si="149"/>
        <v>354.61139722739586</v>
      </c>
      <c r="EB169" s="236">
        <f t="shared" si="149"/>
        <v>233.00502790136758</v>
      </c>
      <c r="EC169" s="236">
        <f t="shared" si="149"/>
        <v>417.53886348374112</v>
      </c>
      <c r="ED169" s="237">
        <f t="shared" si="135"/>
        <v>3337.7502201402494</v>
      </c>
      <c r="EE169" s="303">
        <f>ED169-(DL169/$DQ$4)</f>
        <v>0</v>
      </c>
      <c r="EF169" s="306"/>
      <c r="EG169" s="314"/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>
        <f t="shared" si="132"/>
        <v>0</v>
      </c>
      <c r="DN170" s="317">
        <f t="shared" si="133"/>
        <v>0</v>
      </c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/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>
        <f t="shared" si="132"/>
        <v>0</v>
      </c>
      <c r="DN171" s="317">
        <f t="shared" si="133"/>
        <v>0</v>
      </c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50">DU172+DU190+DU181</f>
        <v>-19.528922236466226</v>
      </c>
      <c r="DV171" s="215">
        <f t="shared" si="150"/>
        <v>-117.17358064400261</v>
      </c>
      <c r="DW171" s="215">
        <f t="shared" si="150"/>
        <v>-449.16543305050686</v>
      </c>
      <c r="DX171" s="215">
        <f t="shared" si="150"/>
        <v>1.5377088590666242E-14</v>
      </c>
      <c r="DY171" s="215">
        <f t="shared" si="150"/>
        <v>4.2608234351074254E-15</v>
      </c>
      <c r="DZ171" s="215">
        <f t="shared" si="150"/>
        <v>4.6163149712111312E-14</v>
      </c>
      <c r="EA171" s="215">
        <f t="shared" si="150"/>
        <v>0</v>
      </c>
      <c r="EB171" s="215">
        <f t="shared" si="150"/>
        <v>-1973.1622812455141</v>
      </c>
      <c r="EC171" s="215">
        <f t="shared" si="150"/>
        <v>0</v>
      </c>
      <c r="ED171" s="217">
        <f t="shared" si="135"/>
        <v>-2559.0302171764897</v>
      </c>
      <c r="EE171" s="305"/>
      <c r="EF171" s="306"/>
      <c r="EG171" s="314"/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>
        <f t="shared" si="132"/>
        <v>0</v>
      </c>
      <c r="DN172" s="317">
        <f t="shared" si="133"/>
        <v>0</v>
      </c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51">SUM(DU173:DU180)</f>
        <v>-2.7804494904712298</v>
      </c>
      <c r="DV172" s="215">
        <f t="shared" si="151"/>
        <v>-16.682720117285506</v>
      </c>
      <c r="DW172" s="215">
        <f t="shared" si="151"/>
        <v>-63.950451904175139</v>
      </c>
      <c r="DX172" s="215">
        <f t="shared" si="151"/>
        <v>2.2899685827806872E-14</v>
      </c>
      <c r="DY172" s="215">
        <f t="shared" si="151"/>
        <v>5.9761728051030573E-15</v>
      </c>
      <c r="DZ172" s="215">
        <f t="shared" si="151"/>
        <v>4.1202218200802456E-14</v>
      </c>
      <c r="EA172" s="215">
        <f t="shared" si="151"/>
        <v>0</v>
      </c>
      <c r="EB172" s="215">
        <f t="shared" si="151"/>
        <v>-983.87269121905581</v>
      </c>
      <c r="EC172" s="215">
        <f t="shared" si="151"/>
        <v>0</v>
      </c>
      <c r="ED172" s="217">
        <f t="shared" si="135"/>
        <v>-1067.2863127309877</v>
      </c>
      <c r="EE172" s="305"/>
      <c r="EF172" s="306"/>
      <c r="EG172" s="314"/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-34.209678866192597</v>
      </c>
      <c r="J173" s="206">
        <v>-34.211052412072803</v>
      </c>
      <c r="K173" s="206">
        <v>-34.210745992857802</v>
      </c>
      <c r="L173" s="206">
        <v>-34.211524066140001</v>
      </c>
      <c r="M173" s="206">
        <v>-34.209678866196199</v>
      </c>
      <c r="N173" s="206">
        <v>-34.2121195387328</v>
      </c>
      <c r="O173" s="206">
        <v>-34.2096788661934</v>
      </c>
      <c r="P173" s="206">
        <v>-34.2115240661442</v>
      </c>
      <c r="Q173" s="206">
        <v>-34.210745992856701</v>
      </c>
      <c r="R173" s="206">
        <v>-34.211052412070103</v>
      </c>
      <c r="S173" s="206">
        <v>-34.209678866196597</v>
      </c>
      <c r="T173" s="206">
        <v>-34.212591192803899</v>
      </c>
      <c r="U173" s="206">
        <v>-34.209678866196398</v>
      </c>
      <c r="V173" s="206">
        <v>-34.211052412070103</v>
      </c>
      <c r="W173" s="206">
        <v>-34.2107459928569</v>
      </c>
      <c r="X173" s="206">
        <v>-34.211524066143802</v>
      </c>
      <c r="Y173" s="206">
        <v>-34.209678866192696</v>
      </c>
      <c r="Z173" s="206">
        <v>-34.212119538733802</v>
      </c>
      <c r="AA173" s="206">
        <v>-34.209678866195397</v>
      </c>
      <c r="AB173" s="206">
        <v>-34.211524066140498</v>
      </c>
      <c r="AC173" s="206">
        <v>-34.210745992856602</v>
      </c>
      <c r="AD173" s="206">
        <v>-34.211052412072299</v>
      </c>
      <c r="AE173" s="206">
        <v>-34.209678866192199</v>
      </c>
      <c r="AF173" s="206">
        <v>-34.212591192804602</v>
      </c>
      <c r="AG173" s="206">
        <v>-34.209678866195702</v>
      </c>
      <c r="AH173" s="206">
        <v>-34.211052412070103</v>
      </c>
      <c r="AI173" s="206">
        <v>-34.210745992856701</v>
      </c>
      <c r="AJ173" s="206">
        <v>-34.211524066142502</v>
      </c>
      <c r="AK173" s="206">
        <v>-34.209678866193698</v>
      </c>
      <c r="AL173" s="206">
        <v>-34.212119538735102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-12105.616999842799</v>
      </c>
      <c r="DJ173" s="232">
        <v>0</v>
      </c>
      <c r="DK173" s="206">
        <v>0</v>
      </c>
      <c r="DL173" s="207">
        <v>-13131.941941861905</v>
      </c>
      <c r="DM173" s="343">
        <f t="shared" si="132"/>
        <v>-1026.3249420191059</v>
      </c>
      <c r="DN173" s="317">
        <f t="shared" si="133"/>
        <v>-239.47447860838562</v>
      </c>
      <c r="DO173" s="317" t="s">
        <v>419</v>
      </c>
      <c r="DP173" s="317"/>
      <c r="DQ173" s="208"/>
      <c r="DR173" s="209"/>
      <c r="DS173" s="209" t="s">
        <v>304</v>
      </c>
      <c r="DT173" s="205"/>
      <c r="DU173" s="206">
        <f t="shared" ref="DU173:DU180" si="152">I173/$DQ$4</f>
        <v>-3.4209678866192597E-2</v>
      </c>
      <c r="DV173" s="206">
        <f t="shared" ref="DV173:DV180" si="153">SUM(J173:O173)/$DQ$4</f>
        <v>-0.205264799742193</v>
      </c>
      <c r="DW173" s="206">
        <f t="shared" ref="DW173:DW180" si="154">SUM(P173:AL173)/$DQ$4</f>
        <v>-0.78685046341072062</v>
      </c>
      <c r="DX173" s="206">
        <f t="shared" ref="DX173:DX180" si="155">SUM(AM173:CT173)/$DQ$4</f>
        <v>0</v>
      </c>
      <c r="DY173" s="206">
        <f t="shared" ref="DY173:DY180" si="156">SUM(CU173:CY173)/$DQ$4</f>
        <v>0</v>
      </c>
      <c r="DZ173" s="206">
        <f t="shared" ref="DZ173:DZ180" si="157">SUM(CZ173:DE173)/$DQ$4</f>
        <v>0</v>
      </c>
      <c r="EA173" s="206">
        <f t="shared" ref="EA173:EA180" si="158">SUM(DF173:DG173)/$DQ$4</f>
        <v>0</v>
      </c>
      <c r="EB173" s="206">
        <f t="shared" ref="EB173:EB180" si="159">SUM(DH173:DI173)/$DQ$4</f>
        <v>-12.1056169998428</v>
      </c>
      <c r="EC173" s="206">
        <f t="shared" ref="EC173:EC180" si="160">SUM(DJ173:DK173)/$DQ$4</f>
        <v>0</v>
      </c>
      <c r="ED173" s="207">
        <f t="shared" si="135"/>
        <v>-13.131941941861907</v>
      </c>
      <c r="EE173" s="303">
        <f t="shared" ref="EE173:EE180" si="161">ED173-(DL173/$DQ$4)</f>
        <v>0</v>
      </c>
      <c r="EF173" s="306"/>
      <c r="EG173" s="314"/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-2425.2892758145699</v>
      </c>
      <c r="J174" s="206">
        <v>-2425.2915596364501</v>
      </c>
      <c r="K174" s="206">
        <v>-2425.2910182466599</v>
      </c>
      <c r="L174" s="206">
        <v>-2425.29375413254</v>
      </c>
      <c r="M174" s="206">
        <v>-2425.28927581474</v>
      </c>
      <c r="N174" s="206">
        <v>-2425.2945797074199</v>
      </c>
      <c r="O174" s="206">
        <v>-2425.2919152626</v>
      </c>
      <c r="P174" s="206">
        <v>-2425.2977507709402</v>
      </c>
      <c r="Q174" s="206">
        <v>-2425.2920538769099</v>
      </c>
      <c r="R174" s="206">
        <v>-2425.29155963625</v>
      </c>
      <c r="S174" s="206">
        <v>-2425.28927581473</v>
      </c>
      <c r="T174" s="206">
        <v>-2425.2967742037099</v>
      </c>
      <c r="U174" s="206">
        <v>-2425.29001181072</v>
      </c>
      <c r="V174" s="206">
        <v>-2425.2941990842901</v>
      </c>
      <c r="W174" s="206">
        <v>-2425.2910182466799</v>
      </c>
      <c r="X174" s="206">
        <v>-2425.2977507709402</v>
      </c>
      <c r="Y174" s="206">
        <v>-2425.2892758145699</v>
      </c>
      <c r="Z174" s="206">
        <v>-2425.2956153376499</v>
      </c>
      <c r="AA174" s="206">
        <v>-2425.28927581474</v>
      </c>
      <c r="AB174" s="206">
        <v>-2425.29375413251</v>
      </c>
      <c r="AC174" s="206">
        <v>-2425.29365769478</v>
      </c>
      <c r="AD174" s="206">
        <v>-2425.29155963637</v>
      </c>
      <c r="AE174" s="206">
        <v>-2425.28990823291</v>
      </c>
      <c r="AF174" s="206">
        <v>-2425.300770842</v>
      </c>
      <c r="AG174" s="206">
        <v>-2425.28927581471</v>
      </c>
      <c r="AH174" s="206">
        <v>-2425.29229563221</v>
      </c>
      <c r="AI174" s="206">
        <v>-2425.2920538769199</v>
      </c>
      <c r="AJ174" s="206">
        <v>-2425.2974250166999</v>
      </c>
      <c r="AK174" s="206">
        <v>-2425.2892758145699</v>
      </c>
      <c r="AL174" s="206">
        <v>-2425.2945797075199</v>
      </c>
      <c r="AM174" s="206">
        <v>2.0882937642725999E-12</v>
      </c>
      <c r="AN174" s="206">
        <v>-8.9397376020775199E-13</v>
      </c>
      <c r="AO174" s="206">
        <v>-7.9107137612619106E-12</v>
      </c>
      <c r="AP174" s="206">
        <v>1.09735959696762E-11</v>
      </c>
      <c r="AQ174" s="206">
        <v>-2.1575992075684699E-12</v>
      </c>
      <c r="AR174" s="206">
        <v>-1.00707296346095E-11</v>
      </c>
      <c r="AS174" s="206">
        <v>9.1069633219097507E-12</v>
      </c>
      <c r="AT174" s="206">
        <v>3.8033486031264098E-12</v>
      </c>
      <c r="AU174" s="206">
        <v>0</v>
      </c>
      <c r="AV174" s="206">
        <v>-9.4965298454985005E-12</v>
      </c>
      <c r="AW174" s="206">
        <v>-4.3910817206002601E-13</v>
      </c>
      <c r="AX174" s="206">
        <v>-5.7381312258630998E-12</v>
      </c>
      <c r="AY174" s="206">
        <v>-6.4790809537310402E-12</v>
      </c>
      <c r="AZ174" s="206">
        <v>1.9853392708351799E-11</v>
      </c>
      <c r="BA174" s="206">
        <v>-7.4085306123677203E-12</v>
      </c>
      <c r="BB174" s="206">
        <v>-6.1557310724892603E-12</v>
      </c>
      <c r="BC174" s="206">
        <v>6.4087559795596202E-12</v>
      </c>
      <c r="BD174" s="206">
        <v>2.5101907447372001E-12</v>
      </c>
      <c r="BE174" s="206">
        <v>-1.61457440700772E-12</v>
      </c>
      <c r="BF174" s="206">
        <v>-1.0391662850072199E-12</v>
      </c>
      <c r="BG174" s="206">
        <v>-9.1497383061995793E-12</v>
      </c>
      <c r="BH174" s="206">
        <v>8.3249302757973394E-12</v>
      </c>
      <c r="BI174" s="206">
        <v>2.5365324017292401E-12</v>
      </c>
      <c r="BJ174" s="206">
        <v>-3.2634654680784699E-12</v>
      </c>
      <c r="BK174" s="206">
        <v>6.68159754601849E-12</v>
      </c>
      <c r="BL174" s="206">
        <v>4.5795816513690099E-13</v>
      </c>
      <c r="BM174" s="206">
        <v>-3.3543321013721301E-13</v>
      </c>
      <c r="BN174" s="206">
        <v>-3.7738652806215498E-12</v>
      </c>
      <c r="BO174" s="206">
        <v>-2.3895991223607798E-12</v>
      </c>
      <c r="BP174" s="206">
        <v>1.7303326978259699E-12</v>
      </c>
      <c r="BQ174" s="206">
        <v>8.4757302204123392E-12</v>
      </c>
      <c r="BR174" s="206">
        <v>-6.0706644370654103E-13</v>
      </c>
      <c r="BS174" s="206">
        <v>-3.49159871762424E-12</v>
      </c>
      <c r="BT174" s="206">
        <v>4.4601983618821302E-12</v>
      </c>
      <c r="BU174" s="206">
        <v>-2.8584322835035698E-12</v>
      </c>
      <c r="BV174" s="206">
        <v>-1.2373328788923101E-13</v>
      </c>
      <c r="BW174" s="206">
        <v>-7.2905973223482994E-12</v>
      </c>
      <c r="BX174" s="206">
        <v>-1.7167993694630799E-12</v>
      </c>
      <c r="BY174" s="206">
        <v>-4.6148649717436699E-12</v>
      </c>
      <c r="BZ174" s="206">
        <v>-4.1204151533425601E-12</v>
      </c>
      <c r="CA174" s="206">
        <v>8.9793633687739805E-12</v>
      </c>
      <c r="CB174" s="206">
        <v>-1.00388296463255E-11</v>
      </c>
      <c r="CC174" s="206">
        <v>5.7535978868492496E-12</v>
      </c>
      <c r="CD174" s="206">
        <v>0</v>
      </c>
      <c r="CE174" s="206">
        <v>3.3021321205438599E-12</v>
      </c>
      <c r="CF174" s="206">
        <v>1.13834624858093E-11</v>
      </c>
      <c r="CG174" s="206">
        <v>3.7245652987281903E-12</v>
      </c>
      <c r="CH174" s="206">
        <v>-1.246612875484E-11</v>
      </c>
      <c r="CI174" s="206">
        <v>3.7119986366769402E-13</v>
      </c>
      <c r="CJ174" s="206">
        <v>-5.4425182484967599E-12</v>
      </c>
      <c r="CK174" s="206">
        <v>5.8115978655473301E-12</v>
      </c>
      <c r="CL174" s="206">
        <v>5.2586647352923303E-13</v>
      </c>
      <c r="CM174" s="206">
        <v>2.3953991202305901E-12</v>
      </c>
      <c r="CN174" s="206">
        <v>6.1866643944615604E-13</v>
      </c>
      <c r="CO174" s="206">
        <v>2.5287990712361599E-12</v>
      </c>
      <c r="CP174" s="206">
        <v>-5.6607979209323303E-12</v>
      </c>
      <c r="CQ174" s="206">
        <v>-1.2837328618507699E-12</v>
      </c>
      <c r="CR174" s="206">
        <v>1.25908287090409E-12</v>
      </c>
      <c r="CS174" s="206">
        <v>2.6726180613838402E-12</v>
      </c>
      <c r="CT174" s="206">
        <v>1.6394660645323101E-12</v>
      </c>
      <c r="CU174" s="206">
        <v>6.0010644626277199E-12</v>
      </c>
      <c r="CV174" s="206">
        <v>-4.67093161781848E-12</v>
      </c>
      <c r="CW174" s="206">
        <v>-2.3161324826765499E-12</v>
      </c>
      <c r="CX174" s="206">
        <v>8.3964635828582994E-12</v>
      </c>
      <c r="CY174" s="206">
        <v>1.5961594137710801E-11</v>
      </c>
      <c r="CZ174" s="206">
        <v>1.58001608636679E-11</v>
      </c>
      <c r="DA174" s="206">
        <v>-1.08343960208008E-11</v>
      </c>
      <c r="DB174" s="206">
        <v>1.80263933793624E-11</v>
      </c>
      <c r="DC174" s="206">
        <v>-1.98746593672078E-12</v>
      </c>
      <c r="DD174" s="206">
        <v>7.2944639875948401E-12</v>
      </c>
      <c r="DE174" s="206">
        <v>-3.8357319245661702E-12</v>
      </c>
      <c r="DF174" s="206">
        <v>0</v>
      </c>
      <c r="DG174" s="206">
        <v>0</v>
      </c>
      <c r="DH174" s="206">
        <v>0</v>
      </c>
      <c r="DI174" s="206">
        <v>-858197.69544712699</v>
      </c>
      <c r="DJ174" s="232">
        <v>0</v>
      </c>
      <c r="DK174" s="206">
        <v>0</v>
      </c>
      <c r="DL174" s="207">
        <v>-930956.47594332532</v>
      </c>
      <c r="DM174" s="343">
        <f t="shared" si="132"/>
        <v>-72758.78049619832</v>
      </c>
      <c r="DN174" s="317">
        <f t="shared" si="133"/>
        <v>-16977.04137861498</v>
      </c>
      <c r="DO174" s="317" t="s">
        <v>419</v>
      </c>
      <c r="DP174" s="317"/>
      <c r="DQ174" s="208"/>
      <c r="DR174" s="209"/>
      <c r="DS174" s="209" t="s">
        <v>305</v>
      </c>
      <c r="DT174" s="205"/>
      <c r="DU174" s="206">
        <f t="shared" si="152"/>
        <v>-2.4252892758145701</v>
      </c>
      <c r="DV174" s="206">
        <f t="shared" si="153"/>
        <v>-14.55175210280041</v>
      </c>
      <c r="DW174" s="206">
        <f t="shared" si="154"/>
        <v>-55.781739117583328</v>
      </c>
      <c r="DX174" s="206">
        <f t="shared" si="155"/>
        <v>3.4615244448161087E-16</v>
      </c>
      <c r="DY174" s="206">
        <f t="shared" si="156"/>
        <v>2.337205808270179E-14</v>
      </c>
      <c r="DZ174" s="206">
        <f t="shared" si="157"/>
        <v>2.446342434853739E-14</v>
      </c>
      <c r="EA174" s="206">
        <f t="shared" si="158"/>
        <v>0</v>
      </c>
      <c r="EB174" s="206">
        <f t="shared" si="159"/>
        <v>-858.19769544712699</v>
      </c>
      <c r="EC174" s="206">
        <f t="shared" si="160"/>
        <v>0</v>
      </c>
      <c r="ED174" s="207">
        <f t="shared" si="135"/>
        <v>-930.95647594332524</v>
      </c>
      <c r="EE174" s="303">
        <f t="shared" si="161"/>
        <v>0</v>
      </c>
      <c r="EF174" s="306"/>
      <c r="EG174" s="314"/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-320.95053579046697</v>
      </c>
      <c r="J175" s="206">
        <v>-320.95053579050699</v>
      </c>
      <c r="K175" s="206">
        <v>-320.95053579046498</v>
      </c>
      <c r="L175" s="206">
        <v>-320.95053579047499</v>
      </c>
      <c r="M175" s="206">
        <v>-320.95053579050602</v>
      </c>
      <c r="N175" s="206">
        <v>-320.95053579046601</v>
      </c>
      <c r="O175" s="206">
        <v>-320.950535790483</v>
      </c>
      <c r="P175" s="206">
        <v>-320.95053579049699</v>
      </c>
      <c r="Q175" s="206">
        <v>-320.95053579046402</v>
      </c>
      <c r="R175" s="206">
        <v>-320.95053579048198</v>
      </c>
      <c r="S175" s="206">
        <v>-320.95053579048698</v>
      </c>
      <c r="T175" s="206">
        <v>-320.950535790478</v>
      </c>
      <c r="U175" s="206">
        <v>-320.95053579049801</v>
      </c>
      <c r="V175" s="206">
        <v>-320.95053579047197</v>
      </c>
      <c r="W175" s="206">
        <v>-320.95053579046998</v>
      </c>
      <c r="X175" s="206">
        <v>-320.95053579051</v>
      </c>
      <c r="Y175" s="206">
        <v>-320.950535790461</v>
      </c>
      <c r="Z175" s="206">
        <v>-320.95053579047902</v>
      </c>
      <c r="AA175" s="206">
        <v>-320.95053579049198</v>
      </c>
      <c r="AB175" s="206">
        <v>-320.95053579047999</v>
      </c>
      <c r="AC175" s="206">
        <v>-320.95053579046601</v>
      </c>
      <c r="AD175" s="206">
        <v>-320.95053579050102</v>
      </c>
      <c r="AE175" s="206">
        <v>-320.950535790473</v>
      </c>
      <c r="AF175" s="206">
        <v>-320.95053579046998</v>
      </c>
      <c r="AG175" s="206">
        <v>-320.95053579051</v>
      </c>
      <c r="AH175" s="206">
        <v>-320.95053579047197</v>
      </c>
      <c r="AI175" s="206">
        <v>-320.95053579047402</v>
      </c>
      <c r="AJ175" s="206">
        <v>-320.95053579051</v>
      </c>
      <c r="AK175" s="206">
        <v>-320.95053579047197</v>
      </c>
      <c r="AL175" s="206">
        <v>-320.95053579047402</v>
      </c>
      <c r="AM175" s="206">
        <v>0</v>
      </c>
      <c r="AN175" s="206">
        <v>-3.37173209498155E-12</v>
      </c>
      <c r="AO175" s="206">
        <v>8.0890636957584896E-12</v>
      </c>
      <c r="AP175" s="206">
        <v>-7.7574971508678203E-13</v>
      </c>
      <c r="AQ175" s="206">
        <v>-4.6670649525719401E-12</v>
      </c>
      <c r="AR175" s="206">
        <v>-1.01113296196981E-12</v>
      </c>
      <c r="AS175" s="206">
        <v>-8.3036636169413801E-13</v>
      </c>
      <c r="AT175" s="206">
        <v>3.5573320268153998E-13</v>
      </c>
      <c r="AU175" s="206">
        <v>2.68539901372097E-12</v>
      </c>
      <c r="AV175" s="206">
        <v>2.01066592820001E-13</v>
      </c>
      <c r="AW175" s="206">
        <v>3.0739988709980899E-12</v>
      </c>
      <c r="AX175" s="206">
        <v>2.01066592820001E-13</v>
      </c>
      <c r="AY175" s="206">
        <v>-1.21026622216654E-12</v>
      </c>
      <c r="AZ175" s="206">
        <v>1.04090628436816E-11</v>
      </c>
      <c r="BA175" s="206">
        <v>-6.3335976738300296E-12</v>
      </c>
      <c r="BB175" s="206">
        <v>-1.19093289593385E-12</v>
      </c>
      <c r="BC175" s="206">
        <v>0</v>
      </c>
      <c r="BD175" s="206">
        <v>8.0233303865673405E-13</v>
      </c>
      <c r="BE175" s="206">
        <v>4.2552651038155898E-12</v>
      </c>
      <c r="BF175" s="206">
        <v>-2.3528658025186598E-12</v>
      </c>
      <c r="BG175" s="206">
        <v>0</v>
      </c>
      <c r="BH175" s="206">
        <v>-3.9633318777019398E-13</v>
      </c>
      <c r="BI175" s="206">
        <v>-1.61239940780654E-12</v>
      </c>
      <c r="BJ175" s="206">
        <v>1.32687034600747E-12</v>
      </c>
      <c r="BK175" s="206">
        <v>5.1948647587244402E-12</v>
      </c>
      <c r="BL175" s="206">
        <v>-9.9798630013158092E-12</v>
      </c>
      <c r="BM175" s="206">
        <v>2.5558657279619299E-12</v>
      </c>
      <c r="BN175" s="206">
        <v>1.58533275108078E-12</v>
      </c>
      <c r="BO175" s="206">
        <v>-5.29733138775771E-13</v>
      </c>
      <c r="BP175" s="206">
        <v>-6.5926642453480999E-13</v>
      </c>
      <c r="BQ175" s="206">
        <v>3.1706655021615499E-12</v>
      </c>
      <c r="BR175" s="206">
        <v>-3.8961485690433299E-12</v>
      </c>
      <c r="BS175" s="206">
        <v>8.0368637149302299E-12</v>
      </c>
      <c r="BT175" s="206">
        <v>0</v>
      </c>
      <c r="BU175" s="206">
        <v>7.8879971029384899E-13</v>
      </c>
      <c r="BV175" s="206">
        <v>3.66173198847194E-12</v>
      </c>
      <c r="BW175" s="206">
        <v>-1.2946078578566601E-12</v>
      </c>
      <c r="BX175" s="206">
        <v>-4.1208984864983803E-12</v>
      </c>
      <c r="BY175" s="206">
        <v>8.5182635381242707E-12</v>
      </c>
      <c r="BZ175" s="206">
        <v>3.2789321290646299E-12</v>
      </c>
      <c r="CA175" s="206">
        <v>1.2373328788923101E-12</v>
      </c>
      <c r="CB175" s="206">
        <v>6.73186419422349E-12</v>
      </c>
      <c r="CC175" s="206">
        <v>1.5079994461500099E-12</v>
      </c>
      <c r="CD175" s="206">
        <v>-8.2243969793873396E-12</v>
      </c>
      <c r="CE175" s="206">
        <v>1.1870662306873099E-12</v>
      </c>
      <c r="CF175" s="206">
        <v>-7.1146640536307997E-13</v>
      </c>
      <c r="CG175" s="206">
        <v>-1.70133270847693E-13</v>
      </c>
      <c r="CH175" s="206">
        <v>-2.2329991798759701E-13</v>
      </c>
      <c r="CI175" s="206">
        <v>-1.18803289699895E-12</v>
      </c>
      <c r="CJ175" s="206">
        <v>-1.5930660815738501E-12</v>
      </c>
      <c r="CK175" s="206">
        <v>1.46933279368462E-12</v>
      </c>
      <c r="CL175" s="206">
        <v>1.8637326488315501E-12</v>
      </c>
      <c r="CM175" s="206">
        <v>2.1701658696197199E-12</v>
      </c>
      <c r="CN175" s="206">
        <v>0</v>
      </c>
      <c r="CO175" s="206">
        <v>5.5377896327768205E-13</v>
      </c>
      <c r="CP175" s="206">
        <v>-3.9536652145855901E-13</v>
      </c>
      <c r="CQ175" s="206">
        <v>4.7501982553725198E-12</v>
      </c>
      <c r="CR175" s="206">
        <v>-7.5206639045173406E-12</v>
      </c>
      <c r="CS175" s="206">
        <v>-1.3378661753023099E-12</v>
      </c>
      <c r="CT175" s="206">
        <v>-1.5118661113965399E-12</v>
      </c>
      <c r="CU175" s="206">
        <v>2.8999989349038602E-13</v>
      </c>
      <c r="CV175" s="206">
        <v>7.11248905442962E-12</v>
      </c>
      <c r="CW175" s="206">
        <v>-6.6830475454859402E-12</v>
      </c>
      <c r="CX175" s="206">
        <v>-1.3513995036651999E-12</v>
      </c>
      <c r="CY175" s="206">
        <v>-1.6763927176367599E-11</v>
      </c>
      <c r="CZ175" s="206">
        <v>3.6771986494580898E-12</v>
      </c>
      <c r="DA175" s="206">
        <v>6.1518644072427196E-12</v>
      </c>
      <c r="DB175" s="206">
        <v>-2.8110656342334702E-12</v>
      </c>
      <c r="DC175" s="206">
        <v>5.7613312173423302E-12</v>
      </c>
      <c r="DD175" s="206">
        <v>6.8826641388384898E-12</v>
      </c>
      <c r="DE175" s="206">
        <v>-2.9231989263830901E-12</v>
      </c>
      <c r="DF175" s="206">
        <v>0</v>
      </c>
      <c r="DG175" s="206">
        <v>0</v>
      </c>
      <c r="DH175" s="206">
        <v>0</v>
      </c>
      <c r="DI175" s="206">
        <v>-113569.378772086</v>
      </c>
      <c r="DJ175" s="232">
        <v>0</v>
      </c>
      <c r="DK175" s="206">
        <v>0</v>
      </c>
      <c r="DL175" s="207">
        <v>-123197.89484580045</v>
      </c>
      <c r="DM175" s="343">
        <f t="shared" si="132"/>
        <v>-9628.5160737144633</v>
      </c>
      <c r="DN175" s="317">
        <f t="shared" si="133"/>
        <v>-2246.653750533369</v>
      </c>
      <c r="DO175" s="317" t="s">
        <v>419</v>
      </c>
      <c r="DP175" s="317"/>
      <c r="DQ175" s="220"/>
      <c r="DR175" s="221"/>
      <c r="DS175" s="221" t="s">
        <v>306</v>
      </c>
      <c r="DT175" s="223"/>
      <c r="DU175" s="206">
        <f t="shared" si="152"/>
        <v>-0.32095053579046695</v>
      </c>
      <c r="DV175" s="206">
        <f t="shared" si="153"/>
        <v>-1.9257032147429021</v>
      </c>
      <c r="DW175" s="206">
        <f t="shared" si="154"/>
        <v>-7.3818623231810898</v>
      </c>
      <c r="DX175" s="206">
        <f t="shared" si="155"/>
        <v>2.2553533383325261E-14</v>
      </c>
      <c r="DY175" s="206">
        <f t="shared" si="156"/>
        <v>-1.7395885277598732E-14</v>
      </c>
      <c r="DZ175" s="206">
        <f t="shared" si="157"/>
        <v>1.673879385226507E-14</v>
      </c>
      <c r="EA175" s="206">
        <f t="shared" si="158"/>
        <v>0</v>
      </c>
      <c r="EB175" s="206">
        <f t="shared" si="159"/>
        <v>-113.569378772086</v>
      </c>
      <c r="EC175" s="206">
        <f t="shared" si="160"/>
        <v>0</v>
      </c>
      <c r="ED175" s="207">
        <f t="shared" si="135"/>
        <v>-123.19789484580043</v>
      </c>
      <c r="EE175" s="303">
        <f t="shared" si="161"/>
        <v>0</v>
      </c>
      <c r="EF175" s="306"/>
      <c r="EG175" s="314"/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>
        <f t="shared" si="132"/>
        <v>0</v>
      </c>
      <c r="DN176" s="317">
        <f t="shared" si="133"/>
        <v>0</v>
      </c>
      <c r="DO176" s="317" t="s">
        <v>420</v>
      </c>
      <c r="DP176" s="317"/>
      <c r="DQ176" s="220"/>
      <c r="DR176" s="221"/>
      <c r="DS176" s="221" t="s">
        <v>307</v>
      </c>
      <c r="DT176" s="223"/>
      <c r="DU176" s="206">
        <f t="shared" si="152"/>
        <v>0</v>
      </c>
      <c r="DV176" s="206">
        <f t="shared" si="153"/>
        <v>0</v>
      </c>
      <c r="DW176" s="206">
        <f t="shared" si="154"/>
        <v>0</v>
      </c>
      <c r="DX176" s="206">
        <f t="shared" si="155"/>
        <v>0</v>
      </c>
      <c r="DY176" s="206">
        <f t="shared" si="156"/>
        <v>0</v>
      </c>
      <c r="DZ176" s="206">
        <f t="shared" si="157"/>
        <v>0</v>
      </c>
      <c r="EA176" s="206">
        <f t="shared" si="158"/>
        <v>0</v>
      </c>
      <c r="EB176" s="206">
        <f t="shared" si="159"/>
        <v>0</v>
      </c>
      <c r="EC176" s="206">
        <f t="shared" si="160"/>
        <v>0</v>
      </c>
      <c r="ED176" s="207">
        <f t="shared" si="135"/>
        <v>0</v>
      </c>
      <c r="EE176" s="303">
        <f t="shared" si="161"/>
        <v>0</v>
      </c>
      <c r="EF176" s="306"/>
      <c r="EG176" s="314"/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>
        <f t="shared" si="132"/>
        <v>0</v>
      </c>
      <c r="DN177" s="317">
        <f t="shared" si="133"/>
        <v>0</v>
      </c>
      <c r="DO177" s="317" t="s">
        <v>420</v>
      </c>
      <c r="DP177" s="317"/>
      <c r="DQ177" s="220"/>
      <c r="DR177" s="221"/>
      <c r="DS177" s="221" t="s">
        <v>308</v>
      </c>
      <c r="DT177" s="223"/>
      <c r="DU177" s="206">
        <f t="shared" si="152"/>
        <v>0</v>
      </c>
      <c r="DV177" s="206">
        <f t="shared" si="153"/>
        <v>0</v>
      </c>
      <c r="DW177" s="206">
        <f t="shared" si="154"/>
        <v>0</v>
      </c>
      <c r="DX177" s="206">
        <f t="shared" si="155"/>
        <v>0</v>
      </c>
      <c r="DY177" s="206">
        <f t="shared" si="156"/>
        <v>0</v>
      </c>
      <c r="DZ177" s="206">
        <f t="shared" si="157"/>
        <v>0</v>
      </c>
      <c r="EA177" s="206">
        <f t="shared" si="158"/>
        <v>0</v>
      </c>
      <c r="EB177" s="206">
        <f t="shared" si="159"/>
        <v>0</v>
      </c>
      <c r="EC177" s="206">
        <f t="shared" si="160"/>
        <v>0</v>
      </c>
      <c r="ED177" s="207">
        <f t="shared" si="135"/>
        <v>0</v>
      </c>
      <c r="EE177" s="303">
        <f t="shared" si="161"/>
        <v>0</v>
      </c>
      <c r="EF177" s="306"/>
      <c r="EG177" s="314"/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>
        <f t="shared" si="132"/>
        <v>0</v>
      </c>
      <c r="DN178" s="317">
        <f t="shared" si="133"/>
        <v>0</v>
      </c>
      <c r="DO178" s="317" t="s">
        <v>420</v>
      </c>
      <c r="DP178" s="317"/>
      <c r="DQ178" s="220"/>
      <c r="DR178" s="221"/>
      <c r="DS178" s="221" t="s">
        <v>309</v>
      </c>
      <c r="DT178" s="223"/>
      <c r="DU178" s="206">
        <f t="shared" si="152"/>
        <v>0</v>
      </c>
      <c r="DV178" s="206">
        <f t="shared" si="153"/>
        <v>0</v>
      </c>
      <c r="DW178" s="206">
        <f t="shared" si="154"/>
        <v>0</v>
      </c>
      <c r="DX178" s="206">
        <f t="shared" si="155"/>
        <v>0</v>
      </c>
      <c r="DY178" s="206">
        <f t="shared" si="156"/>
        <v>0</v>
      </c>
      <c r="DZ178" s="206">
        <f t="shared" si="157"/>
        <v>0</v>
      </c>
      <c r="EA178" s="206">
        <f t="shared" si="158"/>
        <v>0</v>
      </c>
      <c r="EB178" s="206">
        <f t="shared" si="159"/>
        <v>0</v>
      </c>
      <c r="EC178" s="206">
        <f t="shared" si="160"/>
        <v>0</v>
      </c>
      <c r="ED178" s="207">
        <f t="shared" si="135"/>
        <v>0</v>
      </c>
      <c r="EE178" s="303">
        <f t="shared" si="161"/>
        <v>0</v>
      </c>
      <c r="EF178" s="306"/>
      <c r="EG178" s="314"/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>
        <f t="shared" si="132"/>
        <v>0</v>
      </c>
      <c r="DN179" s="317">
        <f t="shared" si="133"/>
        <v>0</v>
      </c>
      <c r="DO179" s="317" t="s">
        <v>420</v>
      </c>
      <c r="DP179" s="317"/>
      <c r="DQ179" s="220"/>
      <c r="DR179" s="221"/>
      <c r="DS179" s="221" t="s">
        <v>310</v>
      </c>
      <c r="DT179" s="223"/>
      <c r="DU179" s="206">
        <f t="shared" si="152"/>
        <v>0</v>
      </c>
      <c r="DV179" s="206">
        <f t="shared" si="153"/>
        <v>0</v>
      </c>
      <c r="DW179" s="206">
        <f t="shared" si="154"/>
        <v>0</v>
      </c>
      <c r="DX179" s="206">
        <f t="shared" si="155"/>
        <v>0</v>
      </c>
      <c r="DY179" s="206">
        <f t="shared" si="156"/>
        <v>0</v>
      </c>
      <c r="DZ179" s="206">
        <f t="shared" si="157"/>
        <v>0</v>
      </c>
      <c r="EA179" s="206">
        <f t="shared" si="158"/>
        <v>0</v>
      </c>
      <c r="EB179" s="206">
        <f t="shared" si="159"/>
        <v>0</v>
      </c>
      <c r="EC179" s="206">
        <f t="shared" si="160"/>
        <v>0</v>
      </c>
      <c r="ED179" s="207">
        <f t="shared" si="135"/>
        <v>0</v>
      </c>
      <c r="EE179" s="303">
        <f t="shared" si="161"/>
        <v>0</v>
      </c>
      <c r="EF179" s="306"/>
      <c r="EG179" s="314"/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>
        <f t="shared" si="132"/>
        <v>0</v>
      </c>
      <c r="DN180" s="317">
        <f t="shared" si="133"/>
        <v>0</v>
      </c>
      <c r="DO180" s="317" t="s">
        <v>420</v>
      </c>
      <c r="DP180" s="317"/>
      <c r="DQ180" s="220"/>
      <c r="DR180" s="221"/>
      <c r="DS180" s="221" t="s">
        <v>311</v>
      </c>
      <c r="DT180" s="223"/>
      <c r="DU180" s="206">
        <f t="shared" si="152"/>
        <v>0</v>
      </c>
      <c r="DV180" s="206">
        <f t="shared" si="153"/>
        <v>0</v>
      </c>
      <c r="DW180" s="206">
        <f t="shared" si="154"/>
        <v>0</v>
      </c>
      <c r="DX180" s="206">
        <f t="shared" si="155"/>
        <v>0</v>
      </c>
      <c r="DY180" s="206">
        <f t="shared" si="156"/>
        <v>0</v>
      </c>
      <c r="DZ180" s="206">
        <f t="shared" si="157"/>
        <v>0</v>
      </c>
      <c r="EA180" s="206">
        <f t="shared" si="158"/>
        <v>0</v>
      </c>
      <c r="EB180" s="206">
        <f t="shared" si="159"/>
        <v>0</v>
      </c>
      <c r="EC180" s="206">
        <f t="shared" si="160"/>
        <v>0</v>
      </c>
      <c r="ED180" s="207">
        <f t="shared" si="135"/>
        <v>0</v>
      </c>
      <c r="EE180" s="303">
        <f t="shared" si="161"/>
        <v>0</v>
      </c>
      <c r="EF180" s="306"/>
      <c r="EG180" s="314"/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>
        <f t="shared" si="132"/>
        <v>0</v>
      </c>
      <c r="DN181" s="317">
        <f t="shared" si="133"/>
        <v>0</v>
      </c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62">SUM(DU182:DU189)</f>
        <v>-0.53153369094630509</v>
      </c>
      <c r="DV181" s="241">
        <f t="shared" si="162"/>
        <v>-3.1892126691798284</v>
      </c>
      <c r="DW181" s="241">
        <f t="shared" si="162"/>
        <v>-12.225328771230942</v>
      </c>
      <c r="DX181" s="241">
        <f t="shared" si="162"/>
        <v>1.08266626903077E-16</v>
      </c>
      <c r="DY181" s="241">
        <f t="shared" si="162"/>
        <v>2.4649990946682023E-17</v>
      </c>
      <c r="DZ181" s="241">
        <f t="shared" si="162"/>
        <v>-1.43066614121924E-16</v>
      </c>
      <c r="EA181" s="241">
        <f t="shared" si="162"/>
        <v>0</v>
      </c>
      <c r="EB181" s="241">
        <f t="shared" si="162"/>
        <v>-67.262104682741068</v>
      </c>
      <c r="EC181" s="241">
        <f t="shared" si="162"/>
        <v>0</v>
      </c>
      <c r="ED181" s="242">
        <f t="shared" si="135"/>
        <v>-83.208179814098145</v>
      </c>
      <c r="EE181" s="305"/>
      <c r="EF181" s="306"/>
      <c r="EG181" s="314"/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-492.77133790507202</v>
      </c>
      <c r="J182" s="206">
        <v>-492.77133790505599</v>
      </c>
      <c r="K182" s="206">
        <v>-492.772423630883</v>
      </c>
      <c r="L182" s="206">
        <v>-492.77245172101198</v>
      </c>
      <c r="M182" s="206">
        <v>-492.77238745747201</v>
      </c>
      <c r="N182" s="206">
        <v>-492.77242363087998</v>
      </c>
      <c r="O182" s="206">
        <v>-492.77133790507003</v>
      </c>
      <c r="P182" s="206">
        <v>-492.77245172100299</v>
      </c>
      <c r="Q182" s="206">
        <v>-492.77349586077798</v>
      </c>
      <c r="R182" s="206">
        <v>-492.77343381589202</v>
      </c>
      <c r="S182" s="206">
        <v>-492.77133790505798</v>
      </c>
      <c r="T182" s="206">
        <v>-492.77461370117601</v>
      </c>
      <c r="U182" s="206">
        <v>-492.77133790507298</v>
      </c>
      <c r="V182" s="206">
        <v>-492.77133790505798</v>
      </c>
      <c r="W182" s="206">
        <v>-492.77347318329902</v>
      </c>
      <c r="X182" s="206">
        <v>-492.772451721008</v>
      </c>
      <c r="Y182" s="206">
        <v>-492.77133790505798</v>
      </c>
      <c r="Z182" s="206">
        <v>-492.77349586078401</v>
      </c>
      <c r="AA182" s="206">
        <v>-492.77133790507003</v>
      </c>
      <c r="AB182" s="206">
        <v>-492.77454763181998</v>
      </c>
      <c r="AC182" s="206">
        <v>-492.772423630878</v>
      </c>
      <c r="AD182" s="206">
        <v>-492.77133790506798</v>
      </c>
      <c r="AE182" s="206">
        <v>-492.77133790506002</v>
      </c>
      <c r="AF182" s="206">
        <v>-492.77461370117601</v>
      </c>
      <c r="AG182" s="206">
        <v>-492.77238745749099</v>
      </c>
      <c r="AH182" s="206">
        <v>-492.77133790505798</v>
      </c>
      <c r="AI182" s="206">
        <v>-492.77349586077599</v>
      </c>
      <c r="AJ182" s="206">
        <v>-492.77245172101402</v>
      </c>
      <c r="AK182" s="206">
        <v>-492.77133790506798</v>
      </c>
      <c r="AL182" s="206">
        <v>-492.77451954168998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-62356.872812127302</v>
      </c>
      <c r="DJ182" s="232">
        <v>0</v>
      </c>
      <c r="DK182" s="206">
        <v>0</v>
      </c>
      <c r="DL182" s="207">
        <v>-77140.046408837108</v>
      </c>
      <c r="DM182" s="343">
        <f t="shared" si="132"/>
        <v>-14783.173596709801</v>
      </c>
      <c r="DN182" s="317">
        <f t="shared" si="133"/>
        <v>-3449.4037001554452</v>
      </c>
      <c r="DO182" s="317" t="s">
        <v>419</v>
      </c>
      <c r="DP182" s="317"/>
      <c r="DQ182" s="220"/>
      <c r="DR182" s="221"/>
      <c r="DS182" s="221" t="s">
        <v>304</v>
      </c>
      <c r="DT182" s="223"/>
      <c r="DU182" s="206">
        <f t="shared" ref="DU182:DU189" si="163">I182/$DQ$4</f>
        <v>-0.49277133790507199</v>
      </c>
      <c r="DV182" s="206">
        <f t="shared" ref="DV182:DV189" si="164">SUM(J182:O182)/$DQ$4</f>
        <v>-2.9566323622503732</v>
      </c>
      <c r="DW182" s="206">
        <f t="shared" ref="DW182:DW189" si="165">SUM(P182:AL182)/$DQ$4</f>
        <v>-11.333769896554355</v>
      </c>
      <c r="DX182" s="206">
        <f t="shared" ref="DX182:DX189" si="166">SUM(AM182:CT182)/$DQ$4</f>
        <v>0</v>
      </c>
      <c r="DY182" s="206">
        <f t="shared" ref="DY182:DY189" si="167">SUM(CU182:CY182)/$DQ$4</f>
        <v>0</v>
      </c>
      <c r="DZ182" s="206">
        <f t="shared" ref="DZ182:DZ189" si="168">SUM(CZ182:DE182)/$DQ$4</f>
        <v>0</v>
      </c>
      <c r="EA182" s="206">
        <f t="shared" ref="EA182:EA189" si="169">SUM(DF182:DG182)/$DQ$4</f>
        <v>0</v>
      </c>
      <c r="EB182" s="206">
        <f t="shared" ref="EB182:EB189" si="170">SUM(DH182:DI182)/$DQ$4</f>
        <v>-62.3568728121273</v>
      </c>
      <c r="EC182" s="206">
        <f t="shared" ref="EC182:EC189" si="171">SUM(DJ182:DK182)/$DQ$4</f>
        <v>0</v>
      </c>
      <c r="ED182" s="207">
        <f t="shared" si="135"/>
        <v>-77.140046408837094</v>
      </c>
      <c r="EE182" s="303">
        <f t="shared" ref="EE182:EE189" si="172">ED182-(DL182/$DQ$4)</f>
        <v>0</v>
      </c>
      <c r="EF182" s="306"/>
      <c r="EG182" s="314"/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-26.580695711674501</v>
      </c>
      <c r="J183" s="206">
        <v>-26.582758605693101</v>
      </c>
      <c r="K183" s="206">
        <v>-26.580695711674402</v>
      </c>
      <c r="L183" s="206">
        <v>-26.582758605693598</v>
      </c>
      <c r="M183" s="206">
        <v>-26.580695711673901</v>
      </c>
      <c r="N183" s="206">
        <v>-26.582758605693598</v>
      </c>
      <c r="O183" s="206">
        <v>-26.580695711674601</v>
      </c>
      <c r="P183" s="206">
        <v>-26.582758605692799</v>
      </c>
      <c r="Q183" s="206">
        <v>-26.5806957116747</v>
      </c>
      <c r="R183" s="206">
        <v>-26.582758605693499</v>
      </c>
      <c r="S183" s="206">
        <v>-26.580695711673901</v>
      </c>
      <c r="T183" s="206">
        <v>-26.582758605693201</v>
      </c>
      <c r="U183" s="206">
        <v>-26.580695711674998</v>
      </c>
      <c r="V183" s="206">
        <v>-26.582758605692199</v>
      </c>
      <c r="W183" s="206">
        <v>-26.5806957116747</v>
      </c>
      <c r="X183" s="206">
        <v>-26.582758605693598</v>
      </c>
      <c r="Y183" s="206">
        <v>-26.580695711673801</v>
      </c>
      <c r="Z183" s="206">
        <v>-26.5827586056933</v>
      </c>
      <c r="AA183" s="206">
        <v>-26.5806957116747</v>
      </c>
      <c r="AB183" s="206">
        <v>-26.582758605692799</v>
      </c>
      <c r="AC183" s="206">
        <v>-26.5806957116747</v>
      </c>
      <c r="AD183" s="206">
        <v>-26.5827586056933</v>
      </c>
      <c r="AE183" s="206">
        <v>-26.580695711674199</v>
      </c>
      <c r="AF183" s="206">
        <v>-26.5827586056934</v>
      </c>
      <c r="AG183" s="206">
        <v>-26.580695711674601</v>
      </c>
      <c r="AH183" s="206">
        <v>-26.582758605693002</v>
      </c>
      <c r="AI183" s="206">
        <v>-26.580695711674601</v>
      </c>
      <c r="AJ183" s="206">
        <v>-26.5827586056933</v>
      </c>
      <c r="AK183" s="206">
        <v>-26.5806957116741</v>
      </c>
      <c r="AL183" s="206">
        <v>-26.582758605693499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-3363.7293790557601</v>
      </c>
      <c r="DJ183" s="232">
        <v>0</v>
      </c>
      <c r="DK183" s="206">
        <v>0</v>
      </c>
      <c r="DL183" s="207">
        <v>-4161.1811938162746</v>
      </c>
      <c r="DM183" s="343">
        <f t="shared" si="132"/>
        <v>-797.45181476051482</v>
      </c>
      <c r="DN183" s="317">
        <f t="shared" si="133"/>
        <v>-186.07105866377771</v>
      </c>
      <c r="DO183" s="317" t="s">
        <v>419</v>
      </c>
      <c r="DP183" s="317"/>
      <c r="DQ183" s="208"/>
      <c r="DR183" s="209"/>
      <c r="DS183" s="209" t="s">
        <v>305</v>
      </c>
      <c r="DT183" s="205"/>
      <c r="DU183" s="206">
        <f t="shared" si="163"/>
        <v>-2.6580695711674502E-2</v>
      </c>
      <c r="DV183" s="206">
        <f t="shared" si="164"/>
        <v>-0.1594903629521032</v>
      </c>
      <c r="DW183" s="206">
        <f t="shared" si="165"/>
        <v>-0.61138075609673692</v>
      </c>
      <c r="DX183" s="206">
        <f t="shared" si="166"/>
        <v>0</v>
      </c>
      <c r="DY183" s="206">
        <f t="shared" si="167"/>
        <v>0</v>
      </c>
      <c r="DZ183" s="206">
        <f t="shared" si="168"/>
        <v>0</v>
      </c>
      <c r="EA183" s="206">
        <f t="shared" si="169"/>
        <v>0</v>
      </c>
      <c r="EB183" s="206">
        <f t="shared" si="170"/>
        <v>-3.3637293790557603</v>
      </c>
      <c r="EC183" s="206">
        <f t="shared" si="171"/>
        <v>0</v>
      </c>
      <c r="ED183" s="207">
        <f t="shared" si="135"/>
        <v>-4.161181193816275</v>
      </c>
      <c r="EE183" s="303">
        <f t="shared" si="172"/>
        <v>0</v>
      </c>
      <c r="EF183" s="306"/>
      <c r="EG183" s="314"/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-12.1816573295586</v>
      </c>
      <c r="J184" s="206">
        <v>-12.1816573295584</v>
      </c>
      <c r="K184" s="206">
        <v>-12.181657329558799</v>
      </c>
      <c r="L184" s="206">
        <v>-12.181657329558901</v>
      </c>
      <c r="M184" s="206">
        <v>-12.181657329558201</v>
      </c>
      <c r="N184" s="206">
        <v>-12.181657329559</v>
      </c>
      <c r="O184" s="206">
        <v>-12.1816573295586</v>
      </c>
      <c r="P184" s="206">
        <v>-12.1816573295583</v>
      </c>
      <c r="Q184" s="206">
        <v>-12.1816573295587</v>
      </c>
      <c r="R184" s="206">
        <v>-12.181657329558799</v>
      </c>
      <c r="S184" s="206">
        <v>-12.1816573295583</v>
      </c>
      <c r="T184" s="206">
        <v>-12.181657329558799</v>
      </c>
      <c r="U184" s="206">
        <v>-12.1816573295587</v>
      </c>
      <c r="V184" s="206">
        <v>-12.1816573295584</v>
      </c>
      <c r="W184" s="206">
        <v>-12.181657329558799</v>
      </c>
      <c r="X184" s="206">
        <v>-12.181657329558799</v>
      </c>
      <c r="Y184" s="206">
        <v>-12.1816573295583</v>
      </c>
      <c r="Z184" s="206">
        <v>-12.181657329559</v>
      </c>
      <c r="AA184" s="206">
        <v>-12.181657329558799</v>
      </c>
      <c r="AB184" s="206">
        <v>-12.1816573295584</v>
      </c>
      <c r="AC184" s="206">
        <v>-12.1816573295587</v>
      </c>
      <c r="AD184" s="206">
        <v>-12.181657329558499</v>
      </c>
      <c r="AE184" s="206">
        <v>-12.1816573295587</v>
      </c>
      <c r="AF184" s="206">
        <v>-12.1816573295587</v>
      </c>
      <c r="AG184" s="206">
        <v>-12.181657329558901</v>
      </c>
      <c r="AH184" s="206">
        <v>-12.181657329558201</v>
      </c>
      <c r="AI184" s="206">
        <v>-12.1816573295587</v>
      </c>
      <c r="AJ184" s="206">
        <v>-12.181657329558799</v>
      </c>
      <c r="AK184" s="206">
        <v>-12.181657329558499</v>
      </c>
      <c r="AL184" s="206">
        <v>-12.1816573295587</v>
      </c>
      <c r="AM184" s="206">
        <v>0</v>
      </c>
      <c r="AN184" s="206">
        <v>1.08266626903077E-13</v>
      </c>
      <c r="AO184" s="206">
        <v>0</v>
      </c>
      <c r="AP184" s="206">
        <v>0</v>
      </c>
      <c r="AQ184" s="206">
        <v>0</v>
      </c>
      <c r="AR184" s="206">
        <v>0</v>
      </c>
      <c r="AS184" s="206">
        <v>0</v>
      </c>
      <c r="AT184" s="206">
        <v>0</v>
      </c>
      <c r="AU184" s="206">
        <v>0</v>
      </c>
      <c r="AV184" s="206">
        <v>0</v>
      </c>
      <c r="AW184" s="206">
        <v>0</v>
      </c>
      <c r="AX184" s="206">
        <v>0</v>
      </c>
      <c r="AY184" s="206">
        <v>0</v>
      </c>
      <c r="AZ184" s="206">
        <v>0</v>
      </c>
      <c r="BA184" s="206">
        <v>0</v>
      </c>
      <c r="BB184" s="206">
        <v>0</v>
      </c>
      <c r="BC184" s="206">
        <v>0</v>
      </c>
      <c r="BD184" s="206">
        <v>0</v>
      </c>
      <c r="BE184" s="206">
        <v>0</v>
      </c>
      <c r="BF184" s="206">
        <v>0</v>
      </c>
      <c r="BG184" s="206">
        <v>0</v>
      </c>
      <c r="BH184" s="206">
        <v>0</v>
      </c>
      <c r="BI184" s="206">
        <v>0</v>
      </c>
      <c r="BJ184" s="206">
        <v>0</v>
      </c>
      <c r="BK184" s="206">
        <v>0</v>
      </c>
      <c r="BL184" s="206">
        <v>0</v>
      </c>
      <c r="BM184" s="206">
        <v>0</v>
      </c>
      <c r="BN184" s="206">
        <v>0</v>
      </c>
      <c r="BO184" s="206">
        <v>0</v>
      </c>
      <c r="BP184" s="206">
        <v>0</v>
      </c>
      <c r="BQ184" s="206">
        <v>0</v>
      </c>
      <c r="BR184" s="206">
        <v>0</v>
      </c>
      <c r="BS184" s="206">
        <v>0</v>
      </c>
      <c r="BT184" s="206">
        <v>0</v>
      </c>
      <c r="BU184" s="206">
        <v>0</v>
      </c>
      <c r="BV184" s="206">
        <v>0</v>
      </c>
      <c r="BW184" s="206">
        <v>0</v>
      </c>
      <c r="BX184" s="206">
        <v>0</v>
      </c>
      <c r="BY184" s="206">
        <v>0</v>
      </c>
      <c r="BZ184" s="206">
        <v>0</v>
      </c>
      <c r="CA184" s="206">
        <v>0</v>
      </c>
      <c r="CB184" s="206">
        <v>0</v>
      </c>
      <c r="CC184" s="206">
        <v>0</v>
      </c>
      <c r="CD184" s="206">
        <v>0</v>
      </c>
      <c r="CE184" s="206">
        <v>0</v>
      </c>
      <c r="CF184" s="206">
        <v>0</v>
      </c>
      <c r="CG184" s="206">
        <v>0</v>
      </c>
      <c r="CH184" s="206">
        <v>0</v>
      </c>
      <c r="CI184" s="206">
        <v>0</v>
      </c>
      <c r="CJ184" s="206">
        <v>0</v>
      </c>
      <c r="CK184" s="206">
        <v>0</v>
      </c>
      <c r="CL184" s="206">
        <v>0</v>
      </c>
      <c r="CM184" s="206">
        <v>0</v>
      </c>
      <c r="CN184" s="206">
        <v>0</v>
      </c>
      <c r="CO184" s="206">
        <v>0</v>
      </c>
      <c r="CP184" s="206">
        <v>0</v>
      </c>
      <c r="CQ184" s="206">
        <v>0</v>
      </c>
      <c r="CR184" s="206">
        <v>0</v>
      </c>
      <c r="CS184" s="206">
        <v>0</v>
      </c>
      <c r="CT184" s="206">
        <v>0</v>
      </c>
      <c r="CU184" s="206">
        <v>0</v>
      </c>
      <c r="CV184" s="206">
        <v>4.3306650761230901E-13</v>
      </c>
      <c r="CW184" s="206">
        <v>-4.0841651666562698E-13</v>
      </c>
      <c r="CX184" s="206">
        <v>0</v>
      </c>
      <c r="CY184" s="206">
        <v>0</v>
      </c>
      <c r="CZ184" s="206">
        <v>0</v>
      </c>
      <c r="DA184" s="206">
        <v>0</v>
      </c>
      <c r="DB184" s="206">
        <v>0</v>
      </c>
      <c r="DC184" s="206">
        <v>-1.43066614121924E-13</v>
      </c>
      <c r="DD184" s="206">
        <v>0</v>
      </c>
      <c r="DE184" s="206">
        <v>0</v>
      </c>
      <c r="DF184" s="206">
        <v>0</v>
      </c>
      <c r="DG184" s="206">
        <v>0</v>
      </c>
      <c r="DH184" s="206">
        <v>0</v>
      </c>
      <c r="DI184" s="206">
        <v>-1541.50249155801</v>
      </c>
      <c r="DJ184" s="232">
        <v>0</v>
      </c>
      <c r="DK184" s="206">
        <v>0</v>
      </c>
      <c r="DL184" s="207">
        <v>-1906.9522114447689</v>
      </c>
      <c r="DM184" s="343">
        <f t="shared" si="132"/>
        <v>-365.44971988675883</v>
      </c>
      <c r="DN184" s="317">
        <f t="shared" si="133"/>
        <v>-85.271601306910497</v>
      </c>
      <c r="DO184" s="317" t="s">
        <v>419</v>
      </c>
      <c r="DP184" s="317"/>
      <c r="DQ184" s="208"/>
      <c r="DR184" s="209"/>
      <c r="DS184" s="209" t="s">
        <v>306</v>
      </c>
      <c r="DT184" s="205"/>
      <c r="DU184" s="206">
        <f t="shared" si="163"/>
        <v>-1.2181657329558601E-2</v>
      </c>
      <c r="DV184" s="206">
        <f t="shared" si="164"/>
        <v>-7.3089943977351912E-2</v>
      </c>
      <c r="DW184" s="206">
        <f t="shared" si="165"/>
        <v>-0.28017811857984842</v>
      </c>
      <c r="DX184" s="206">
        <f t="shared" si="166"/>
        <v>1.08266626903077E-16</v>
      </c>
      <c r="DY184" s="206">
        <f t="shared" si="167"/>
        <v>2.4649990946682023E-17</v>
      </c>
      <c r="DZ184" s="206">
        <f t="shared" si="168"/>
        <v>-1.43066614121924E-16</v>
      </c>
      <c r="EA184" s="206">
        <f t="shared" si="169"/>
        <v>0</v>
      </c>
      <c r="EB184" s="206">
        <f t="shared" si="170"/>
        <v>-1.54150249155801</v>
      </c>
      <c r="EC184" s="206">
        <f t="shared" si="171"/>
        <v>0</v>
      </c>
      <c r="ED184" s="207">
        <f t="shared" si="135"/>
        <v>-1.906952211444769</v>
      </c>
      <c r="EE184" s="303">
        <f t="shared" si="172"/>
        <v>0</v>
      </c>
      <c r="EF184" s="306"/>
      <c r="EG184" s="314"/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>
        <f t="shared" si="132"/>
        <v>0</v>
      </c>
      <c r="DN185" s="317">
        <f t="shared" si="133"/>
        <v>0</v>
      </c>
      <c r="DO185" s="317" t="s">
        <v>420</v>
      </c>
      <c r="DP185" s="317"/>
      <c r="DQ185" s="208"/>
      <c r="DR185" s="209"/>
      <c r="DS185" s="209" t="s">
        <v>307</v>
      </c>
      <c r="DT185" s="205"/>
      <c r="DU185" s="206">
        <f t="shared" si="163"/>
        <v>0</v>
      </c>
      <c r="DV185" s="206">
        <f t="shared" si="164"/>
        <v>0</v>
      </c>
      <c r="DW185" s="206">
        <f t="shared" si="165"/>
        <v>0</v>
      </c>
      <c r="DX185" s="206">
        <f t="shared" si="166"/>
        <v>0</v>
      </c>
      <c r="DY185" s="206">
        <f t="shared" si="167"/>
        <v>0</v>
      </c>
      <c r="DZ185" s="206">
        <f t="shared" si="168"/>
        <v>0</v>
      </c>
      <c r="EA185" s="206">
        <f t="shared" si="169"/>
        <v>0</v>
      </c>
      <c r="EB185" s="206">
        <f t="shared" si="170"/>
        <v>0</v>
      </c>
      <c r="EC185" s="206">
        <f t="shared" si="171"/>
        <v>0</v>
      </c>
      <c r="ED185" s="207">
        <f t="shared" si="135"/>
        <v>0</v>
      </c>
      <c r="EE185" s="303">
        <f t="shared" si="172"/>
        <v>0</v>
      </c>
      <c r="EF185" s="306"/>
      <c r="EG185" s="314"/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>
        <f t="shared" si="132"/>
        <v>0</v>
      </c>
      <c r="DN186" s="317">
        <f t="shared" si="133"/>
        <v>0</v>
      </c>
      <c r="DO186" s="317" t="s">
        <v>420</v>
      </c>
      <c r="DP186" s="317"/>
      <c r="DQ186" s="208"/>
      <c r="DR186" s="209"/>
      <c r="DS186" s="209" t="s">
        <v>308</v>
      </c>
      <c r="DT186" s="205"/>
      <c r="DU186" s="206">
        <f t="shared" si="163"/>
        <v>0</v>
      </c>
      <c r="DV186" s="206">
        <f t="shared" si="164"/>
        <v>0</v>
      </c>
      <c r="DW186" s="206">
        <f t="shared" si="165"/>
        <v>0</v>
      </c>
      <c r="DX186" s="206">
        <f t="shared" si="166"/>
        <v>0</v>
      </c>
      <c r="DY186" s="206">
        <f t="shared" si="167"/>
        <v>0</v>
      </c>
      <c r="DZ186" s="206">
        <f t="shared" si="168"/>
        <v>0</v>
      </c>
      <c r="EA186" s="206">
        <f t="shared" si="169"/>
        <v>0</v>
      </c>
      <c r="EB186" s="206">
        <f t="shared" si="170"/>
        <v>0</v>
      </c>
      <c r="EC186" s="206">
        <f t="shared" si="171"/>
        <v>0</v>
      </c>
      <c r="ED186" s="207">
        <f t="shared" si="135"/>
        <v>0</v>
      </c>
      <c r="EE186" s="303">
        <f t="shared" si="172"/>
        <v>0</v>
      </c>
      <c r="EF186" s="306"/>
      <c r="EG186" s="314"/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>
        <f t="shared" si="132"/>
        <v>0</v>
      </c>
      <c r="DN187" s="317">
        <f t="shared" si="133"/>
        <v>0</v>
      </c>
      <c r="DO187" s="317" t="s">
        <v>420</v>
      </c>
      <c r="DP187" s="317"/>
      <c r="DQ187" s="208"/>
      <c r="DR187" s="209"/>
      <c r="DS187" s="209" t="s">
        <v>309</v>
      </c>
      <c r="DT187" s="205"/>
      <c r="DU187" s="206">
        <f t="shared" si="163"/>
        <v>0</v>
      </c>
      <c r="DV187" s="206">
        <f t="shared" si="164"/>
        <v>0</v>
      </c>
      <c r="DW187" s="206">
        <f t="shared" si="165"/>
        <v>0</v>
      </c>
      <c r="DX187" s="206">
        <f t="shared" si="166"/>
        <v>0</v>
      </c>
      <c r="DY187" s="206">
        <f t="shared" si="167"/>
        <v>0</v>
      </c>
      <c r="DZ187" s="206">
        <f t="shared" si="168"/>
        <v>0</v>
      </c>
      <c r="EA187" s="206">
        <f t="shared" si="169"/>
        <v>0</v>
      </c>
      <c r="EB187" s="206">
        <f t="shared" si="170"/>
        <v>0</v>
      </c>
      <c r="EC187" s="206">
        <f t="shared" si="171"/>
        <v>0</v>
      </c>
      <c r="ED187" s="207">
        <f t="shared" si="135"/>
        <v>0</v>
      </c>
      <c r="EE187" s="303">
        <f t="shared" si="172"/>
        <v>0</v>
      </c>
      <c r="EF187" s="306"/>
      <c r="EG187" s="314"/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>
        <f t="shared" si="132"/>
        <v>0</v>
      </c>
      <c r="DN188" s="317">
        <f t="shared" si="133"/>
        <v>0</v>
      </c>
      <c r="DO188" s="317" t="s">
        <v>420</v>
      </c>
      <c r="DP188" s="317"/>
      <c r="DQ188" s="208"/>
      <c r="DR188" s="209"/>
      <c r="DS188" s="209" t="s">
        <v>310</v>
      </c>
      <c r="DT188" s="205"/>
      <c r="DU188" s="206">
        <f t="shared" si="163"/>
        <v>0</v>
      </c>
      <c r="DV188" s="206">
        <f t="shared" si="164"/>
        <v>0</v>
      </c>
      <c r="DW188" s="206">
        <f t="shared" si="165"/>
        <v>0</v>
      </c>
      <c r="DX188" s="206">
        <f t="shared" si="166"/>
        <v>0</v>
      </c>
      <c r="DY188" s="206">
        <f t="shared" si="167"/>
        <v>0</v>
      </c>
      <c r="DZ188" s="206">
        <f t="shared" si="168"/>
        <v>0</v>
      </c>
      <c r="EA188" s="206">
        <f t="shared" si="169"/>
        <v>0</v>
      </c>
      <c r="EB188" s="206">
        <f t="shared" si="170"/>
        <v>0</v>
      </c>
      <c r="EC188" s="206">
        <f t="shared" si="171"/>
        <v>0</v>
      </c>
      <c r="ED188" s="207">
        <f t="shared" si="135"/>
        <v>0</v>
      </c>
      <c r="EE188" s="303">
        <f t="shared" si="172"/>
        <v>0</v>
      </c>
      <c r="EF188" s="306"/>
      <c r="EG188" s="314"/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>
        <f t="shared" si="132"/>
        <v>0</v>
      </c>
      <c r="DN189" s="317">
        <f t="shared" si="133"/>
        <v>0</v>
      </c>
      <c r="DO189" s="317" t="s">
        <v>420</v>
      </c>
      <c r="DP189" s="317"/>
      <c r="DQ189" s="208"/>
      <c r="DR189" s="209"/>
      <c r="DS189" s="209" t="s">
        <v>311</v>
      </c>
      <c r="DT189" s="205"/>
      <c r="DU189" s="206">
        <f t="shared" si="163"/>
        <v>0</v>
      </c>
      <c r="DV189" s="206">
        <f t="shared" si="164"/>
        <v>0</v>
      </c>
      <c r="DW189" s="206">
        <f t="shared" si="165"/>
        <v>0</v>
      </c>
      <c r="DX189" s="206">
        <f t="shared" si="166"/>
        <v>0</v>
      </c>
      <c r="DY189" s="206">
        <f t="shared" si="167"/>
        <v>0</v>
      </c>
      <c r="DZ189" s="206">
        <f t="shared" si="168"/>
        <v>0</v>
      </c>
      <c r="EA189" s="206">
        <f t="shared" si="169"/>
        <v>0</v>
      </c>
      <c r="EB189" s="206">
        <f t="shared" si="170"/>
        <v>0</v>
      </c>
      <c r="EC189" s="206">
        <f t="shared" si="171"/>
        <v>0</v>
      </c>
      <c r="ED189" s="207">
        <f t="shared" si="135"/>
        <v>0</v>
      </c>
      <c r="EE189" s="303">
        <f t="shared" si="172"/>
        <v>0</v>
      </c>
      <c r="EF189" s="306"/>
      <c r="EG189" s="314"/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>
        <f t="shared" si="132"/>
        <v>0</v>
      </c>
      <c r="DN190" s="317">
        <f t="shared" si="133"/>
        <v>0</v>
      </c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73">+DU191+DU200+DU209+DU218+DU227</f>
        <v>-16.216939055048691</v>
      </c>
      <c r="DV190" s="213">
        <f t="shared" si="173"/>
        <v>-97.301647857537276</v>
      </c>
      <c r="DW190" s="213">
        <f t="shared" si="173"/>
        <v>-372.98965237510077</v>
      </c>
      <c r="DX190" s="213">
        <f t="shared" si="173"/>
        <v>-7.6308638640437077E-15</v>
      </c>
      <c r="DY190" s="213">
        <f t="shared" si="173"/>
        <v>-1.7399993609423143E-15</v>
      </c>
      <c r="DZ190" s="213">
        <f t="shared" si="173"/>
        <v>5.103998125430784E-15</v>
      </c>
      <c r="EA190" s="213">
        <f t="shared" si="173"/>
        <v>0</v>
      </c>
      <c r="EB190" s="213">
        <f t="shared" si="173"/>
        <v>-922.02748534371744</v>
      </c>
      <c r="EC190" s="213">
        <f t="shared" si="173"/>
        <v>0</v>
      </c>
      <c r="ED190" s="214">
        <f t="shared" si="135"/>
        <v>-1408.5357246314043</v>
      </c>
      <c r="EE190" s="305"/>
      <c r="EF190" s="306"/>
      <c r="EG190" s="314"/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>
        <f t="shared" si="132"/>
        <v>0</v>
      </c>
      <c r="DN191" s="317">
        <f t="shared" si="133"/>
        <v>0</v>
      </c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74">SUM(DU192:DU199)</f>
        <v>-15.221301515143589</v>
      </c>
      <c r="DV191" s="213">
        <f t="shared" si="174"/>
        <v>-91.327813974817104</v>
      </c>
      <c r="DW191" s="213">
        <f t="shared" si="174"/>
        <v>-350.08995438412518</v>
      </c>
      <c r="DX191" s="213">
        <f t="shared" si="174"/>
        <v>7.9285970880271149E-15</v>
      </c>
      <c r="DY191" s="213">
        <f t="shared" si="174"/>
        <v>-3.2247988156130874E-15</v>
      </c>
      <c r="DZ191" s="213">
        <f t="shared" si="174"/>
        <v>5.103998125430784E-15</v>
      </c>
      <c r="EA191" s="213">
        <f t="shared" si="174"/>
        <v>0</v>
      </c>
      <c r="EB191" s="213">
        <f t="shared" si="174"/>
        <v>-865.41961534330301</v>
      </c>
      <c r="EC191" s="213">
        <f t="shared" si="174"/>
        <v>0</v>
      </c>
      <c r="ED191" s="214">
        <f t="shared" si="135"/>
        <v>-1322.0586852173888</v>
      </c>
      <c r="EE191" s="305"/>
      <c r="EF191" s="306"/>
      <c r="EG191" s="314"/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-11870.426055988401</v>
      </c>
      <c r="J192" s="206">
        <v>-11870.427683973599</v>
      </c>
      <c r="K192" s="206">
        <v>-11870.426055988401</v>
      </c>
      <c r="L192" s="206">
        <v>-11870.427683973699</v>
      </c>
      <c r="M192" s="206">
        <v>-11870.426055988401</v>
      </c>
      <c r="N192" s="206">
        <v>-11870.427683973599</v>
      </c>
      <c r="O192" s="206">
        <v>-11870.426055988401</v>
      </c>
      <c r="P192" s="206">
        <v>-11870.4276839738</v>
      </c>
      <c r="Q192" s="206">
        <v>-11870.4260559882</v>
      </c>
      <c r="R192" s="206">
        <v>-11870.4276839738</v>
      </c>
      <c r="S192" s="206">
        <v>-11870.426055988401</v>
      </c>
      <c r="T192" s="206">
        <v>-11870.427683973699</v>
      </c>
      <c r="U192" s="206">
        <v>-11870.4260559882</v>
      </c>
      <c r="V192" s="206">
        <v>-11870.4276839738</v>
      </c>
      <c r="W192" s="206">
        <v>-11870.426055988401</v>
      </c>
      <c r="X192" s="206">
        <v>-11870.427683973599</v>
      </c>
      <c r="Y192" s="206">
        <v>-11870.426055988401</v>
      </c>
      <c r="Z192" s="206">
        <v>-11870.427683973699</v>
      </c>
      <c r="AA192" s="206">
        <v>-11870.426055988401</v>
      </c>
      <c r="AB192" s="206">
        <v>-11870.427683973599</v>
      </c>
      <c r="AC192" s="206">
        <v>-11870.426055988401</v>
      </c>
      <c r="AD192" s="206">
        <v>-11870.4276839738</v>
      </c>
      <c r="AE192" s="206">
        <v>-11870.426055988301</v>
      </c>
      <c r="AF192" s="206">
        <v>-11870.427683973599</v>
      </c>
      <c r="AG192" s="206">
        <v>-11870.426055988401</v>
      </c>
      <c r="AH192" s="206">
        <v>-11870.427683973699</v>
      </c>
      <c r="AI192" s="206">
        <v>-11870.426055988301</v>
      </c>
      <c r="AJ192" s="206">
        <v>-11870.427683973599</v>
      </c>
      <c r="AK192" s="206">
        <v>-11870.426055988401</v>
      </c>
      <c r="AL192" s="206">
        <v>-11870.427683973699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-674902.84560708597</v>
      </c>
      <c r="DJ192" s="232">
        <v>0</v>
      </c>
      <c r="DK192" s="206">
        <v>0</v>
      </c>
      <c r="DL192" s="207">
        <v>-1031015.6517065167</v>
      </c>
      <c r="DM192" s="343">
        <f t="shared" si="132"/>
        <v>-356112.80609943083</v>
      </c>
      <c r="DN192" s="317">
        <f t="shared" si="133"/>
        <v>-83092.987275874504</v>
      </c>
      <c r="DO192" s="317" t="s">
        <v>419</v>
      </c>
      <c r="DP192" s="317"/>
      <c r="DQ192" s="208"/>
      <c r="DR192" s="209"/>
      <c r="DS192" s="209" t="s">
        <v>304</v>
      </c>
      <c r="DT192" s="205"/>
      <c r="DU192" s="206">
        <f t="shared" ref="DU192:DU199" si="175">I192/$DQ$4</f>
        <v>-11.8704260559884</v>
      </c>
      <c r="DV192" s="206">
        <f t="shared" ref="DV192:DV199" si="176">SUM(J192:O192)/$DQ$4</f>
        <v>-71.222561219886089</v>
      </c>
      <c r="DW192" s="206">
        <f t="shared" ref="DW192:DW199" si="177">SUM(P192:AL192)/$DQ$4</f>
        <v>-273.01981882355625</v>
      </c>
      <c r="DX192" s="206">
        <f t="shared" ref="DX192:DX199" si="178">SUM(AM192:CT192)/$DQ$4</f>
        <v>0</v>
      </c>
      <c r="DY192" s="206">
        <f t="shared" ref="DY192:DY199" si="179">SUM(CU192:CY192)/$DQ$4</f>
        <v>0</v>
      </c>
      <c r="DZ192" s="206">
        <f t="shared" ref="DZ192:DZ199" si="180">SUM(CZ192:DE192)/$DQ$4</f>
        <v>0</v>
      </c>
      <c r="EA192" s="206">
        <f t="shared" ref="EA192:EA199" si="181">SUM(DF192:DG192)/$DQ$4</f>
        <v>0</v>
      </c>
      <c r="EB192" s="206">
        <f t="shared" ref="EB192:EB199" si="182">SUM(DH192:DI192)/$DQ$4</f>
        <v>-674.90284560708596</v>
      </c>
      <c r="EC192" s="206">
        <f t="shared" ref="EC192:EC199" si="183">SUM(DJ192:DK192)/$DQ$4</f>
        <v>0</v>
      </c>
      <c r="ED192" s="207">
        <f t="shared" si="135"/>
        <v>-1031.0156517065166</v>
      </c>
      <c r="EE192" s="303">
        <f t="shared" ref="EE192:EE199" si="184">ED192-(DL192/$DQ$4)</f>
        <v>0</v>
      </c>
      <c r="EF192" s="306"/>
      <c r="EG192" s="314"/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-464.45113034449901</v>
      </c>
      <c r="J193" s="206">
        <v>-464.451130344494</v>
      </c>
      <c r="K193" s="206">
        <v>-464.45113034449702</v>
      </c>
      <c r="L193" s="206">
        <v>-464.45113034449798</v>
      </c>
      <c r="M193" s="206">
        <v>-464.45113034449901</v>
      </c>
      <c r="N193" s="206">
        <v>-464.45113034449099</v>
      </c>
      <c r="O193" s="206">
        <v>-464.45113034449798</v>
      </c>
      <c r="P193" s="206">
        <v>-464.45113034449901</v>
      </c>
      <c r="Q193" s="206">
        <v>-464.45113034449099</v>
      </c>
      <c r="R193" s="206">
        <v>-464.45113034449702</v>
      </c>
      <c r="S193" s="206">
        <v>-464.45113034449798</v>
      </c>
      <c r="T193" s="206">
        <v>-464.45113034449702</v>
      </c>
      <c r="U193" s="206">
        <v>-464.45113034449298</v>
      </c>
      <c r="V193" s="206">
        <v>-464.45113034449702</v>
      </c>
      <c r="W193" s="206">
        <v>-464.45113034449901</v>
      </c>
      <c r="X193" s="206">
        <v>-464.45113034449201</v>
      </c>
      <c r="Y193" s="206">
        <v>-464.45113034449798</v>
      </c>
      <c r="Z193" s="206">
        <v>-464.45113034449798</v>
      </c>
      <c r="AA193" s="206">
        <v>-464.45113034449798</v>
      </c>
      <c r="AB193" s="206">
        <v>-464.45113034449298</v>
      </c>
      <c r="AC193" s="206">
        <v>-464.45113034449702</v>
      </c>
      <c r="AD193" s="206">
        <v>-464.45113034449702</v>
      </c>
      <c r="AE193" s="206">
        <v>-464.45113034449599</v>
      </c>
      <c r="AF193" s="206">
        <v>-464.45113034449298</v>
      </c>
      <c r="AG193" s="206">
        <v>-464.45113034449901</v>
      </c>
      <c r="AH193" s="206">
        <v>-464.45113034449702</v>
      </c>
      <c r="AI193" s="206">
        <v>-464.45113034449503</v>
      </c>
      <c r="AJ193" s="206">
        <v>-464.451130344494</v>
      </c>
      <c r="AK193" s="206">
        <v>-464.45113034449997</v>
      </c>
      <c r="AL193" s="206">
        <v>-464.45113034449298</v>
      </c>
      <c r="AM193" s="206">
        <v>0</v>
      </c>
      <c r="AN193" s="206">
        <v>0</v>
      </c>
      <c r="AO193" s="206">
        <v>0</v>
      </c>
      <c r="AP193" s="206">
        <v>0</v>
      </c>
      <c r="AQ193" s="206">
        <v>0</v>
      </c>
      <c r="AR193" s="206">
        <v>0</v>
      </c>
      <c r="AS193" s="206">
        <v>0</v>
      </c>
      <c r="AT193" s="206">
        <v>0</v>
      </c>
      <c r="AU193" s="206">
        <v>0</v>
      </c>
      <c r="AV193" s="206">
        <v>0</v>
      </c>
      <c r="AW193" s="206">
        <v>0</v>
      </c>
      <c r="AX193" s="206">
        <v>0</v>
      </c>
      <c r="AY193" s="206">
        <v>0</v>
      </c>
      <c r="AZ193" s="206">
        <v>0</v>
      </c>
      <c r="BA193" s="206">
        <v>0</v>
      </c>
      <c r="BB193" s="206">
        <v>0</v>
      </c>
      <c r="BC193" s="206">
        <v>0</v>
      </c>
      <c r="BD193" s="206">
        <v>0</v>
      </c>
      <c r="BE193" s="206">
        <v>0</v>
      </c>
      <c r="BF193" s="206">
        <v>0</v>
      </c>
      <c r="BG193" s="206">
        <v>0</v>
      </c>
      <c r="BH193" s="206">
        <v>0</v>
      </c>
      <c r="BI193" s="206">
        <v>0</v>
      </c>
      <c r="BJ193" s="206">
        <v>0</v>
      </c>
      <c r="BK193" s="206">
        <v>0</v>
      </c>
      <c r="BL193" s="206">
        <v>0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0</v>
      </c>
      <c r="BS193" s="206">
        <v>0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0</v>
      </c>
      <c r="CH193" s="206">
        <v>0</v>
      </c>
      <c r="CI193" s="206">
        <v>0</v>
      </c>
      <c r="CJ193" s="206">
        <v>0</v>
      </c>
      <c r="CK193" s="206">
        <v>0</v>
      </c>
      <c r="CL193" s="206">
        <v>0</v>
      </c>
      <c r="CM193" s="206">
        <v>0</v>
      </c>
      <c r="CN193" s="206">
        <v>0</v>
      </c>
      <c r="CO193" s="206">
        <v>0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0</v>
      </c>
      <c r="CX193" s="206">
        <v>0</v>
      </c>
      <c r="CY193" s="206">
        <v>0</v>
      </c>
      <c r="CZ193" s="206">
        <v>0</v>
      </c>
      <c r="DA193" s="206">
        <v>0</v>
      </c>
      <c r="DB193" s="206">
        <v>0</v>
      </c>
      <c r="DC193" s="206">
        <v>0</v>
      </c>
      <c r="DD193" s="206">
        <v>0</v>
      </c>
      <c r="DE193" s="206">
        <v>0</v>
      </c>
      <c r="DF193" s="206">
        <v>0</v>
      </c>
      <c r="DG193" s="206">
        <v>0</v>
      </c>
      <c r="DH193" s="206">
        <v>0</v>
      </c>
      <c r="DI193" s="206">
        <v>-26406.7495590771</v>
      </c>
      <c r="DJ193" s="232">
        <v>0</v>
      </c>
      <c r="DK193" s="206">
        <v>0</v>
      </c>
      <c r="DL193" s="207">
        <v>-40340.283469411988</v>
      </c>
      <c r="DM193" s="343">
        <f t="shared" si="132"/>
        <v>-13933.533910334887</v>
      </c>
      <c r="DN193" s="317">
        <f t="shared" si="133"/>
        <v>-3251.1579124114755</v>
      </c>
      <c r="DO193" s="317" t="s">
        <v>419</v>
      </c>
      <c r="DP193" s="317"/>
      <c r="DQ193" s="208"/>
      <c r="DR193" s="209"/>
      <c r="DS193" s="209" t="s">
        <v>305</v>
      </c>
      <c r="DT193" s="205"/>
      <c r="DU193" s="206">
        <f t="shared" si="175"/>
        <v>-0.46445113034449903</v>
      </c>
      <c r="DV193" s="206">
        <f t="shared" si="176"/>
        <v>-2.7867067820669766</v>
      </c>
      <c r="DW193" s="206">
        <f t="shared" si="177"/>
        <v>-10.682375997923412</v>
      </c>
      <c r="DX193" s="206">
        <f t="shared" si="178"/>
        <v>0</v>
      </c>
      <c r="DY193" s="206">
        <f t="shared" si="179"/>
        <v>0</v>
      </c>
      <c r="DZ193" s="206">
        <f t="shared" si="180"/>
        <v>0</v>
      </c>
      <c r="EA193" s="206">
        <f t="shared" si="181"/>
        <v>0</v>
      </c>
      <c r="EB193" s="206">
        <f t="shared" si="182"/>
        <v>-26.406749559077099</v>
      </c>
      <c r="EC193" s="206">
        <f t="shared" si="183"/>
        <v>0</v>
      </c>
      <c r="ED193" s="207">
        <f t="shared" si="135"/>
        <v>-40.340283469411986</v>
      </c>
      <c r="EE193" s="303">
        <f t="shared" si="184"/>
        <v>0</v>
      </c>
      <c r="EF193" s="306"/>
      <c r="EG193" s="314"/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-2886.42432881069</v>
      </c>
      <c r="J194" s="206">
        <v>-2886.42432881064</v>
      </c>
      <c r="K194" s="206">
        <v>-2886.42432881069</v>
      </c>
      <c r="L194" s="206">
        <v>-2886.42432881068</v>
      </c>
      <c r="M194" s="206">
        <v>-2886.42432881069</v>
      </c>
      <c r="N194" s="206">
        <v>-2886.42432881065</v>
      </c>
      <c r="O194" s="206">
        <v>-2886.42432881069</v>
      </c>
      <c r="P194" s="206">
        <v>-2886.42432881069</v>
      </c>
      <c r="Q194" s="206">
        <v>-2886.42432881064</v>
      </c>
      <c r="R194" s="206">
        <v>-2886.4243288107</v>
      </c>
      <c r="S194" s="206">
        <v>-2886.42432881069</v>
      </c>
      <c r="T194" s="206">
        <v>-2886.42432881068</v>
      </c>
      <c r="U194" s="206">
        <v>-2886.42432881065</v>
      </c>
      <c r="V194" s="206">
        <v>-2886.42432881069</v>
      </c>
      <c r="W194" s="206">
        <v>-2886.42432881069</v>
      </c>
      <c r="X194" s="206">
        <v>-2886.42432881064</v>
      </c>
      <c r="Y194" s="206">
        <v>-2886.42432881069</v>
      </c>
      <c r="Z194" s="206">
        <v>-2886.4243288107</v>
      </c>
      <c r="AA194" s="206">
        <v>-2886.42432881068</v>
      </c>
      <c r="AB194" s="206">
        <v>-2886.42432881064</v>
      </c>
      <c r="AC194" s="206">
        <v>-2886.42432881068</v>
      </c>
      <c r="AD194" s="206">
        <v>-2886.42432881069</v>
      </c>
      <c r="AE194" s="206">
        <v>-2886.42432881066</v>
      </c>
      <c r="AF194" s="206">
        <v>-2886.42432881067</v>
      </c>
      <c r="AG194" s="206">
        <v>-2886.42432881068</v>
      </c>
      <c r="AH194" s="206">
        <v>-2886.42432881069</v>
      </c>
      <c r="AI194" s="206">
        <v>-2886.42432881067</v>
      </c>
      <c r="AJ194" s="206">
        <v>-2886.42432881066</v>
      </c>
      <c r="AK194" s="206">
        <v>-2886.42432881068</v>
      </c>
      <c r="AL194" s="206">
        <v>-2886.42432881066</v>
      </c>
      <c r="AM194" s="206">
        <v>0</v>
      </c>
      <c r="AN194" s="206">
        <v>2.6950656768373201E-12</v>
      </c>
      <c r="AO194" s="206">
        <v>0</v>
      </c>
      <c r="AP194" s="206">
        <v>-1.6703993865046201E-12</v>
      </c>
      <c r="AQ194" s="206">
        <v>0</v>
      </c>
      <c r="AR194" s="206">
        <v>1.97199927573462E-13</v>
      </c>
      <c r="AS194" s="206">
        <v>0</v>
      </c>
      <c r="AT194" s="206">
        <v>0</v>
      </c>
      <c r="AU194" s="206">
        <v>0</v>
      </c>
      <c r="AV194" s="206">
        <v>0</v>
      </c>
      <c r="AW194" s="206">
        <v>3.9594652124553997E-12</v>
      </c>
      <c r="AX194" s="206">
        <v>0</v>
      </c>
      <c r="AY194" s="206">
        <v>0</v>
      </c>
      <c r="AZ194" s="206">
        <v>0</v>
      </c>
      <c r="BA194" s="206">
        <v>0</v>
      </c>
      <c r="BB194" s="206">
        <v>4.9493315155692496E-13</v>
      </c>
      <c r="BC194" s="206">
        <v>0</v>
      </c>
      <c r="BD194" s="206">
        <v>0</v>
      </c>
      <c r="BE194" s="206">
        <v>1.0517329470584699E-12</v>
      </c>
      <c r="BF194" s="206">
        <v>0</v>
      </c>
      <c r="BG194" s="206">
        <v>0</v>
      </c>
      <c r="BH194" s="206">
        <v>0</v>
      </c>
      <c r="BI194" s="206">
        <v>0</v>
      </c>
      <c r="BJ194" s="206">
        <v>1.9797326062277E-11</v>
      </c>
      <c r="BK194" s="206">
        <v>0</v>
      </c>
      <c r="BL194" s="206">
        <v>0</v>
      </c>
      <c r="BM194" s="206">
        <v>-9.2799965916923497E-13</v>
      </c>
      <c r="BN194" s="206">
        <v>0</v>
      </c>
      <c r="BO194" s="206">
        <v>0</v>
      </c>
      <c r="BP194" s="206">
        <v>9.5313298327173494E-13</v>
      </c>
      <c r="BQ194" s="206">
        <v>0</v>
      </c>
      <c r="BR194" s="206">
        <v>-4.9493315155692496E-13</v>
      </c>
      <c r="BS194" s="206">
        <v>-2.1390392143850899E-11</v>
      </c>
      <c r="BT194" s="206">
        <v>0</v>
      </c>
      <c r="BU194" s="206">
        <v>0</v>
      </c>
      <c r="BV194" s="206">
        <v>0</v>
      </c>
      <c r="BW194" s="206">
        <v>0</v>
      </c>
      <c r="BX194" s="206">
        <v>0</v>
      </c>
      <c r="BY194" s="206">
        <v>0</v>
      </c>
      <c r="BZ194" s="206">
        <v>0</v>
      </c>
      <c r="CA194" s="206">
        <v>0</v>
      </c>
      <c r="CB194" s="206">
        <v>0</v>
      </c>
      <c r="CC194" s="206">
        <v>0</v>
      </c>
      <c r="CD194" s="206">
        <v>0</v>
      </c>
      <c r="CE194" s="206">
        <v>-1.0671996080446199E-12</v>
      </c>
      <c r="CF194" s="206">
        <v>-8.0426637128000298E-13</v>
      </c>
      <c r="CG194" s="206">
        <v>0</v>
      </c>
      <c r="CH194" s="206">
        <v>2.4746657577846298E-12</v>
      </c>
      <c r="CI194" s="206">
        <v>0</v>
      </c>
      <c r="CJ194" s="206">
        <v>0</v>
      </c>
      <c r="CK194" s="206">
        <v>2.0415992501723198E-12</v>
      </c>
      <c r="CL194" s="206">
        <v>0</v>
      </c>
      <c r="CM194" s="206">
        <v>0</v>
      </c>
      <c r="CN194" s="206">
        <v>-3.7119986366769402E-13</v>
      </c>
      <c r="CO194" s="206">
        <v>0</v>
      </c>
      <c r="CP194" s="206">
        <v>0</v>
      </c>
      <c r="CQ194" s="206">
        <v>0</v>
      </c>
      <c r="CR194" s="206">
        <v>0</v>
      </c>
      <c r="CS194" s="206">
        <v>9.8986630311384991E-13</v>
      </c>
      <c r="CT194" s="206">
        <v>0</v>
      </c>
      <c r="CU194" s="206">
        <v>0</v>
      </c>
      <c r="CV194" s="206">
        <v>-9.8986630311384991E-13</v>
      </c>
      <c r="CW194" s="206">
        <v>-7.4239972733538804E-13</v>
      </c>
      <c r="CX194" s="206">
        <v>1.2373328788923101E-13</v>
      </c>
      <c r="CY194" s="206">
        <v>-1.6162660730530801E-12</v>
      </c>
      <c r="CZ194" s="206">
        <v>3.7119986366769402E-13</v>
      </c>
      <c r="DA194" s="206">
        <v>1.6703993865046201E-12</v>
      </c>
      <c r="DB194" s="206">
        <v>0</v>
      </c>
      <c r="DC194" s="206">
        <v>0</v>
      </c>
      <c r="DD194" s="206">
        <v>2.7839989775077E-13</v>
      </c>
      <c r="DE194" s="206">
        <v>2.7839989775076999E-12</v>
      </c>
      <c r="DF194" s="206">
        <v>0</v>
      </c>
      <c r="DG194" s="206">
        <v>0</v>
      </c>
      <c r="DH194" s="206">
        <v>0</v>
      </c>
      <c r="DI194" s="206">
        <v>-164110.02017713999</v>
      </c>
      <c r="DJ194" s="232">
        <v>0</v>
      </c>
      <c r="DK194" s="206">
        <v>0</v>
      </c>
      <c r="DL194" s="207">
        <v>-250702.75004146024</v>
      </c>
      <c r="DM194" s="343">
        <f t="shared" si="132"/>
        <v>-86592.729864320252</v>
      </c>
      <c r="DN194" s="317">
        <f t="shared" si="133"/>
        <v>-20204.97030167473</v>
      </c>
      <c r="DO194" s="317" t="s">
        <v>419</v>
      </c>
      <c r="DP194" s="317"/>
      <c r="DQ194" s="208"/>
      <c r="DR194" s="209"/>
      <c r="DS194" s="209" t="s">
        <v>306</v>
      </c>
      <c r="DT194" s="205"/>
      <c r="DU194" s="206">
        <f t="shared" si="175"/>
        <v>-2.8864243288106901</v>
      </c>
      <c r="DV194" s="206">
        <f t="shared" si="176"/>
        <v>-17.31854597286404</v>
      </c>
      <c r="DW194" s="206">
        <f t="shared" si="177"/>
        <v>-66.387759562645513</v>
      </c>
      <c r="DX194" s="206">
        <f t="shared" si="178"/>
        <v>7.9285970880271149E-15</v>
      </c>
      <c r="DY194" s="206">
        <f t="shared" si="179"/>
        <v>-3.2247988156130874E-15</v>
      </c>
      <c r="DZ194" s="206">
        <f t="shared" si="180"/>
        <v>5.103998125430784E-15</v>
      </c>
      <c r="EA194" s="206">
        <f t="shared" si="181"/>
        <v>0</v>
      </c>
      <c r="EB194" s="206">
        <f t="shared" si="182"/>
        <v>-164.11002017714</v>
      </c>
      <c r="EC194" s="206">
        <f t="shared" si="183"/>
        <v>0</v>
      </c>
      <c r="ED194" s="207">
        <f t="shared" si="135"/>
        <v>-250.70275004146023</v>
      </c>
      <c r="EE194" s="303">
        <f t="shared" si="184"/>
        <v>0</v>
      </c>
      <c r="EF194" s="306"/>
      <c r="EG194" s="314"/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>
        <f t="shared" si="132"/>
        <v>0</v>
      </c>
      <c r="DN195" s="317">
        <f t="shared" si="133"/>
        <v>0</v>
      </c>
      <c r="DO195" s="317" t="s">
        <v>420</v>
      </c>
      <c r="DP195" s="317"/>
      <c r="DQ195" s="208"/>
      <c r="DR195" s="209"/>
      <c r="DS195" s="209" t="s">
        <v>307</v>
      </c>
      <c r="DT195" s="205"/>
      <c r="DU195" s="206">
        <f t="shared" si="175"/>
        <v>0</v>
      </c>
      <c r="DV195" s="206">
        <f t="shared" si="176"/>
        <v>0</v>
      </c>
      <c r="DW195" s="206">
        <f t="shared" si="177"/>
        <v>0</v>
      </c>
      <c r="DX195" s="206">
        <f t="shared" si="178"/>
        <v>0</v>
      </c>
      <c r="DY195" s="206">
        <f t="shared" si="179"/>
        <v>0</v>
      </c>
      <c r="DZ195" s="206">
        <f t="shared" si="180"/>
        <v>0</v>
      </c>
      <c r="EA195" s="206">
        <f t="shared" si="181"/>
        <v>0</v>
      </c>
      <c r="EB195" s="206">
        <f t="shared" si="182"/>
        <v>0</v>
      </c>
      <c r="EC195" s="206">
        <f t="shared" si="183"/>
        <v>0</v>
      </c>
      <c r="ED195" s="207">
        <f t="shared" si="135"/>
        <v>0</v>
      </c>
      <c r="EE195" s="303">
        <f t="shared" si="184"/>
        <v>0</v>
      </c>
      <c r="EF195" s="306"/>
      <c r="EG195" s="314"/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>
        <f t="shared" si="132"/>
        <v>0</v>
      </c>
      <c r="DN196" s="317">
        <f t="shared" si="133"/>
        <v>0</v>
      </c>
      <c r="DO196" s="317" t="s">
        <v>420</v>
      </c>
      <c r="DP196" s="317"/>
      <c r="DQ196" s="208"/>
      <c r="DR196" s="209"/>
      <c r="DS196" s="209" t="s">
        <v>308</v>
      </c>
      <c r="DT196" s="205"/>
      <c r="DU196" s="206">
        <f t="shared" si="175"/>
        <v>0</v>
      </c>
      <c r="DV196" s="206">
        <f t="shared" si="176"/>
        <v>0</v>
      </c>
      <c r="DW196" s="206">
        <f t="shared" si="177"/>
        <v>0</v>
      </c>
      <c r="DX196" s="206">
        <f t="shared" si="178"/>
        <v>0</v>
      </c>
      <c r="DY196" s="206">
        <f t="shared" si="179"/>
        <v>0</v>
      </c>
      <c r="DZ196" s="206">
        <f t="shared" si="180"/>
        <v>0</v>
      </c>
      <c r="EA196" s="206">
        <f t="shared" si="181"/>
        <v>0</v>
      </c>
      <c r="EB196" s="206">
        <f t="shared" si="182"/>
        <v>0</v>
      </c>
      <c r="EC196" s="206">
        <f t="shared" si="183"/>
        <v>0</v>
      </c>
      <c r="ED196" s="207">
        <f t="shared" si="135"/>
        <v>0</v>
      </c>
      <c r="EE196" s="303">
        <f t="shared" si="184"/>
        <v>0</v>
      </c>
      <c r="EF196" s="306"/>
      <c r="EG196" s="314"/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>
        <f t="shared" si="132"/>
        <v>0</v>
      </c>
      <c r="DN197" s="317">
        <f t="shared" si="133"/>
        <v>0</v>
      </c>
      <c r="DO197" s="317" t="s">
        <v>420</v>
      </c>
      <c r="DP197" s="317"/>
      <c r="DQ197" s="208"/>
      <c r="DR197" s="209"/>
      <c r="DS197" s="209" t="s">
        <v>309</v>
      </c>
      <c r="DT197" s="205"/>
      <c r="DU197" s="206">
        <f t="shared" si="175"/>
        <v>0</v>
      </c>
      <c r="DV197" s="206">
        <f t="shared" si="176"/>
        <v>0</v>
      </c>
      <c r="DW197" s="206">
        <f t="shared" si="177"/>
        <v>0</v>
      </c>
      <c r="DX197" s="206">
        <f t="shared" si="178"/>
        <v>0</v>
      </c>
      <c r="DY197" s="206">
        <f t="shared" si="179"/>
        <v>0</v>
      </c>
      <c r="DZ197" s="206">
        <f t="shared" si="180"/>
        <v>0</v>
      </c>
      <c r="EA197" s="206">
        <f t="shared" si="181"/>
        <v>0</v>
      </c>
      <c r="EB197" s="206">
        <f t="shared" si="182"/>
        <v>0</v>
      </c>
      <c r="EC197" s="206">
        <f t="shared" si="183"/>
        <v>0</v>
      </c>
      <c r="ED197" s="207">
        <f t="shared" si="135"/>
        <v>0</v>
      </c>
      <c r="EE197" s="303">
        <f t="shared" si="184"/>
        <v>0</v>
      </c>
      <c r="EF197" s="306"/>
      <c r="EG197" s="314"/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>
        <f t="shared" si="132"/>
        <v>0</v>
      </c>
      <c r="DN198" s="317">
        <f t="shared" si="133"/>
        <v>0</v>
      </c>
      <c r="DO198" s="317" t="s">
        <v>420</v>
      </c>
      <c r="DP198" s="317"/>
      <c r="DQ198" s="208"/>
      <c r="DR198" s="209"/>
      <c r="DS198" s="209" t="s">
        <v>310</v>
      </c>
      <c r="DT198" s="205"/>
      <c r="DU198" s="206">
        <f t="shared" si="175"/>
        <v>0</v>
      </c>
      <c r="DV198" s="206">
        <f t="shared" si="176"/>
        <v>0</v>
      </c>
      <c r="DW198" s="206">
        <f t="shared" si="177"/>
        <v>0</v>
      </c>
      <c r="DX198" s="206">
        <f t="shared" si="178"/>
        <v>0</v>
      </c>
      <c r="DY198" s="206">
        <f t="shared" si="179"/>
        <v>0</v>
      </c>
      <c r="DZ198" s="206">
        <f t="shared" si="180"/>
        <v>0</v>
      </c>
      <c r="EA198" s="206">
        <f t="shared" si="181"/>
        <v>0</v>
      </c>
      <c r="EB198" s="206">
        <f t="shared" si="182"/>
        <v>0</v>
      </c>
      <c r="EC198" s="206">
        <f t="shared" si="183"/>
        <v>0</v>
      </c>
      <c r="ED198" s="207">
        <f t="shared" si="135"/>
        <v>0</v>
      </c>
      <c r="EE198" s="303">
        <f t="shared" si="184"/>
        <v>0</v>
      </c>
      <c r="EF198" s="306"/>
      <c r="EG198" s="314"/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>
        <f t="shared" si="132"/>
        <v>0</v>
      </c>
      <c r="DN199" s="317">
        <f t="shared" si="133"/>
        <v>0</v>
      </c>
      <c r="DO199" s="317" t="s">
        <v>420</v>
      </c>
      <c r="DP199" s="317"/>
      <c r="DQ199" s="208"/>
      <c r="DR199" s="209"/>
      <c r="DS199" s="209" t="s">
        <v>311</v>
      </c>
      <c r="DT199" s="205"/>
      <c r="DU199" s="206">
        <f t="shared" si="175"/>
        <v>0</v>
      </c>
      <c r="DV199" s="206">
        <f t="shared" si="176"/>
        <v>0</v>
      </c>
      <c r="DW199" s="206">
        <f t="shared" si="177"/>
        <v>0</v>
      </c>
      <c r="DX199" s="206">
        <f t="shared" si="178"/>
        <v>0</v>
      </c>
      <c r="DY199" s="206">
        <f t="shared" si="179"/>
        <v>0</v>
      </c>
      <c r="DZ199" s="206">
        <f t="shared" si="180"/>
        <v>0</v>
      </c>
      <c r="EA199" s="206">
        <f t="shared" si="181"/>
        <v>0</v>
      </c>
      <c r="EB199" s="206">
        <f t="shared" si="182"/>
        <v>0</v>
      </c>
      <c r="EC199" s="206">
        <f t="shared" si="183"/>
        <v>0</v>
      </c>
      <c r="ED199" s="207">
        <f t="shared" si="135"/>
        <v>0</v>
      </c>
      <c r="EE199" s="303">
        <f t="shared" si="184"/>
        <v>0</v>
      </c>
      <c r="EF199" s="306"/>
      <c r="EG199" s="314"/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>
        <f t="shared" si="132"/>
        <v>0</v>
      </c>
      <c r="DN200" s="317">
        <f t="shared" si="133"/>
        <v>0</v>
      </c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85">SUM(DU201:DU208)</f>
        <v>0</v>
      </c>
      <c r="DV200" s="213">
        <f t="shared" si="185"/>
        <v>0</v>
      </c>
      <c r="DW200" s="213">
        <f t="shared" si="185"/>
        <v>0</v>
      </c>
      <c r="DX200" s="213">
        <f t="shared" si="185"/>
        <v>0</v>
      </c>
      <c r="DY200" s="213">
        <f t="shared" si="185"/>
        <v>0</v>
      </c>
      <c r="DZ200" s="213">
        <f t="shared" si="185"/>
        <v>0</v>
      </c>
      <c r="EA200" s="213">
        <f t="shared" si="185"/>
        <v>0</v>
      </c>
      <c r="EB200" s="213">
        <f t="shared" si="185"/>
        <v>0</v>
      </c>
      <c r="EC200" s="213">
        <f t="shared" si="185"/>
        <v>0</v>
      </c>
      <c r="ED200" s="214">
        <f t="shared" si="135"/>
        <v>0</v>
      </c>
      <c r="EE200" s="305"/>
      <c r="EF200" s="306"/>
      <c r="EG200" s="314"/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>
        <f t="shared" si="132"/>
        <v>0</v>
      </c>
      <c r="DN201" s="317">
        <f t="shared" si="133"/>
        <v>0</v>
      </c>
      <c r="DO201" s="317" t="s">
        <v>420</v>
      </c>
      <c r="DP201" s="317"/>
      <c r="DQ201" s="208"/>
      <c r="DR201" s="209"/>
      <c r="DS201" s="209" t="s">
        <v>304</v>
      </c>
      <c r="DT201" s="205"/>
      <c r="DU201" s="206">
        <f t="shared" ref="DU201:DU208" si="186">I201/$DQ$4</f>
        <v>0</v>
      </c>
      <c r="DV201" s="206">
        <f t="shared" ref="DV201:DV208" si="187">SUM(J201:O201)/$DQ$4</f>
        <v>0</v>
      </c>
      <c r="DW201" s="206">
        <f t="shared" ref="DW201:DW208" si="188">SUM(P201:AL201)/$DQ$4</f>
        <v>0</v>
      </c>
      <c r="DX201" s="206">
        <f t="shared" ref="DX201:DX208" si="189">SUM(AM201:CT201)/$DQ$4</f>
        <v>0</v>
      </c>
      <c r="DY201" s="206">
        <f t="shared" ref="DY201:DY208" si="190">SUM(CU201:CY201)/$DQ$4</f>
        <v>0</v>
      </c>
      <c r="DZ201" s="206">
        <f t="shared" ref="DZ201:DZ208" si="191">SUM(CZ201:DE201)/$DQ$4</f>
        <v>0</v>
      </c>
      <c r="EA201" s="206">
        <f t="shared" ref="EA201:EA208" si="192">SUM(DF201:DG201)/$DQ$4</f>
        <v>0</v>
      </c>
      <c r="EB201" s="206">
        <f t="shared" ref="EB201:EB208" si="193">SUM(DH201:DI201)/$DQ$4</f>
        <v>0</v>
      </c>
      <c r="EC201" s="206">
        <f t="shared" ref="EC201:EC208" si="194">SUM(DJ201:DK201)/$DQ$4</f>
        <v>0</v>
      </c>
      <c r="ED201" s="207">
        <f t="shared" si="135"/>
        <v>0</v>
      </c>
      <c r="EE201" s="303">
        <f t="shared" ref="EE201:EE208" si="195">ED201-(DL201/$DQ$4)</f>
        <v>0</v>
      </c>
      <c r="EF201" s="306"/>
      <c r="EG201" s="314"/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>
        <f t="shared" si="132"/>
        <v>0</v>
      </c>
      <c r="DN202" s="317">
        <f t="shared" si="133"/>
        <v>0</v>
      </c>
      <c r="DO202" s="317" t="s">
        <v>420</v>
      </c>
      <c r="DP202" s="317"/>
      <c r="DQ202" s="208"/>
      <c r="DR202" s="209"/>
      <c r="DS202" s="209" t="s">
        <v>305</v>
      </c>
      <c r="DT202" s="205"/>
      <c r="DU202" s="206">
        <f t="shared" si="186"/>
        <v>0</v>
      </c>
      <c r="DV202" s="206">
        <f t="shared" si="187"/>
        <v>0</v>
      </c>
      <c r="DW202" s="206">
        <f t="shared" si="188"/>
        <v>0</v>
      </c>
      <c r="DX202" s="206">
        <f t="shared" si="189"/>
        <v>0</v>
      </c>
      <c r="DY202" s="206">
        <f t="shared" si="190"/>
        <v>0</v>
      </c>
      <c r="DZ202" s="206">
        <f t="shared" si="191"/>
        <v>0</v>
      </c>
      <c r="EA202" s="206">
        <f t="shared" si="192"/>
        <v>0</v>
      </c>
      <c r="EB202" s="206">
        <f t="shared" si="193"/>
        <v>0</v>
      </c>
      <c r="EC202" s="206">
        <f t="shared" si="194"/>
        <v>0</v>
      </c>
      <c r="ED202" s="207">
        <f t="shared" si="135"/>
        <v>0</v>
      </c>
      <c r="EE202" s="303">
        <f t="shared" si="195"/>
        <v>0</v>
      </c>
      <c r="EF202" s="306"/>
      <c r="EG202" s="314"/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>
        <f t="shared" si="132"/>
        <v>0</v>
      </c>
      <c r="DN203" s="317">
        <f t="shared" si="133"/>
        <v>0</v>
      </c>
      <c r="DO203" s="317" t="s">
        <v>420</v>
      </c>
      <c r="DP203" s="317"/>
      <c r="DQ203" s="208"/>
      <c r="DR203" s="209"/>
      <c r="DS203" s="209" t="s">
        <v>306</v>
      </c>
      <c r="DT203" s="205"/>
      <c r="DU203" s="206">
        <f t="shared" si="186"/>
        <v>0</v>
      </c>
      <c r="DV203" s="206">
        <f t="shared" si="187"/>
        <v>0</v>
      </c>
      <c r="DW203" s="206">
        <f t="shared" si="188"/>
        <v>0</v>
      </c>
      <c r="DX203" s="206">
        <f t="shared" si="189"/>
        <v>0</v>
      </c>
      <c r="DY203" s="206">
        <f t="shared" si="190"/>
        <v>0</v>
      </c>
      <c r="DZ203" s="206">
        <f t="shared" si="191"/>
        <v>0</v>
      </c>
      <c r="EA203" s="206">
        <f t="shared" si="192"/>
        <v>0</v>
      </c>
      <c r="EB203" s="206">
        <f t="shared" si="193"/>
        <v>0</v>
      </c>
      <c r="EC203" s="206">
        <f t="shared" si="194"/>
        <v>0</v>
      </c>
      <c r="ED203" s="207">
        <f t="shared" si="135"/>
        <v>0</v>
      </c>
      <c r="EE203" s="303">
        <f t="shared" si="195"/>
        <v>0</v>
      </c>
      <c r="EF203" s="306"/>
      <c r="EG203" s="314"/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>
        <f t="shared" si="132"/>
        <v>0</v>
      </c>
      <c r="DN204" s="317">
        <f t="shared" si="133"/>
        <v>0</v>
      </c>
      <c r="DO204" s="317" t="s">
        <v>420</v>
      </c>
      <c r="DP204" s="317"/>
      <c r="DQ204" s="208"/>
      <c r="DR204" s="209"/>
      <c r="DS204" s="209" t="s">
        <v>307</v>
      </c>
      <c r="DT204" s="205"/>
      <c r="DU204" s="206">
        <f t="shared" si="186"/>
        <v>0</v>
      </c>
      <c r="DV204" s="206">
        <f t="shared" si="187"/>
        <v>0</v>
      </c>
      <c r="DW204" s="206">
        <f t="shared" si="188"/>
        <v>0</v>
      </c>
      <c r="DX204" s="206">
        <f t="shared" si="189"/>
        <v>0</v>
      </c>
      <c r="DY204" s="206">
        <f t="shared" si="190"/>
        <v>0</v>
      </c>
      <c r="DZ204" s="206">
        <f t="shared" si="191"/>
        <v>0</v>
      </c>
      <c r="EA204" s="206">
        <f t="shared" si="192"/>
        <v>0</v>
      </c>
      <c r="EB204" s="206">
        <f t="shared" si="193"/>
        <v>0</v>
      </c>
      <c r="EC204" s="206">
        <f t="shared" si="194"/>
        <v>0</v>
      </c>
      <c r="ED204" s="207">
        <f t="shared" si="135"/>
        <v>0</v>
      </c>
      <c r="EE204" s="303">
        <f t="shared" si="195"/>
        <v>0</v>
      </c>
      <c r="EF204" s="306"/>
      <c r="EG204" s="314"/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>
        <f t="shared" si="132"/>
        <v>0</v>
      </c>
      <c r="DN205" s="317">
        <f t="shared" si="133"/>
        <v>0</v>
      </c>
      <c r="DO205" s="317" t="s">
        <v>420</v>
      </c>
      <c r="DP205" s="317"/>
      <c r="DQ205" s="208"/>
      <c r="DR205" s="209"/>
      <c r="DS205" s="209" t="s">
        <v>308</v>
      </c>
      <c r="DT205" s="205"/>
      <c r="DU205" s="206">
        <f t="shared" si="186"/>
        <v>0</v>
      </c>
      <c r="DV205" s="206">
        <f t="shared" si="187"/>
        <v>0</v>
      </c>
      <c r="DW205" s="206">
        <f t="shared" si="188"/>
        <v>0</v>
      </c>
      <c r="DX205" s="206">
        <f t="shared" si="189"/>
        <v>0</v>
      </c>
      <c r="DY205" s="206">
        <f t="shared" si="190"/>
        <v>0</v>
      </c>
      <c r="DZ205" s="206">
        <f t="shared" si="191"/>
        <v>0</v>
      </c>
      <c r="EA205" s="206">
        <f t="shared" si="192"/>
        <v>0</v>
      </c>
      <c r="EB205" s="206">
        <f t="shared" si="193"/>
        <v>0</v>
      </c>
      <c r="EC205" s="206">
        <f t="shared" si="194"/>
        <v>0</v>
      </c>
      <c r="ED205" s="207">
        <f t="shared" si="135"/>
        <v>0</v>
      </c>
      <c r="EE205" s="303">
        <f t="shared" si="195"/>
        <v>0</v>
      </c>
      <c r="EF205" s="306"/>
      <c r="EG205" s="314"/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>
        <f t="shared" si="132"/>
        <v>0</v>
      </c>
      <c r="DN206" s="317">
        <f t="shared" si="133"/>
        <v>0</v>
      </c>
      <c r="DO206" s="317" t="s">
        <v>420</v>
      </c>
      <c r="DP206" s="317"/>
      <c r="DQ206" s="208"/>
      <c r="DR206" s="209"/>
      <c r="DS206" s="209" t="s">
        <v>309</v>
      </c>
      <c r="DT206" s="205"/>
      <c r="DU206" s="206">
        <f t="shared" si="186"/>
        <v>0</v>
      </c>
      <c r="DV206" s="206">
        <f t="shared" si="187"/>
        <v>0</v>
      </c>
      <c r="DW206" s="206">
        <f t="shared" si="188"/>
        <v>0</v>
      </c>
      <c r="DX206" s="206">
        <f t="shared" si="189"/>
        <v>0</v>
      </c>
      <c r="DY206" s="206">
        <f t="shared" si="190"/>
        <v>0</v>
      </c>
      <c r="DZ206" s="206">
        <f t="shared" si="191"/>
        <v>0</v>
      </c>
      <c r="EA206" s="206">
        <f t="shared" si="192"/>
        <v>0</v>
      </c>
      <c r="EB206" s="206">
        <f t="shared" si="193"/>
        <v>0</v>
      </c>
      <c r="EC206" s="206">
        <f t="shared" si="194"/>
        <v>0</v>
      </c>
      <c r="ED206" s="207">
        <f t="shared" si="135"/>
        <v>0</v>
      </c>
      <c r="EE206" s="303">
        <f t="shared" si="195"/>
        <v>0</v>
      </c>
      <c r="EF206" s="306"/>
      <c r="EG206" s="314"/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>
        <f t="shared" si="132"/>
        <v>0</v>
      </c>
      <c r="DN207" s="317">
        <f t="shared" si="133"/>
        <v>0</v>
      </c>
      <c r="DO207" s="317" t="s">
        <v>420</v>
      </c>
      <c r="DP207" s="317"/>
      <c r="DQ207" s="208"/>
      <c r="DR207" s="209"/>
      <c r="DS207" s="209" t="s">
        <v>310</v>
      </c>
      <c r="DT207" s="205"/>
      <c r="DU207" s="206">
        <f t="shared" si="186"/>
        <v>0</v>
      </c>
      <c r="DV207" s="206">
        <f t="shared" si="187"/>
        <v>0</v>
      </c>
      <c r="DW207" s="206">
        <f t="shared" si="188"/>
        <v>0</v>
      </c>
      <c r="DX207" s="206">
        <f t="shared" si="189"/>
        <v>0</v>
      </c>
      <c r="DY207" s="206">
        <f t="shared" si="190"/>
        <v>0</v>
      </c>
      <c r="DZ207" s="206">
        <f t="shared" si="191"/>
        <v>0</v>
      </c>
      <c r="EA207" s="206">
        <f t="shared" si="192"/>
        <v>0</v>
      </c>
      <c r="EB207" s="206">
        <f t="shared" si="193"/>
        <v>0</v>
      </c>
      <c r="EC207" s="206">
        <f t="shared" si="194"/>
        <v>0</v>
      </c>
      <c r="ED207" s="207">
        <f t="shared" si="135"/>
        <v>0</v>
      </c>
      <c r="EE207" s="303">
        <f t="shared" si="195"/>
        <v>0</v>
      </c>
      <c r="EF207" s="306"/>
      <c r="EG207" s="314"/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>
        <f t="shared" si="132"/>
        <v>0</v>
      </c>
      <c r="DN208" s="317">
        <f t="shared" si="133"/>
        <v>0</v>
      </c>
      <c r="DO208" s="317" t="s">
        <v>420</v>
      </c>
      <c r="DP208" s="317"/>
      <c r="DQ208" s="208"/>
      <c r="DR208" s="209"/>
      <c r="DS208" s="209" t="s">
        <v>311</v>
      </c>
      <c r="DT208" s="205"/>
      <c r="DU208" s="206">
        <f t="shared" si="186"/>
        <v>0</v>
      </c>
      <c r="DV208" s="206">
        <f t="shared" si="187"/>
        <v>0</v>
      </c>
      <c r="DW208" s="206">
        <f t="shared" si="188"/>
        <v>0</v>
      </c>
      <c r="DX208" s="206">
        <f t="shared" si="189"/>
        <v>0</v>
      </c>
      <c r="DY208" s="206">
        <f t="shared" si="190"/>
        <v>0</v>
      </c>
      <c r="DZ208" s="206">
        <f t="shared" si="191"/>
        <v>0</v>
      </c>
      <c r="EA208" s="206">
        <f t="shared" si="192"/>
        <v>0</v>
      </c>
      <c r="EB208" s="206">
        <f t="shared" si="193"/>
        <v>0</v>
      </c>
      <c r="EC208" s="206">
        <f t="shared" si="194"/>
        <v>0</v>
      </c>
      <c r="ED208" s="207">
        <f t="shared" si="135"/>
        <v>0</v>
      </c>
      <c r="EE208" s="303">
        <f t="shared" si="195"/>
        <v>0</v>
      </c>
      <c r="EF208" s="306"/>
      <c r="EG208" s="314"/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>
        <f t="shared" ref="DM209:DM272" si="196">SUM(I209:AL209)</f>
        <v>0</v>
      </c>
      <c r="DN209" s="317">
        <f t="shared" ref="DN209:DN272" si="197">SUM(I209:O209)</f>
        <v>0</v>
      </c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8">SUM(DU210:DU217)</f>
        <v>0</v>
      </c>
      <c r="DV209" s="213">
        <f t="shared" si="198"/>
        <v>0</v>
      </c>
      <c r="DW209" s="213">
        <f t="shared" si="198"/>
        <v>0</v>
      </c>
      <c r="DX209" s="213">
        <f t="shared" si="198"/>
        <v>0</v>
      </c>
      <c r="DY209" s="213">
        <f t="shared" si="198"/>
        <v>0</v>
      </c>
      <c r="DZ209" s="213">
        <f t="shared" si="198"/>
        <v>0</v>
      </c>
      <c r="EA209" s="213">
        <f t="shared" si="198"/>
        <v>0</v>
      </c>
      <c r="EB209" s="213">
        <f t="shared" si="198"/>
        <v>0</v>
      </c>
      <c r="EC209" s="213">
        <f t="shared" si="198"/>
        <v>0</v>
      </c>
      <c r="ED209" s="214">
        <f t="shared" si="135"/>
        <v>0</v>
      </c>
      <c r="EE209" s="305"/>
      <c r="EF209" s="306"/>
      <c r="EG209" s="314"/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>
        <f t="shared" si="196"/>
        <v>0</v>
      </c>
      <c r="DN210" s="317">
        <f t="shared" si="197"/>
        <v>0</v>
      </c>
      <c r="DO210" s="317" t="s">
        <v>420</v>
      </c>
      <c r="DP210" s="317" t="s">
        <v>434</v>
      </c>
      <c r="DQ210" s="208"/>
      <c r="DR210" s="209"/>
      <c r="DS210" s="209" t="s">
        <v>304</v>
      </c>
      <c r="DT210" s="205"/>
      <c r="DU210" s="206">
        <f t="shared" ref="DU210:DU217" si="199">I210/$DQ$4</f>
        <v>0</v>
      </c>
      <c r="DV210" s="206">
        <f t="shared" ref="DV210:DV217" si="200">SUM(J210:O210)/$DQ$4</f>
        <v>0</v>
      </c>
      <c r="DW210" s="206">
        <f t="shared" ref="DW210:DW217" si="201">SUM(P210:AL210)/$DQ$4</f>
        <v>0</v>
      </c>
      <c r="DX210" s="206">
        <f t="shared" ref="DX210:DX217" si="202">SUM(AM210:CT210)/$DQ$4</f>
        <v>0</v>
      </c>
      <c r="DY210" s="206">
        <f t="shared" ref="DY210:DY217" si="203">SUM(CU210:CY210)/$DQ$4</f>
        <v>0</v>
      </c>
      <c r="DZ210" s="206">
        <f t="shared" ref="DZ210:DZ217" si="204">SUM(CZ210:DE210)/$DQ$4</f>
        <v>0</v>
      </c>
      <c r="EA210" s="206">
        <f t="shared" ref="EA210:EA217" si="205">SUM(DF210:DG210)/$DQ$4</f>
        <v>0</v>
      </c>
      <c r="EB210" s="206">
        <f t="shared" ref="EB210:EB217" si="206">SUM(DH210:DI210)/$DQ$4</f>
        <v>0</v>
      </c>
      <c r="EC210" s="206">
        <f t="shared" ref="EC210:EC217" si="207">SUM(DJ210:DK210)/$DQ$4</f>
        <v>0</v>
      </c>
      <c r="ED210" s="207">
        <f t="shared" si="135"/>
        <v>0</v>
      </c>
      <c r="EE210" s="303">
        <f t="shared" ref="EE210:EE217" si="208">ED210-(DL210/$DQ$4)</f>
        <v>0</v>
      </c>
      <c r="EF210" s="306"/>
      <c r="EG210" s="314"/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>
        <f t="shared" si="196"/>
        <v>0</v>
      </c>
      <c r="DN211" s="317">
        <f t="shared" si="197"/>
        <v>0</v>
      </c>
      <c r="DO211" s="317" t="s">
        <v>420</v>
      </c>
      <c r="DP211" s="317" t="s">
        <v>434</v>
      </c>
      <c r="DQ211" s="208"/>
      <c r="DR211" s="209"/>
      <c r="DS211" s="209" t="s">
        <v>305</v>
      </c>
      <c r="DT211" s="205"/>
      <c r="DU211" s="206">
        <f t="shared" si="199"/>
        <v>0</v>
      </c>
      <c r="DV211" s="206">
        <f t="shared" si="200"/>
        <v>0</v>
      </c>
      <c r="DW211" s="206">
        <f t="shared" si="201"/>
        <v>0</v>
      </c>
      <c r="DX211" s="206">
        <f t="shared" si="202"/>
        <v>0</v>
      </c>
      <c r="DY211" s="206">
        <f t="shared" si="203"/>
        <v>0</v>
      </c>
      <c r="DZ211" s="206">
        <f t="shared" si="204"/>
        <v>0</v>
      </c>
      <c r="EA211" s="206">
        <f t="shared" si="205"/>
        <v>0</v>
      </c>
      <c r="EB211" s="206">
        <f t="shared" si="206"/>
        <v>0</v>
      </c>
      <c r="EC211" s="206">
        <f t="shared" si="207"/>
        <v>0</v>
      </c>
      <c r="ED211" s="207">
        <f t="shared" si="135"/>
        <v>0</v>
      </c>
      <c r="EE211" s="303">
        <f t="shared" si="208"/>
        <v>0</v>
      </c>
      <c r="EF211" s="306"/>
      <c r="EG211" s="314"/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>
        <f t="shared" si="196"/>
        <v>0</v>
      </c>
      <c r="DN212" s="317">
        <f t="shared" si="197"/>
        <v>0</v>
      </c>
      <c r="DO212" s="317" t="s">
        <v>420</v>
      </c>
      <c r="DP212" s="317" t="s">
        <v>434</v>
      </c>
      <c r="DQ212" s="208"/>
      <c r="DR212" s="209"/>
      <c r="DS212" s="209" t="s">
        <v>306</v>
      </c>
      <c r="DT212" s="205"/>
      <c r="DU212" s="206">
        <f t="shared" si="199"/>
        <v>0</v>
      </c>
      <c r="DV212" s="206">
        <f t="shared" si="200"/>
        <v>0</v>
      </c>
      <c r="DW212" s="206">
        <f t="shared" si="201"/>
        <v>0</v>
      </c>
      <c r="DX212" s="206">
        <f t="shared" si="202"/>
        <v>0</v>
      </c>
      <c r="DY212" s="206">
        <f t="shared" si="203"/>
        <v>0</v>
      </c>
      <c r="DZ212" s="206">
        <f t="shared" si="204"/>
        <v>0</v>
      </c>
      <c r="EA212" s="206">
        <f t="shared" si="205"/>
        <v>0</v>
      </c>
      <c r="EB212" s="206">
        <f t="shared" si="206"/>
        <v>0</v>
      </c>
      <c r="EC212" s="206">
        <f t="shared" si="207"/>
        <v>0</v>
      </c>
      <c r="ED212" s="207">
        <f t="shared" si="135"/>
        <v>0</v>
      </c>
      <c r="EE212" s="303">
        <f t="shared" si="208"/>
        <v>0</v>
      </c>
      <c r="EF212" s="306"/>
      <c r="EG212" s="314"/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>
        <f t="shared" si="196"/>
        <v>0</v>
      </c>
      <c r="DN213" s="317">
        <f t="shared" si="197"/>
        <v>0</v>
      </c>
      <c r="DO213" s="317"/>
      <c r="DP213" s="317"/>
      <c r="DQ213" s="208"/>
      <c r="DR213" s="209"/>
      <c r="DS213" s="209" t="s">
        <v>307</v>
      </c>
      <c r="DT213" s="205"/>
      <c r="DU213" s="206">
        <f t="shared" si="199"/>
        <v>0</v>
      </c>
      <c r="DV213" s="206">
        <f t="shared" si="200"/>
        <v>0</v>
      </c>
      <c r="DW213" s="206">
        <f t="shared" si="201"/>
        <v>0</v>
      </c>
      <c r="DX213" s="206">
        <f t="shared" si="202"/>
        <v>0</v>
      </c>
      <c r="DY213" s="206">
        <f t="shared" si="203"/>
        <v>0</v>
      </c>
      <c r="DZ213" s="206">
        <f t="shared" si="204"/>
        <v>0</v>
      </c>
      <c r="EA213" s="206">
        <f t="shared" si="205"/>
        <v>0</v>
      </c>
      <c r="EB213" s="206">
        <f t="shared" si="206"/>
        <v>0</v>
      </c>
      <c r="EC213" s="206">
        <f t="shared" si="207"/>
        <v>0</v>
      </c>
      <c r="ED213" s="207">
        <f t="shared" ref="ED213:ED276" si="209">SUM(DU213:EC213)</f>
        <v>0</v>
      </c>
      <c r="EE213" s="303">
        <f t="shared" si="208"/>
        <v>0</v>
      </c>
      <c r="EF213" s="306"/>
      <c r="EG213" s="314"/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>
        <f t="shared" si="196"/>
        <v>0</v>
      </c>
      <c r="DN214" s="317">
        <f t="shared" si="197"/>
        <v>0</v>
      </c>
      <c r="DO214" s="317"/>
      <c r="DP214" s="317"/>
      <c r="DQ214" s="208"/>
      <c r="DR214" s="209"/>
      <c r="DS214" s="209" t="s">
        <v>308</v>
      </c>
      <c r="DT214" s="205"/>
      <c r="DU214" s="206">
        <f t="shared" si="199"/>
        <v>0</v>
      </c>
      <c r="DV214" s="206">
        <f t="shared" si="200"/>
        <v>0</v>
      </c>
      <c r="DW214" s="206">
        <f t="shared" si="201"/>
        <v>0</v>
      </c>
      <c r="DX214" s="206">
        <f t="shared" si="202"/>
        <v>0</v>
      </c>
      <c r="DY214" s="206">
        <f t="shared" si="203"/>
        <v>0</v>
      </c>
      <c r="DZ214" s="206">
        <f t="shared" si="204"/>
        <v>0</v>
      </c>
      <c r="EA214" s="206">
        <f t="shared" si="205"/>
        <v>0</v>
      </c>
      <c r="EB214" s="206">
        <f t="shared" si="206"/>
        <v>0</v>
      </c>
      <c r="EC214" s="206">
        <f t="shared" si="207"/>
        <v>0</v>
      </c>
      <c r="ED214" s="207">
        <f t="shared" si="209"/>
        <v>0</v>
      </c>
      <c r="EE214" s="303">
        <f t="shared" si="208"/>
        <v>0</v>
      </c>
      <c r="EF214" s="306"/>
      <c r="EG214" s="314"/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>
        <f t="shared" si="196"/>
        <v>0</v>
      </c>
      <c r="DN215" s="317">
        <f t="shared" si="197"/>
        <v>0</v>
      </c>
      <c r="DO215" s="317"/>
      <c r="DP215" s="317"/>
      <c r="DQ215" s="208"/>
      <c r="DR215" s="209"/>
      <c r="DS215" s="209" t="s">
        <v>309</v>
      </c>
      <c r="DT215" s="205"/>
      <c r="DU215" s="206">
        <f t="shared" si="199"/>
        <v>0</v>
      </c>
      <c r="DV215" s="206">
        <f t="shared" si="200"/>
        <v>0</v>
      </c>
      <c r="DW215" s="206">
        <f t="shared" si="201"/>
        <v>0</v>
      </c>
      <c r="DX215" s="206">
        <f t="shared" si="202"/>
        <v>0</v>
      </c>
      <c r="DY215" s="206">
        <f t="shared" si="203"/>
        <v>0</v>
      </c>
      <c r="DZ215" s="206">
        <f t="shared" si="204"/>
        <v>0</v>
      </c>
      <c r="EA215" s="206">
        <f t="shared" si="205"/>
        <v>0</v>
      </c>
      <c r="EB215" s="206">
        <f t="shared" si="206"/>
        <v>0</v>
      </c>
      <c r="EC215" s="206">
        <f t="shared" si="207"/>
        <v>0</v>
      </c>
      <c r="ED215" s="207">
        <f t="shared" si="209"/>
        <v>0</v>
      </c>
      <c r="EE215" s="303">
        <f t="shared" si="208"/>
        <v>0</v>
      </c>
      <c r="EF215" s="306"/>
      <c r="EG215" s="314"/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>
        <f t="shared" si="196"/>
        <v>0</v>
      </c>
      <c r="DN216" s="317">
        <f t="shared" si="197"/>
        <v>0</v>
      </c>
      <c r="DO216" s="317"/>
      <c r="DP216" s="317"/>
      <c r="DQ216" s="208"/>
      <c r="DR216" s="209"/>
      <c r="DS216" s="209" t="s">
        <v>310</v>
      </c>
      <c r="DT216" s="205"/>
      <c r="DU216" s="206">
        <f t="shared" si="199"/>
        <v>0</v>
      </c>
      <c r="DV216" s="206">
        <f t="shared" si="200"/>
        <v>0</v>
      </c>
      <c r="DW216" s="206">
        <f t="shared" si="201"/>
        <v>0</v>
      </c>
      <c r="DX216" s="206">
        <f t="shared" si="202"/>
        <v>0</v>
      </c>
      <c r="DY216" s="206">
        <f t="shared" si="203"/>
        <v>0</v>
      </c>
      <c r="DZ216" s="206">
        <f t="shared" si="204"/>
        <v>0</v>
      </c>
      <c r="EA216" s="206">
        <f t="shared" si="205"/>
        <v>0</v>
      </c>
      <c r="EB216" s="206">
        <f t="shared" si="206"/>
        <v>0</v>
      </c>
      <c r="EC216" s="206">
        <f t="shared" si="207"/>
        <v>0</v>
      </c>
      <c r="ED216" s="207">
        <f t="shared" si="209"/>
        <v>0</v>
      </c>
      <c r="EE216" s="303">
        <f t="shared" si="208"/>
        <v>0</v>
      </c>
      <c r="EF216" s="306"/>
      <c r="EG216" s="314"/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>
        <f t="shared" si="196"/>
        <v>0</v>
      </c>
      <c r="DN217" s="317">
        <f t="shared" si="197"/>
        <v>0</v>
      </c>
      <c r="DO217" s="317"/>
      <c r="DP217" s="317"/>
      <c r="DQ217" s="208"/>
      <c r="DR217" s="209"/>
      <c r="DS217" s="209" t="s">
        <v>311</v>
      </c>
      <c r="DT217" s="205"/>
      <c r="DU217" s="206">
        <f t="shared" si="199"/>
        <v>0</v>
      </c>
      <c r="DV217" s="206">
        <f t="shared" si="200"/>
        <v>0</v>
      </c>
      <c r="DW217" s="206">
        <f t="shared" si="201"/>
        <v>0</v>
      </c>
      <c r="DX217" s="206">
        <f t="shared" si="202"/>
        <v>0</v>
      </c>
      <c r="DY217" s="206">
        <f t="shared" si="203"/>
        <v>0</v>
      </c>
      <c r="DZ217" s="206">
        <f t="shared" si="204"/>
        <v>0</v>
      </c>
      <c r="EA217" s="206">
        <f t="shared" si="205"/>
        <v>0</v>
      </c>
      <c r="EB217" s="206">
        <f t="shared" si="206"/>
        <v>0</v>
      </c>
      <c r="EC217" s="206">
        <f t="shared" si="207"/>
        <v>0</v>
      </c>
      <c r="ED217" s="207">
        <f t="shared" si="209"/>
        <v>0</v>
      </c>
      <c r="EE217" s="303">
        <f t="shared" si="208"/>
        <v>0</v>
      </c>
      <c r="EF217" s="306"/>
      <c r="EG217" s="314"/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>
        <f t="shared" si="196"/>
        <v>0</v>
      </c>
      <c r="DN218" s="317">
        <f t="shared" si="197"/>
        <v>0</v>
      </c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10">SUM(DU219:DU226)</f>
        <v>-0.99563753990510062</v>
      </c>
      <c r="DV218" s="213">
        <f t="shared" si="210"/>
        <v>-5.9738338827201698</v>
      </c>
      <c r="DW218" s="213">
        <f t="shared" si="210"/>
        <v>-22.899697990975604</v>
      </c>
      <c r="DX218" s="213">
        <f t="shared" si="210"/>
        <v>-1.5559460952070823E-14</v>
      </c>
      <c r="DY218" s="213">
        <f t="shared" si="210"/>
        <v>1.4847994546707731E-15</v>
      </c>
      <c r="DZ218" s="213">
        <f t="shared" si="210"/>
        <v>0</v>
      </c>
      <c r="EA218" s="213">
        <f t="shared" si="210"/>
        <v>0</v>
      </c>
      <c r="EB218" s="213">
        <f t="shared" si="210"/>
        <v>-56.607870000414408</v>
      </c>
      <c r="EC218" s="213">
        <f t="shared" si="210"/>
        <v>0</v>
      </c>
      <c r="ED218" s="214">
        <f t="shared" si="209"/>
        <v>-86.477039414015294</v>
      </c>
      <c r="EE218" s="305"/>
      <c r="EF218" s="306"/>
      <c r="EG218" s="314"/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-643.38487202188003</v>
      </c>
      <c r="J219" s="206">
        <v>-643.38659925213801</v>
      </c>
      <c r="K219" s="206">
        <v>-643.38487202188503</v>
      </c>
      <c r="L219" s="206">
        <v>-643.38659925213699</v>
      </c>
      <c r="M219" s="206">
        <v>-643.38487202188401</v>
      </c>
      <c r="N219" s="206">
        <v>-643.38659925213904</v>
      </c>
      <c r="O219" s="206">
        <v>-643.38487202188003</v>
      </c>
      <c r="P219" s="206">
        <v>-643.38659925213994</v>
      </c>
      <c r="Q219" s="206">
        <v>-643.38487202188503</v>
      </c>
      <c r="R219" s="206">
        <v>-643.38659925214904</v>
      </c>
      <c r="S219" s="206">
        <v>-643.38487202187196</v>
      </c>
      <c r="T219" s="206">
        <v>-643.38659925213904</v>
      </c>
      <c r="U219" s="206">
        <v>-643.38487202188196</v>
      </c>
      <c r="V219" s="206">
        <v>-643.38659925214995</v>
      </c>
      <c r="W219" s="206">
        <v>-643.38487202187196</v>
      </c>
      <c r="X219" s="206">
        <v>-643.38659925214904</v>
      </c>
      <c r="Y219" s="206">
        <v>-643.38487202187696</v>
      </c>
      <c r="Z219" s="206">
        <v>-643.38659925214301</v>
      </c>
      <c r="AA219" s="206">
        <v>-643.38487202188003</v>
      </c>
      <c r="AB219" s="206">
        <v>-643.38659925214199</v>
      </c>
      <c r="AC219" s="206">
        <v>-643.38487202188003</v>
      </c>
      <c r="AD219" s="206">
        <v>-643.38659925213994</v>
      </c>
      <c r="AE219" s="206">
        <v>-643.38487202188003</v>
      </c>
      <c r="AF219" s="206">
        <v>-643.38659925213994</v>
      </c>
      <c r="AG219" s="206">
        <v>-643.38487202188105</v>
      </c>
      <c r="AH219" s="206">
        <v>-643.38659925213801</v>
      </c>
      <c r="AI219" s="206">
        <v>-643.38487202188196</v>
      </c>
      <c r="AJ219" s="206">
        <v>-643.38659925214699</v>
      </c>
      <c r="AK219" s="206">
        <v>-643.38487202187196</v>
      </c>
      <c r="AL219" s="206">
        <v>-643.38659925214404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-36580.223151243801</v>
      </c>
      <c r="DJ219" s="206">
        <v>0</v>
      </c>
      <c r="DK219" s="206">
        <v>0</v>
      </c>
      <c r="DL219" s="207">
        <v>-55881.795220354121</v>
      </c>
      <c r="DM219" s="343">
        <f t="shared" si="196"/>
        <v>-19301.57206911032</v>
      </c>
      <c r="DN219" s="317">
        <f t="shared" si="197"/>
        <v>-4503.6992858439435</v>
      </c>
      <c r="DO219" s="317" t="s">
        <v>419</v>
      </c>
      <c r="DP219" s="317"/>
      <c r="DQ219" s="208"/>
      <c r="DR219" s="209"/>
      <c r="DS219" s="209" t="s">
        <v>304</v>
      </c>
      <c r="DT219" s="205"/>
      <c r="DU219" s="206">
        <f t="shared" ref="DU219:DU226" si="211">I219/$DQ$4</f>
        <v>-0.64338487202187999</v>
      </c>
      <c r="DV219" s="206">
        <f t="shared" ref="DV219:DV226" si="212">SUM(J219:O219)/$DQ$4</f>
        <v>-3.8603144138220631</v>
      </c>
      <c r="DW219" s="206">
        <f t="shared" ref="DW219:DW226" si="213">SUM(P219:AL219)/$DQ$4</f>
        <v>-14.797872783266385</v>
      </c>
      <c r="DX219" s="206">
        <f t="shared" ref="DX219:DX226" si="214">SUM(AM219:CT219)/$DQ$4</f>
        <v>0</v>
      </c>
      <c r="DY219" s="206">
        <f t="shared" ref="DY219:DY226" si="215">SUM(CU219:CY219)/$DQ$4</f>
        <v>0</v>
      </c>
      <c r="DZ219" s="206">
        <f t="shared" ref="DZ219:DZ226" si="216">SUM(CZ219:DE219)/$DQ$4</f>
        <v>0</v>
      </c>
      <c r="EA219" s="206">
        <f t="shared" ref="EA219:EA226" si="217">SUM(DF219:DG219)/$DQ$4</f>
        <v>0</v>
      </c>
      <c r="EB219" s="206">
        <f t="shared" ref="EB219:EB226" si="218">SUM(DH219:DI219)/$DQ$4</f>
        <v>-36.5802231512438</v>
      </c>
      <c r="EC219" s="206">
        <f t="shared" ref="EC219:EC226" si="219">SUM(DJ219:DK219)/$DQ$4</f>
        <v>0</v>
      </c>
      <c r="ED219" s="207">
        <f t="shared" si="209"/>
        <v>-55.881795220354128</v>
      </c>
      <c r="EE219" s="303">
        <f t="shared" ref="EE219:EE226" si="220">ED219-(DL219/$DQ$4)</f>
        <v>0</v>
      </c>
      <c r="EF219" s="306"/>
      <c r="EG219" s="314"/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-3.2146262866666601E-2</v>
      </c>
      <c r="J220" s="206">
        <v>-3.3300129133333099E-2</v>
      </c>
      <c r="K220" s="206">
        <v>-3.21462628666669E-2</v>
      </c>
      <c r="L220" s="206">
        <v>-3.3300129133333099E-2</v>
      </c>
      <c r="M220" s="206">
        <v>-3.21462628666669E-2</v>
      </c>
      <c r="N220" s="206">
        <v>-3.33001291333333E-2</v>
      </c>
      <c r="O220" s="206">
        <v>-3.2146262866666997E-2</v>
      </c>
      <c r="P220" s="206">
        <v>-3.3300129133332898E-2</v>
      </c>
      <c r="Q220" s="206">
        <v>-3.21462628666669E-2</v>
      </c>
      <c r="R220" s="206">
        <v>-3.3300129133333502E-2</v>
      </c>
      <c r="S220" s="206">
        <v>-3.21462628666664E-2</v>
      </c>
      <c r="T220" s="206">
        <v>-3.33001291333333E-2</v>
      </c>
      <c r="U220" s="206">
        <v>-3.21462628666669E-2</v>
      </c>
      <c r="V220" s="206">
        <v>-3.3300129133333502E-2</v>
      </c>
      <c r="W220" s="206">
        <v>-3.2146262866666199E-2</v>
      </c>
      <c r="X220" s="206">
        <v>-3.3300129133333599E-2</v>
      </c>
      <c r="Y220" s="206">
        <v>-3.2146262866666803E-2</v>
      </c>
      <c r="Z220" s="206">
        <v>-3.33001291333333E-2</v>
      </c>
      <c r="AA220" s="206">
        <v>-3.2146262866666497E-2</v>
      </c>
      <c r="AB220" s="206">
        <v>-3.3300129133333502E-2</v>
      </c>
      <c r="AC220" s="206">
        <v>-3.21462628666669E-2</v>
      </c>
      <c r="AD220" s="206">
        <v>-3.3300129133333002E-2</v>
      </c>
      <c r="AE220" s="206">
        <v>-3.21462628666669E-2</v>
      </c>
      <c r="AF220" s="206">
        <v>-3.3300129133333203E-2</v>
      </c>
      <c r="AG220" s="206">
        <v>-3.2146262866666803E-2</v>
      </c>
      <c r="AH220" s="206">
        <v>-3.3300129133333099E-2</v>
      </c>
      <c r="AI220" s="206">
        <v>-3.2146262866666997E-2</v>
      </c>
      <c r="AJ220" s="206">
        <v>-3.3300129133333502E-2</v>
      </c>
      <c r="AK220" s="206">
        <v>-3.2146262866666497E-2</v>
      </c>
      <c r="AL220" s="206">
        <v>-3.3300129133333203E-2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-1.8605041200000001</v>
      </c>
      <c r="DJ220" s="206">
        <v>0</v>
      </c>
      <c r="DK220" s="206">
        <v>0</v>
      </c>
      <c r="DL220" s="207">
        <v>-2.8422000000000005</v>
      </c>
      <c r="DM220" s="343">
        <f t="shared" si="196"/>
        <v>-0.98169588000000041</v>
      </c>
      <c r="DN220" s="317">
        <f t="shared" si="197"/>
        <v>-0.22848543886666689</v>
      </c>
      <c r="DO220" s="317" t="s">
        <v>419</v>
      </c>
      <c r="DP220" s="317"/>
      <c r="DQ220" s="208"/>
      <c r="DR220" s="209"/>
      <c r="DS220" s="209" t="s">
        <v>305</v>
      </c>
      <c r="DT220" s="205"/>
      <c r="DU220" s="206">
        <f t="shared" si="211"/>
        <v>-3.2146262866666599E-5</v>
      </c>
      <c r="DV220" s="206">
        <f t="shared" si="212"/>
        <v>-1.9633917600000029E-4</v>
      </c>
      <c r="DW220" s="206">
        <f t="shared" si="213"/>
        <v>-7.5321044113333356E-4</v>
      </c>
      <c r="DX220" s="206">
        <f t="shared" si="214"/>
        <v>0</v>
      </c>
      <c r="DY220" s="206">
        <f t="shared" si="215"/>
        <v>0</v>
      </c>
      <c r="DZ220" s="206">
        <f t="shared" si="216"/>
        <v>0</v>
      </c>
      <c r="EA220" s="206">
        <f t="shared" si="217"/>
        <v>0</v>
      </c>
      <c r="EB220" s="206">
        <f t="shared" si="218"/>
        <v>-1.8605041200000002E-3</v>
      </c>
      <c r="EC220" s="206">
        <f t="shared" si="219"/>
        <v>0</v>
      </c>
      <c r="ED220" s="207">
        <f t="shared" si="209"/>
        <v>-2.8422000000000005E-3</v>
      </c>
      <c r="EE220" s="303">
        <f t="shared" si="220"/>
        <v>0</v>
      </c>
      <c r="EF220" s="306"/>
      <c r="EG220" s="314"/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-352.22052162035402</v>
      </c>
      <c r="J221" s="206">
        <v>-352.22052162034697</v>
      </c>
      <c r="K221" s="206">
        <v>-352.22052162035402</v>
      </c>
      <c r="L221" s="206">
        <v>-352.22052162034799</v>
      </c>
      <c r="M221" s="206">
        <v>-352.22052162035601</v>
      </c>
      <c r="N221" s="206">
        <v>-352.22052162034799</v>
      </c>
      <c r="O221" s="206">
        <v>-352.22052162035402</v>
      </c>
      <c r="P221" s="206">
        <v>-352.22052162034799</v>
      </c>
      <c r="Q221" s="206">
        <v>-352.22052162035402</v>
      </c>
      <c r="R221" s="206">
        <v>-352.22052162035499</v>
      </c>
      <c r="S221" s="206">
        <v>-352.22052162034697</v>
      </c>
      <c r="T221" s="206">
        <v>-352.22052162035101</v>
      </c>
      <c r="U221" s="206">
        <v>-352.22052162035402</v>
      </c>
      <c r="V221" s="206">
        <v>-352.22052162035601</v>
      </c>
      <c r="W221" s="206">
        <v>-352.22052162034601</v>
      </c>
      <c r="X221" s="206">
        <v>-352.22052162035402</v>
      </c>
      <c r="Y221" s="206">
        <v>-352.22052162035101</v>
      </c>
      <c r="Z221" s="206">
        <v>-352.22052162035197</v>
      </c>
      <c r="AA221" s="206">
        <v>-352.22052162035101</v>
      </c>
      <c r="AB221" s="206">
        <v>-352.22052162035197</v>
      </c>
      <c r="AC221" s="206">
        <v>-352.220521620353</v>
      </c>
      <c r="AD221" s="206">
        <v>-352.22052162034902</v>
      </c>
      <c r="AE221" s="206">
        <v>-352.22052162035101</v>
      </c>
      <c r="AF221" s="206">
        <v>-352.22052162035101</v>
      </c>
      <c r="AG221" s="206">
        <v>-352.220521620353</v>
      </c>
      <c r="AH221" s="206">
        <v>-352.22052162035101</v>
      </c>
      <c r="AI221" s="206">
        <v>-352.22052162035197</v>
      </c>
      <c r="AJ221" s="206">
        <v>-352.22052162035499</v>
      </c>
      <c r="AK221" s="206">
        <v>-352.22052162034697</v>
      </c>
      <c r="AL221" s="206">
        <v>-352.22052162035197</v>
      </c>
      <c r="AM221" s="206">
        <v>0</v>
      </c>
      <c r="AN221" s="206">
        <v>0</v>
      </c>
      <c r="AO221" s="206">
        <v>0</v>
      </c>
      <c r="AP221" s="206">
        <v>0</v>
      </c>
      <c r="AQ221" s="206">
        <v>0</v>
      </c>
      <c r="AR221" s="206">
        <v>0</v>
      </c>
      <c r="AS221" s="206">
        <v>0</v>
      </c>
      <c r="AT221" s="206">
        <v>0</v>
      </c>
      <c r="AU221" s="206">
        <v>2.1653325380615501E-13</v>
      </c>
      <c r="AV221" s="206">
        <v>0</v>
      </c>
      <c r="AW221" s="206">
        <v>0</v>
      </c>
      <c r="AX221" s="206">
        <v>0</v>
      </c>
      <c r="AY221" s="206">
        <v>0</v>
      </c>
      <c r="AZ221" s="206">
        <v>0</v>
      </c>
      <c r="BA221" s="206">
        <v>0</v>
      </c>
      <c r="BB221" s="206">
        <v>-8.3519969325231097E-12</v>
      </c>
      <c r="BC221" s="206">
        <v>0</v>
      </c>
      <c r="BD221" s="206">
        <v>0</v>
      </c>
      <c r="BE221" s="206">
        <v>0</v>
      </c>
      <c r="BF221" s="206">
        <v>0</v>
      </c>
      <c r="BG221" s="206">
        <v>0</v>
      </c>
      <c r="BH221" s="206">
        <v>0</v>
      </c>
      <c r="BI221" s="206">
        <v>2.4746657577846298E-13</v>
      </c>
      <c r="BJ221" s="206">
        <v>0</v>
      </c>
      <c r="BK221" s="206">
        <v>0</v>
      </c>
      <c r="BL221" s="206">
        <v>0</v>
      </c>
      <c r="BM221" s="206">
        <v>0</v>
      </c>
      <c r="BN221" s="206">
        <v>0</v>
      </c>
      <c r="BO221" s="206">
        <v>0</v>
      </c>
      <c r="BP221" s="206">
        <v>1.4847994546707799E-12</v>
      </c>
      <c r="BQ221" s="206">
        <v>0</v>
      </c>
      <c r="BR221" s="206">
        <v>0</v>
      </c>
      <c r="BS221" s="206">
        <v>0</v>
      </c>
      <c r="BT221" s="206">
        <v>0</v>
      </c>
      <c r="BU221" s="206">
        <v>0</v>
      </c>
      <c r="BV221" s="206">
        <v>0</v>
      </c>
      <c r="BW221" s="206">
        <v>0</v>
      </c>
      <c r="BX221" s="206">
        <v>2.4746657577846298E-13</v>
      </c>
      <c r="BY221" s="206">
        <v>0</v>
      </c>
      <c r="BZ221" s="206">
        <v>0</v>
      </c>
      <c r="CA221" s="206">
        <v>0</v>
      </c>
      <c r="CB221" s="206">
        <v>0</v>
      </c>
      <c r="CC221" s="206">
        <v>0</v>
      </c>
      <c r="CD221" s="206">
        <v>0</v>
      </c>
      <c r="CE221" s="206">
        <v>0</v>
      </c>
      <c r="CF221" s="206">
        <v>0</v>
      </c>
      <c r="CG221" s="206">
        <v>0</v>
      </c>
      <c r="CH221" s="206">
        <v>-8.9087967280246496E-12</v>
      </c>
      <c r="CI221" s="206">
        <v>0</v>
      </c>
      <c r="CJ221" s="206">
        <v>0</v>
      </c>
      <c r="CK221" s="206">
        <v>-4.9493315155692496E-13</v>
      </c>
      <c r="CL221" s="206">
        <v>0</v>
      </c>
      <c r="CM221" s="206">
        <v>0</v>
      </c>
      <c r="CN221" s="206">
        <v>0</v>
      </c>
      <c r="CO221" s="206">
        <v>0</v>
      </c>
      <c r="CP221" s="206">
        <v>0</v>
      </c>
      <c r="CQ221" s="206">
        <v>0</v>
      </c>
      <c r="CR221" s="206">
        <v>0</v>
      </c>
      <c r="CS221" s="206">
        <v>0</v>
      </c>
      <c r="CT221" s="206">
        <v>0</v>
      </c>
      <c r="CU221" s="206">
        <v>-9.8986630311384991E-13</v>
      </c>
      <c r="CV221" s="206">
        <v>0</v>
      </c>
      <c r="CW221" s="206">
        <v>0</v>
      </c>
      <c r="CX221" s="206">
        <v>2.4746657577846298E-13</v>
      </c>
      <c r="CY221" s="206">
        <v>2.22719918200616E-12</v>
      </c>
      <c r="CZ221" s="206">
        <v>0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-20025.786345050601</v>
      </c>
      <c r="DJ221" s="206">
        <v>0</v>
      </c>
      <c r="DK221" s="206">
        <v>0</v>
      </c>
      <c r="DL221" s="207">
        <v>-30592.401993661158</v>
      </c>
      <c r="DM221" s="343">
        <f t="shared" si="196"/>
        <v>-10566.615648610543</v>
      </c>
      <c r="DN221" s="317">
        <f t="shared" si="197"/>
        <v>-2465.5436513424611</v>
      </c>
      <c r="DO221" s="317" t="s">
        <v>419</v>
      </c>
      <c r="DP221" s="317"/>
      <c r="DQ221" s="208"/>
      <c r="DR221" s="209"/>
      <c r="DS221" s="209" t="s">
        <v>306</v>
      </c>
      <c r="DT221" s="205"/>
      <c r="DU221" s="206">
        <f t="shared" si="211"/>
        <v>-0.352220521620354</v>
      </c>
      <c r="DV221" s="206">
        <f t="shared" si="212"/>
        <v>-2.1133231297221071</v>
      </c>
      <c r="DW221" s="206">
        <f t="shared" si="213"/>
        <v>-8.1010719972680842</v>
      </c>
      <c r="DX221" s="206">
        <f t="shared" si="214"/>
        <v>-1.5559460952070823E-14</v>
      </c>
      <c r="DY221" s="206">
        <f t="shared" si="215"/>
        <v>1.4847994546707731E-15</v>
      </c>
      <c r="DZ221" s="206">
        <f t="shared" si="216"/>
        <v>0</v>
      </c>
      <c r="EA221" s="206">
        <f t="shared" si="217"/>
        <v>0</v>
      </c>
      <c r="EB221" s="206">
        <f t="shared" si="218"/>
        <v>-20.025786345050602</v>
      </c>
      <c r="EC221" s="206">
        <f t="shared" si="219"/>
        <v>0</v>
      </c>
      <c r="ED221" s="207">
        <f t="shared" si="209"/>
        <v>-30.592401993661163</v>
      </c>
      <c r="EE221" s="303">
        <f t="shared" si="220"/>
        <v>0</v>
      </c>
      <c r="EF221" s="306"/>
      <c r="EG221" s="314"/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>
        <f t="shared" si="196"/>
        <v>0</v>
      </c>
      <c r="DN222" s="317">
        <f t="shared" si="197"/>
        <v>0</v>
      </c>
      <c r="DO222" s="317" t="s">
        <v>420</v>
      </c>
      <c r="DP222" s="317"/>
      <c r="DQ222" s="208"/>
      <c r="DR222" s="209"/>
      <c r="DS222" s="209" t="s">
        <v>307</v>
      </c>
      <c r="DT222" s="205"/>
      <c r="DU222" s="206">
        <f t="shared" si="211"/>
        <v>0</v>
      </c>
      <c r="DV222" s="206">
        <f t="shared" si="212"/>
        <v>0</v>
      </c>
      <c r="DW222" s="206">
        <f t="shared" si="213"/>
        <v>0</v>
      </c>
      <c r="DX222" s="206">
        <f t="shared" si="214"/>
        <v>0</v>
      </c>
      <c r="DY222" s="206">
        <f t="shared" si="215"/>
        <v>0</v>
      </c>
      <c r="DZ222" s="206">
        <f t="shared" si="216"/>
        <v>0</v>
      </c>
      <c r="EA222" s="206">
        <f t="shared" si="217"/>
        <v>0</v>
      </c>
      <c r="EB222" s="206">
        <f t="shared" si="218"/>
        <v>0</v>
      </c>
      <c r="EC222" s="206">
        <f t="shared" si="219"/>
        <v>0</v>
      </c>
      <c r="ED222" s="207">
        <f t="shared" si="209"/>
        <v>0</v>
      </c>
      <c r="EE222" s="303">
        <f t="shared" si="220"/>
        <v>0</v>
      </c>
      <c r="EF222" s="306"/>
      <c r="EG222" s="314"/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>
        <f t="shared" si="196"/>
        <v>0</v>
      </c>
      <c r="DN223" s="317">
        <f t="shared" si="197"/>
        <v>0</v>
      </c>
      <c r="DO223" s="317" t="s">
        <v>420</v>
      </c>
      <c r="DP223" s="317"/>
      <c r="DQ223" s="208"/>
      <c r="DR223" s="209"/>
      <c r="DS223" s="209" t="s">
        <v>308</v>
      </c>
      <c r="DT223" s="205"/>
      <c r="DU223" s="206">
        <f t="shared" si="211"/>
        <v>0</v>
      </c>
      <c r="DV223" s="206">
        <f t="shared" si="212"/>
        <v>0</v>
      </c>
      <c r="DW223" s="206">
        <f t="shared" si="213"/>
        <v>0</v>
      </c>
      <c r="DX223" s="206">
        <f t="shared" si="214"/>
        <v>0</v>
      </c>
      <c r="DY223" s="206">
        <f t="shared" si="215"/>
        <v>0</v>
      </c>
      <c r="DZ223" s="206">
        <f t="shared" si="216"/>
        <v>0</v>
      </c>
      <c r="EA223" s="206">
        <f t="shared" si="217"/>
        <v>0</v>
      </c>
      <c r="EB223" s="206">
        <f t="shared" si="218"/>
        <v>0</v>
      </c>
      <c r="EC223" s="206">
        <f t="shared" si="219"/>
        <v>0</v>
      </c>
      <c r="ED223" s="207">
        <f t="shared" si="209"/>
        <v>0</v>
      </c>
      <c r="EE223" s="303">
        <f t="shared" si="220"/>
        <v>0</v>
      </c>
      <c r="EF223" s="306"/>
      <c r="EG223" s="314"/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>
        <f t="shared" si="196"/>
        <v>0</v>
      </c>
      <c r="DN224" s="317">
        <f t="shared" si="197"/>
        <v>0</v>
      </c>
      <c r="DO224" s="317" t="s">
        <v>420</v>
      </c>
      <c r="DP224" s="317"/>
      <c r="DQ224" s="208"/>
      <c r="DR224" s="209"/>
      <c r="DS224" s="209" t="s">
        <v>309</v>
      </c>
      <c r="DT224" s="205"/>
      <c r="DU224" s="206">
        <f t="shared" si="211"/>
        <v>0</v>
      </c>
      <c r="DV224" s="206">
        <f t="shared" si="212"/>
        <v>0</v>
      </c>
      <c r="DW224" s="206">
        <f t="shared" si="213"/>
        <v>0</v>
      </c>
      <c r="DX224" s="206">
        <f t="shared" si="214"/>
        <v>0</v>
      </c>
      <c r="DY224" s="206">
        <f t="shared" si="215"/>
        <v>0</v>
      </c>
      <c r="DZ224" s="206">
        <f t="shared" si="216"/>
        <v>0</v>
      </c>
      <c r="EA224" s="206">
        <f t="shared" si="217"/>
        <v>0</v>
      </c>
      <c r="EB224" s="206">
        <f t="shared" si="218"/>
        <v>0</v>
      </c>
      <c r="EC224" s="206">
        <f t="shared" si="219"/>
        <v>0</v>
      </c>
      <c r="ED224" s="207">
        <f t="shared" si="209"/>
        <v>0</v>
      </c>
      <c r="EE224" s="303">
        <f t="shared" si="220"/>
        <v>0</v>
      </c>
      <c r="EF224" s="306"/>
      <c r="EG224" s="314"/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>
        <f t="shared" si="196"/>
        <v>0</v>
      </c>
      <c r="DN225" s="317">
        <f t="shared" si="197"/>
        <v>0</v>
      </c>
      <c r="DO225" s="317" t="s">
        <v>420</v>
      </c>
      <c r="DP225" s="317"/>
      <c r="DQ225" s="208"/>
      <c r="DR225" s="209"/>
      <c r="DS225" s="209" t="s">
        <v>310</v>
      </c>
      <c r="DT225" s="205"/>
      <c r="DU225" s="206">
        <f t="shared" si="211"/>
        <v>0</v>
      </c>
      <c r="DV225" s="206">
        <f t="shared" si="212"/>
        <v>0</v>
      </c>
      <c r="DW225" s="206">
        <f t="shared" si="213"/>
        <v>0</v>
      </c>
      <c r="DX225" s="206">
        <f t="shared" si="214"/>
        <v>0</v>
      </c>
      <c r="DY225" s="206">
        <f t="shared" si="215"/>
        <v>0</v>
      </c>
      <c r="DZ225" s="206">
        <f t="shared" si="216"/>
        <v>0</v>
      </c>
      <c r="EA225" s="206">
        <f t="shared" si="217"/>
        <v>0</v>
      </c>
      <c r="EB225" s="206">
        <f t="shared" si="218"/>
        <v>0</v>
      </c>
      <c r="EC225" s="206">
        <f t="shared" si="219"/>
        <v>0</v>
      </c>
      <c r="ED225" s="207">
        <f t="shared" si="209"/>
        <v>0</v>
      </c>
      <c r="EE225" s="303">
        <f t="shared" si="220"/>
        <v>0</v>
      </c>
      <c r="EF225" s="306"/>
      <c r="EG225" s="314"/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>
        <f t="shared" si="196"/>
        <v>0</v>
      </c>
      <c r="DN226" s="317">
        <f t="shared" si="197"/>
        <v>0</v>
      </c>
      <c r="DO226" s="317" t="s">
        <v>420</v>
      </c>
      <c r="DP226" s="317"/>
      <c r="DQ226" s="208"/>
      <c r="DR226" s="209"/>
      <c r="DS226" s="209" t="s">
        <v>311</v>
      </c>
      <c r="DT226" s="205"/>
      <c r="DU226" s="206">
        <f t="shared" si="211"/>
        <v>0</v>
      </c>
      <c r="DV226" s="206">
        <f t="shared" si="212"/>
        <v>0</v>
      </c>
      <c r="DW226" s="206">
        <f t="shared" si="213"/>
        <v>0</v>
      </c>
      <c r="DX226" s="206">
        <f t="shared" si="214"/>
        <v>0</v>
      </c>
      <c r="DY226" s="206">
        <f t="shared" si="215"/>
        <v>0</v>
      </c>
      <c r="DZ226" s="206">
        <f t="shared" si="216"/>
        <v>0</v>
      </c>
      <c r="EA226" s="206">
        <f t="shared" si="217"/>
        <v>0</v>
      </c>
      <c r="EB226" s="206">
        <f t="shared" si="218"/>
        <v>0</v>
      </c>
      <c r="EC226" s="206">
        <f t="shared" si="219"/>
        <v>0</v>
      </c>
      <c r="ED226" s="207">
        <f t="shared" si="209"/>
        <v>0</v>
      </c>
      <c r="EE226" s="303">
        <f t="shared" si="220"/>
        <v>0</v>
      </c>
      <c r="EF226" s="306"/>
      <c r="EG226" s="314"/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>
        <f t="shared" si="196"/>
        <v>0</v>
      </c>
      <c r="DN227" s="317">
        <f t="shared" si="197"/>
        <v>0</v>
      </c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21">SUM(DV228:DV235)</f>
        <v>0</v>
      </c>
      <c r="DW227" s="213">
        <f t="shared" si="221"/>
        <v>0</v>
      </c>
      <c r="DX227" s="213">
        <f t="shared" si="221"/>
        <v>0</v>
      </c>
      <c r="DY227" s="213">
        <f t="shared" si="221"/>
        <v>0</v>
      </c>
      <c r="DZ227" s="213">
        <f t="shared" si="221"/>
        <v>0</v>
      </c>
      <c r="EA227" s="213">
        <f t="shared" si="221"/>
        <v>0</v>
      </c>
      <c r="EB227" s="213">
        <f t="shared" si="221"/>
        <v>0</v>
      </c>
      <c r="EC227" s="213">
        <f t="shared" si="221"/>
        <v>0</v>
      </c>
      <c r="ED227" s="214">
        <f t="shared" si="209"/>
        <v>0</v>
      </c>
      <c r="EE227" s="305"/>
      <c r="EF227" s="306"/>
      <c r="EG227" s="314"/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>
        <f t="shared" si="196"/>
        <v>0</v>
      </c>
      <c r="DN228" s="317">
        <f t="shared" si="197"/>
        <v>0</v>
      </c>
      <c r="DO228" s="317" t="s">
        <v>420</v>
      </c>
      <c r="DP228" s="317"/>
      <c r="DQ228" s="208"/>
      <c r="DR228" s="209"/>
      <c r="DS228" s="209" t="s">
        <v>304</v>
      </c>
      <c r="DT228" s="205"/>
      <c r="DU228" s="206">
        <f t="shared" ref="DU228:DU235" si="222">I228/$DQ$4</f>
        <v>0</v>
      </c>
      <c r="DV228" s="206">
        <f t="shared" ref="DV228:DV235" si="223">SUM(J228:O228)/$DQ$4</f>
        <v>0</v>
      </c>
      <c r="DW228" s="206">
        <f t="shared" ref="DW228:DW235" si="224">SUM(P228:AL228)/$DQ$4</f>
        <v>0</v>
      </c>
      <c r="DX228" s="206">
        <f t="shared" ref="DX228:DX235" si="225">SUM(AM228:CT228)/$DQ$4</f>
        <v>0</v>
      </c>
      <c r="DY228" s="206">
        <f t="shared" ref="DY228:DY235" si="226">SUM(CU228:CY228)/$DQ$4</f>
        <v>0</v>
      </c>
      <c r="DZ228" s="206">
        <f t="shared" ref="DZ228:DZ235" si="227">SUM(CZ228:DE228)/$DQ$4</f>
        <v>0</v>
      </c>
      <c r="EA228" s="206">
        <f t="shared" ref="EA228:EA235" si="228">SUM(DF228:DG228)/$DQ$4</f>
        <v>0</v>
      </c>
      <c r="EB228" s="206">
        <f t="shared" ref="EB228:EB235" si="229">SUM(DH228:DI228)/$DQ$4</f>
        <v>0</v>
      </c>
      <c r="EC228" s="206">
        <f t="shared" ref="EC228:EC235" si="230">SUM(DJ228:DK228)/$DQ$4</f>
        <v>0</v>
      </c>
      <c r="ED228" s="207">
        <f t="shared" si="209"/>
        <v>0</v>
      </c>
      <c r="EE228" s="303">
        <f t="shared" ref="EE228:EE235" si="231">ED228-(DL228/$DQ$4)</f>
        <v>0</v>
      </c>
      <c r="EF228" s="306"/>
      <c r="EG228" s="314"/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>
        <f t="shared" si="196"/>
        <v>0</v>
      </c>
      <c r="DN229" s="317">
        <f t="shared" si="197"/>
        <v>0</v>
      </c>
      <c r="DO229" s="317" t="s">
        <v>420</v>
      </c>
      <c r="DP229" s="317"/>
      <c r="DQ229" s="208"/>
      <c r="DR229" s="209"/>
      <c r="DS229" s="209" t="s">
        <v>305</v>
      </c>
      <c r="DT229" s="205"/>
      <c r="DU229" s="206">
        <f t="shared" si="222"/>
        <v>0</v>
      </c>
      <c r="DV229" s="206">
        <f t="shared" si="223"/>
        <v>0</v>
      </c>
      <c r="DW229" s="206">
        <f t="shared" si="224"/>
        <v>0</v>
      </c>
      <c r="DX229" s="206">
        <f t="shared" si="225"/>
        <v>0</v>
      </c>
      <c r="DY229" s="206">
        <f t="shared" si="226"/>
        <v>0</v>
      </c>
      <c r="DZ229" s="206">
        <f t="shared" si="227"/>
        <v>0</v>
      </c>
      <c r="EA229" s="206">
        <f t="shared" si="228"/>
        <v>0</v>
      </c>
      <c r="EB229" s="206">
        <f t="shared" si="229"/>
        <v>0</v>
      </c>
      <c r="EC229" s="206">
        <f t="shared" si="230"/>
        <v>0</v>
      </c>
      <c r="ED229" s="207">
        <f t="shared" si="209"/>
        <v>0</v>
      </c>
      <c r="EE229" s="303">
        <f t="shared" si="231"/>
        <v>0</v>
      </c>
      <c r="EF229" s="306"/>
      <c r="EG229" s="314"/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>
        <f t="shared" si="196"/>
        <v>0</v>
      </c>
      <c r="DN230" s="317">
        <f t="shared" si="197"/>
        <v>0</v>
      </c>
      <c r="DO230" s="317" t="s">
        <v>420</v>
      </c>
      <c r="DP230" s="317"/>
      <c r="DQ230" s="208"/>
      <c r="DR230" s="209"/>
      <c r="DS230" s="209" t="s">
        <v>306</v>
      </c>
      <c r="DT230" s="205"/>
      <c r="DU230" s="206">
        <f t="shared" si="222"/>
        <v>0</v>
      </c>
      <c r="DV230" s="206">
        <f t="shared" si="223"/>
        <v>0</v>
      </c>
      <c r="DW230" s="206">
        <f t="shared" si="224"/>
        <v>0</v>
      </c>
      <c r="DX230" s="206">
        <f t="shared" si="225"/>
        <v>0</v>
      </c>
      <c r="DY230" s="206">
        <f t="shared" si="226"/>
        <v>0</v>
      </c>
      <c r="DZ230" s="206">
        <f t="shared" si="227"/>
        <v>0</v>
      </c>
      <c r="EA230" s="206">
        <f t="shared" si="228"/>
        <v>0</v>
      </c>
      <c r="EB230" s="206">
        <f t="shared" si="229"/>
        <v>0</v>
      </c>
      <c r="EC230" s="206">
        <f t="shared" si="230"/>
        <v>0</v>
      </c>
      <c r="ED230" s="207">
        <f t="shared" si="209"/>
        <v>0</v>
      </c>
      <c r="EE230" s="303">
        <f t="shared" si="231"/>
        <v>0</v>
      </c>
      <c r="EF230" s="306"/>
      <c r="EG230" s="314"/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>
        <f t="shared" si="196"/>
        <v>0</v>
      </c>
      <c r="DN231" s="317">
        <f t="shared" si="197"/>
        <v>0</v>
      </c>
      <c r="DO231" s="317" t="s">
        <v>420</v>
      </c>
      <c r="DP231" s="317"/>
      <c r="DQ231" s="208"/>
      <c r="DR231" s="209"/>
      <c r="DS231" s="209" t="s">
        <v>307</v>
      </c>
      <c r="DT231" s="205"/>
      <c r="DU231" s="206">
        <f t="shared" si="222"/>
        <v>0</v>
      </c>
      <c r="DV231" s="206">
        <f t="shared" si="223"/>
        <v>0</v>
      </c>
      <c r="DW231" s="206">
        <f t="shared" si="224"/>
        <v>0</v>
      </c>
      <c r="DX231" s="206">
        <f t="shared" si="225"/>
        <v>0</v>
      </c>
      <c r="DY231" s="206">
        <f t="shared" si="226"/>
        <v>0</v>
      </c>
      <c r="DZ231" s="206">
        <f t="shared" si="227"/>
        <v>0</v>
      </c>
      <c r="EA231" s="206">
        <f t="shared" si="228"/>
        <v>0</v>
      </c>
      <c r="EB231" s="206">
        <f t="shared" si="229"/>
        <v>0</v>
      </c>
      <c r="EC231" s="206">
        <f t="shared" si="230"/>
        <v>0</v>
      </c>
      <c r="ED231" s="207">
        <f t="shared" si="209"/>
        <v>0</v>
      </c>
      <c r="EE231" s="303">
        <f t="shared" si="231"/>
        <v>0</v>
      </c>
      <c r="EF231" s="306"/>
      <c r="EG231" s="314"/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>
        <f t="shared" si="196"/>
        <v>0</v>
      </c>
      <c r="DN232" s="317">
        <f t="shared" si="197"/>
        <v>0</v>
      </c>
      <c r="DO232" s="317" t="s">
        <v>420</v>
      </c>
      <c r="DP232" s="317"/>
      <c r="DQ232" s="208"/>
      <c r="DR232" s="209"/>
      <c r="DS232" s="209" t="s">
        <v>308</v>
      </c>
      <c r="DT232" s="205"/>
      <c r="DU232" s="206">
        <f t="shared" si="222"/>
        <v>0</v>
      </c>
      <c r="DV232" s="206">
        <f t="shared" si="223"/>
        <v>0</v>
      </c>
      <c r="DW232" s="206">
        <f t="shared" si="224"/>
        <v>0</v>
      </c>
      <c r="DX232" s="206">
        <f t="shared" si="225"/>
        <v>0</v>
      </c>
      <c r="DY232" s="206">
        <f t="shared" si="226"/>
        <v>0</v>
      </c>
      <c r="DZ232" s="206">
        <f t="shared" si="227"/>
        <v>0</v>
      </c>
      <c r="EA232" s="206">
        <f t="shared" si="228"/>
        <v>0</v>
      </c>
      <c r="EB232" s="206">
        <f t="shared" si="229"/>
        <v>0</v>
      </c>
      <c r="EC232" s="206">
        <f t="shared" si="230"/>
        <v>0</v>
      </c>
      <c r="ED232" s="207">
        <f t="shared" si="209"/>
        <v>0</v>
      </c>
      <c r="EE232" s="303">
        <f t="shared" si="231"/>
        <v>0</v>
      </c>
      <c r="EF232" s="306"/>
      <c r="EG232" s="314"/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>
        <f t="shared" si="196"/>
        <v>0</v>
      </c>
      <c r="DN233" s="317">
        <f t="shared" si="197"/>
        <v>0</v>
      </c>
      <c r="DO233" s="317" t="s">
        <v>420</v>
      </c>
      <c r="DP233" s="317"/>
      <c r="DQ233" s="208"/>
      <c r="DR233" s="209"/>
      <c r="DS233" s="209" t="s">
        <v>309</v>
      </c>
      <c r="DT233" s="205"/>
      <c r="DU233" s="206">
        <f t="shared" si="222"/>
        <v>0</v>
      </c>
      <c r="DV233" s="206">
        <f t="shared" si="223"/>
        <v>0</v>
      </c>
      <c r="DW233" s="206">
        <f t="shared" si="224"/>
        <v>0</v>
      </c>
      <c r="DX233" s="206">
        <f t="shared" si="225"/>
        <v>0</v>
      </c>
      <c r="DY233" s="206">
        <f t="shared" si="226"/>
        <v>0</v>
      </c>
      <c r="DZ233" s="206">
        <f t="shared" si="227"/>
        <v>0</v>
      </c>
      <c r="EA233" s="206">
        <f t="shared" si="228"/>
        <v>0</v>
      </c>
      <c r="EB233" s="206">
        <f t="shared" si="229"/>
        <v>0</v>
      </c>
      <c r="EC233" s="206">
        <f t="shared" si="230"/>
        <v>0</v>
      </c>
      <c r="ED233" s="207">
        <f t="shared" si="209"/>
        <v>0</v>
      </c>
      <c r="EE233" s="303">
        <f t="shared" si="231"/>
        <v>0</v>
      </c>
      <c r="EF233" s="306"/>
      <c r="EG233" s="314"/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>
        <f t="shared" si="196"/>
        <v>0</v>
      </c>
      <c r="DN234" s="317">
        <f t="shared" si="197"/>
        <v>0</v>
      </c>
      <c r="DO234" s="317" t="s">
        <v>420</v>
      </c>
      <c r="DP234" s="317"/>
      <c r="DQ234" s="208"/>
      <c r="DR234" s="209"/>
      <c r="DS234" s="209" t="s">
        <v>310</v>
      </c>
      <c r="DT234" s="205"/>
      <c r="DU234" s="206">
        <f t="shared" si="222"/>
        <v>0</v>
      </c>
      <c r="DV234" s="206">
        <f t="shared" si="223"/>
        <v>0</v>
      </c>
      <c r="DW234" s="206">
        <f t="shared" si="224"/>
        <v>0</v>
      </c>
      <c r="DX234" s="206">
        <f t="shared" si="225"/>
        <v>0</v>
      </c>
      <c r="DY234" s="206">
        <f t="shared" si="226"/>
        <v>0</v>
      </c>
      <c r="DZ234" s="206">
        <f t="shared" si="227"/>
        <v>0</v>
      </c>
      <c r="EA234" s="206">
        <f t="shared" si="228"/>
        <v>0</v>
      </c>
      <c r="EB234" s="206">
        <f t="shared" si="229"/>
        <v>0</v>
      </c>
      <c r="EC234" s="206">
        <f t="shared" si="230"/>
        <v>0</v>
      </c>
      <c r="ED234" s="207">
        <f t="shared" si="209"/>
        <v>0</v>
      </c>
      <c r="EE234" s="303">
        <f t="shared" si="231"/>
        <v>0</v>
      </c>
      <c r="EF234" s="306"/>
      <c r="EG234" s="314"/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>
        <f t="shared" si="196"/>
        <v>0</v>
      </c>
      <c r="DN235" s="317">
        <f t="shared" si="197"/>
        <v>0</v>
      </c>
      <c r="DO235" s="317" t="s">
        <v>420</v>
      </c>
      <c r="DP235" s="317"/>
      <c r="DQ235" s="208"/>
      <c r="DR235" s="209"/>
      <c r="DS235" s="209" t="s">
        <v>311</v>
      </c>
      <c r="DT235" s="205"/>
      <c r="DU235" s="206">
        <f t="shared" si="222"/>
        <v>0</v>
      </c>
      <c r="DV235" s="206">
        <f t="shared" si="223"/>
        <v>0</v>
      </c>
      <c r="DW235" s="206">
        <f t="shared" si="224"/>
        <v>0</v>
      </c>
      <c r="DX235" s="206">
        <f t="shared" si="225"/>
        <v>0</v>
      </c>
      <c r="DY235" s="206">
        <f t="shared" si="226"/>
        <v>0</v>
      </c>
      <c r="DZ235" s="206">
        <f t="shared" si="227"/>
        <v>0</v>
      </c>
      <c r="EA235" s="206">
        <f t="shared" si="228"/>
        <v>0</v>
      </c>
      <c r="EB235" s="206">
        <f t="shared" si="229"/>
        <v>0</v>
      </c>
      <c r="EC235" s="206">
        <f t="shared" si="230"/>
        <v>0</v>
      </c>
      <c r="ED235" s="207">
        <f t="shared" si="209"/>
        <v>0</v>
      </c>
      <c r="EE235" s="303">
        <f t="shared" si="231"/>
        <v>0</v>
      </c>
      <c r="EF235" s="306"/>
      <c r="EG235" s="314"/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>
        <f t="shared" si="196"/>
        <v>0</v>
      </c>
      <c r="DN236" s="317">
        <f t="shared" si="197"/>
        <v>0</v>
      </c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32">SUM(DU237:DU243)</f>
        <v>-2.151909703801385</v>
      </c>
      <c r="DV236" s="213">
        <f t="shared" si="232"/>
        <v>-12.911458222808351</v>
      </c>
      <c r="DW236" s="213">
        <f t="shared" si="232"/>
        <v>-49.493923187432173</v>
      </c>
      <c r="DX236" s="213">
        <f t="shared" si="232"/>
        <v>-8.4003302481048482E-15</v>
      </c>
      <c r="DY236" s="213">
        <f t="shared" si="232"/>
        <v>-6.7144642006141234E-15</v>
      </c>
      <c r="DZ236" s="213">
        <f t="shared" si="232"/>
        <v>-1.0370396191216191E-14</v>
      </c>
      <c r="EA236" s="213">
        <f t="shared" si="232"/>
        <v>-1.1012262622141557E-14</v>
      </c>
      <c r="EB236" s="213">
        <f t="shared" si="232"/>
        <v>-255.63314992246424</v>
      </c>
      <c r="EC236" s="213">
        <f t="shared" si="232"/>
        <v>-4.7946649057077096E-16</v>
      </c>
      <c r="ED236" s="214">
        <f t="shared" si="209"/>
        <v>-320.19044103650617</v>
      </c>
      <c r="EE236" s="305"/>
      <c r="EF236" s="306"/>
      <c r="EG236" s="314"/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-443.39888304576601</v>
      </c>
      <c r="J237" s="206">
        <v>-443.39888304580103</v>
      </c>
      <c r="K237" s="206">
        <v>-443.398883045795</v>
      </c>
      <c r="L237" s="206">
        <v>-443.39888304574998</v>
      </c>
      <c r="M237" s="206">
        <v>-443.398883045807</v>
      </c>
      <c r="N237" s="206">
        <v>-443.39888304577897</v>
      </c>
      <c r="O237" s="206">
        <v>-443.39888304576402</v>
      </c>
      <c r="P237" s="206">
        <v>-443.39888304581802</v>
      </c>
      <c r="Q237" s="206">
        <v>-443.39888304578</v>
      </c>
      <c r="R237" s="206">
        <v>-443.39888304577198</v>
      </c>
      <c r="S237" s="206">
        <v>-443.398883045807</v>
      </c>
      <c r="T237" s="206">
        <v>-443.39888304578801</v>
      </c>
      <c r="U237" s="206">
        <v>-443.398883045807</v>
      </c>
      <c r="V237" s="206">
        <v>-443.39888304577602</v>
      </c>
      <c r="W237" s="206">
        <v>-443.39888304576402</v>
      </c>
      <c r="X237" s="206">
        <v>-443.39888304580199</v>
      </c>
      <c r="Y237" s="206">
        <v>-443.39888304577801</v>
      </c>
      <c r="Z237" s="206">
        <v>-443.398883045763</v>
      </c>
      <c r="AA237" s="206">
        <v>-443.398883045812</v>
      </c>
      <c r="AB237" s="206">
        <v>-443.39888304578699</v>
      </c>
      <c r="AC237" s="206">
        <v>-443.39888304576601</v>
      </c>
      <c r="AD237" s="206">
        <v>-443.398883045807</v>
      </c>
      <c r="AE237" s="206">
        <v>-443.39888304577102</v>
      </c>
      <c r="AF237" s="206">
        <v>-443.39888304577403</v>
      </c>
      <c r="AG237" s="206">
        <v>-443.39888304579102</v>
      </c>
      <c r="AH237" s="206">
        <v>-443.39888304577801</v>
      </c>
      <c r="AI237" s="206">
        <v>-443.39888304578199</v>
      </c>
      <c r="AJ237" s="206">
        <v>-443.39888304581501</v>
      </c>
      <c r="AK237" s="206">
        <v>-443.39888304576698</v>
      </c>
      <c r="AL237" s="206">
        <v>-443.39888304579301</v>
      </c>
      <c r="AM237" s="206">
        <v>0</v>
      </c>
      <c r="AN237" s="206">
        <v>5.81546453079387E-12</v>
      </c>
      <c r="AO237" s="206">
        <v>0</v>
      </c>
      <c r="AP237" s="206">
        <v>0</v>
      </c>
      <c r="AQ237" s="206">
        <v>3.3833320907211701E-13</v>
      </c>
      <c r="AR237" s="206">
        <v>0</v>
      </c>
      <c r="AS237" s="206">
        <v>0</v>
      </c>
      <c r="AT237" s="206">
        <v>0</v>
      </c>
      <c r="AU237" s="206">
        <v>-2.4746657577846298E-12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-6.18666439446156E-12</v>
      </c>
      <c r="BC237" s="206">
        <v>0</v>
      </c>
      <c r="BD237" s="206">
        <v>0</v>
      </c>
      <c r="BE237" s="206">
        <v>-6.2253310469269502E-13</v>
      </c>
      <c r="BF237" s="206">
        <v>0</v>
      </c>
      <c r="BG237" s="206">
        <v>0</v>
      </c>
      <c r="BH237" s="206">
        <v>0</v>
      </c>
      <c r="BI237" s="206">
        <v>1.9797326062276998E-12</v>
      </c>
      <c r="BJ237" s="206">
        <v>0</v>
      </c>
      <c r="BK237" s="206">
        <v>0</v>
      </c>
      <c r="BL237" s="206">
        <v>-5.1813314303615599E-13</v>
      </c>
      <c r="BM237" s="206">
        <v>-2.1653325380615501E-13</v>
      </c>
      <c r="BN237" s="206">
        <v>0</v>
      </c>
      <c r="BO237" s="206">
        <v>0</v>
      </c>
      <c r="BP237" s="206">
        <v>3.9594652124553997E-12</v>
      </c>
      <c r="BQ237" s="206">
        <v>0</v>
      </c>
      <c r="BR237" s="206">
        <v>-6.9290641217969498E-12</v>
      </c>
      <c r="BS237" s="206">
        <v>2.5906657151807799E-12</v>
      </c>
      <c r="BT237" s="206">
        <v>1.79413267439385E-12</v>
      </c>
      <c r="BU237" s="206">
        <v>0</v>
      </c>
      <c r="BV237" s="206">
        <v>0</v>
      </c>
      <c r="BW237" s="206">
        <v>7.2035973543011799E-12</v>
      </c>
      <c r="BX237" s="206">
        <v>0</v>
      </c>
      <c r="BY237" s="206">
        <v>0</v>
      </c>
      <c r="BZ237" s="206">
        <v>0</v>
      </c>
      <c r="CA237" s="206">
        <v>-3.2170654851200099E-12</v>
      </c>
      <c r="CB237" s="206">
        <v>0</v>
      </c>
      <c r="CC237" s="206">
        <v>0</v>
      </c>
      <c r="CD237" s="206">
        <v>-8.9087967280246496E-12</v>
      </c>
      <c r="CE237" s="206">
        <v>0</v>
      </c>
      <c r="CF237" s="206">
        <v>0</v>
      </c>
      <c r="CG237" s="206">
        <v>-4.9493315155692496E-13</v>
      </c>
      <c r="CH237" s="206">
        <v>-2.4746657577846298E-13</v>
      </c>
      <c r="CI237" s="206">
        <v>0</v>
      </c>
      <c r="CJ237" s="206">
        <v>0</v>
      </c>
      <c r="CK237" s="206">
        <v>-2.22719918200616E-12</v>
      </c>
      <c r="CL237" s="206">
        <v>0</v>
      </c>
      <c r="CM237" s="206">
        <v>0</v>
      </c>
      <c r="CN237" s="206">
        <v>-6.9599974437692598E-13</v>
      </c>
      <c r="CO237" s="206">
        <v>0</v>
      </c>
      <c r="CP237" s="206">
        <v>0</v>
      </c>
      <c r="CQ237" s="206">
        <v>0</v>
      </c>
      <c r="CR237" s="206">
        <v>-2.5365324017292401E-12</v>
      </c>
      <c r="CS237" s="206">
        <v>0</v>
      </c>
      <c r="CT237" s="206">
        <v>8.0426637128000298E-13</v>
      </c>
      <c r="CU237" s="206">
        <v>-1.43839947171231E-12</v>
      </c>
      <c r="CV237" s="206">
        <v>1.79219934177058E-12</v>
      </c>
      <c r="CW237" s="206">
        <v>-1.4229328107261599E-12</v>
      </c>
      <c r="CX237" s="206">
        <v>1.2682662008646201E-12</v>
      </c>
      <c r="CY237" s="206">
        <v>2.1761592007518499E-11</v>
      </c>
      <c r="CZ237" s="206">
        <v>-5.1967980913477097E-12</v>
      </c>
      <c r="DA237" s="206">
        <v>2.22719918200616E-12</v>
      </c>
      <c r="DB237" s="206">
        <v>-2.22719918200616E-12</v>
      </c>
      <c r="DC237" s="206">
        <v>-1.7322660304492401E-12</v>
      </c>
      <c r="DD237" s="206">
        <v>2.4746657577846298E-13</v>
      </c>
      <c r="DE237" s="206">
        <v>4.5085316774638703E-12</v>
      </c>
      <c r="DF237" s="206">
        <v>-8.6613301522461903E-13</v>
      </c>
      <c r="DG237" s="206">
        <v>-1.63327940013785E-11</v>
      </c>
      <c r="DH237" s="206">
        <v>0</v>
      </c>
      <c r="DI237" s="206">
        <v>-156898.12005367599</v>
      </c>
      <c r="DJ237" s="232">
        <v>0</v>
      </c>
      <c r="DK237" s="206">
        <v>0</v>
      </c>
      <c r="DL237" s="207">
        <v>-170200.08654504956</v>
      </c>
      <c r="DM237" s="343">
        <f t="shared" si="196"/>
        <v>-13301.966491373563</v>
      </c>
      <c r="DN237" s="317">
        <f t="shared" si="197"/>
        <v>-3103.7921813204621</v>
      </c>
      <c r="DO237" s="317" t="s">
        <v>420</v>
      </c>
      <c r="DP237" s="317"/>
      <c r="DQ237" s="208"/>
      <c r="DR237" s="209" t="s">
        <v>292</v>
      </c>
      <c r="DS237" s="209"/>
      <c r="DT237" s="205"/>
      <c r="DU237" s="206">
        <f t="shared" ref="DU237:DU243" si="233">I237/$DQ$4</f>
        <v>-0.44339888304576602</v>
      </c>
      <c r="DV237" s="206">
        <f t="shared" ref="DV237:DV243" si="234">SUM(J237:O237)/$DQ$4</f>
        <v>-2.6603932982746956</v>
      </c>
      <c r="DW237" s="206">
        <f t="shared" ref="DW237:DW243" si="235">SUM(P237:AL237)/$DQ$4</f>
        <v>-10.198174310053098</v>
      </c>
      <c r="DX237" s="206">
        <f t="shared" ref="DX237:DX243" si="236">SUM(AM237:CT237)/$DQ$4</f>
        <v>-1.078992937046562E-14</v>
      </c>
      <c r="DY237" s="206">
        <f t="shared" ref="DY237:DY243" si="237">SUM(CU237:CY237)/$DQ$4</f>
        <v>2.1960725267715228E-14</v>
      </c>
      <c r="DZ237" s="206">
        <f t="shared" ref="DZ237:DZ243" si="238">SUM(CZ237:DE237)/$DQ$4</f>
        <v>-2.1730658685546167E-15</v>
      </c>
      <c r="EA237" s="206">
        <f t="shared" ref="EA237:EA243" si="239">SUM(DF237:DG237)/$DQ$4</f>
        <v>-1.7198927016603117E-14</v>
      </c>
      <c r="EB237" s="206">
        <f t="shared" ref="EB237:EB243" si="240">SUM(DH237:DI237)/$DQ$4</f>
        <v>-156.898120053676</v>
      </c>
      <c r="EC237" s="206">
        <f t="shared" ref="EC237:EC243" si="241">SUM(DJ237:DK237)/$DQ$4</f>
        <v>0</v>
      </c>
      <c r="ED237" s="207">
        <f t="shared" si="209"/>
        <v>-170.20008654504957</v>
      </c>
      <c r="EE237" s="303">
        <f t="shared" ref="EE237:EE243" si="242">ED237-(DL237/$DQ$4)</f>
        <v>0</v>
      </c>
      <c r="EF237" s="306"/>
      <c r="EG237" s="314"/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-22.905922094226501</v>
      </c>
      <c r="J238" s="206">
        <v>-22.905922094226401</v>
      </c>
      <c r="K238" s="206">
        <v>-22.905922094226501</v>
      </c>
      <c r="L238" s="206">
        <v>-22.9059220942273</v>
      </c>
      <c r="M238" s="206">
        <v>-22.905922094225801</v>
      </c>
      <c r="N238" s="206">
        <v>-22.905922094226899</v>
      </c>
      <c r="O238" s="206">
        <v>-22.905922094226799</v>
      </c>
      <c r="P238" s="206">
        <v>-22.905922094226099</v>
      </c>
      <c r="Q238" s="206">
        <v>-22.9059220942266</v>
      </c>
      <c r="R238" s="206">
        <v>-22.905922094226799</v>
      </c>
      <c r="S238" s="206">
        <v>-22.905922094226099</v>
      </c>
      <c r="T238" s="206">
        <v>-22.905922094226799</v>
      </c>
      <c r="U238" s="206">
        <v>-22.905922094226401</v>
      </c>
      <c r="V238" s="206">
        <v>-22.9059220942259</v>
      </c>
      <c r="W238" s="206">
        <v>-22.905922094227002</v>
      </c>
      <c r="X238" s="206">
        <v>-22.9059220942266</v>
      </c>
      <c r="Y238" s="206">
        <v>-22.905922094226099</v>
      </c>
      <c r="Z238" s="206">
        <v>-22.9059220942267</v>
      </c>
      <c r="AA238" s="206">
        <v>-22.905922094226899</v>
      </c>
      <c r="AB238" s="206">
        <v>-22.905922094225801</v>
      </c>
      <c r="AC238" s="206">
        <v>-22.905922094226899</v>
      </c>
      <c r="AD238" s="206">
        <v>-22.9059220942266</v>
      </c>
      <c r="AE238" s="206">
        <v>-22.905922094226199</v>
      </c>
      <c r="AF238" s="206">
        <v>-22.905922094226899</v>
      </c>
      <c r="AG238" s="206">
        <v>-22.905922094226501</v>
      </c>
      <c r="AH238" s="206">
        <v>-22.905922094226</v>
      </c>
      <c r="AI238" s="206">
        <v>-22.9059220942273</v>
      </c>
      <c r="AJ238" s="206">
        <v>-22.905922094226501</v>
      </c>
      <c r="AK238" s="206">
        <v>-22.905922094226799</v>
      </c>
      <c r="AL238" s="206">
        <v>-22.905922094226199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2.4746657577846298E-13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-2.4746657577846298E-13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-2.4746657577846298E-13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-4.9493315155692496E-13</v>
      </c>
      <c r="CV238" s="206">
        <v>0</v>
      </c>
      <c r="CW238" s="206">
        <v>2.4746657577846298E-13</v>
      </c>
      <c r="CX238" s="206">
        <v>0</v>
      </c>
      <c r="CY238" s="206">
        <v>0</v>
      </c>
      <c r="CZ238" s="206">
        <v>0</v>
      </c>
      <c r="DA238" s="206">
        <v>0</v>
      </c>
      <c r="DB238" s="206">
        <v>0</v>
      </c>
      <c r="DC238" s="206">
        <v>5.8773311747384898E-13</v>
      </c>
      <c r="DD238" s="206">
        <v>0</v>
      </c>
      <c r="DE238" s="206">
        <v>0</v>
      </c>
      <c r="DF238" s="206">
        <v>9.8986630311384991E-13</v>
      </c>
      <c r="DG238" s="206">
        <v>9.8986630311384991E-13</v>
      </c>
      <c r="DH238" s="206">
        <v>0</v>
      </c>
      <c r="DI238" s="206">
        <v>-2898.58227205306</v>
      </c>
      <c r="DJ238" s="232">
        <v>-4.7946649057077097E-13</v>
      </c>
      <c r="DK238" s="206">
        <v>0</v>
      </c>
      <c r="DL238" s="207">
        <v>-3585.7599348798544</v>
      </c>
      <c r="DM238" s="343">
        <f t="shared" si="196"/>
        <v>-687.17766282679588</v>
      </c>
      <c r="DN238" s="317">
        <f t="shared" si="197"/>
        <v>-160.34145465958622</v>
      </c>
      <c r="DO238" s="317" t="s">
        <v>420</v>
      </c>
      <c r="DP238" s="317"/>
      <c r="DQ238" s="208"/>
      <c r="DR238" s="209" t="s">
        <v>316</v>
      </c>
      <c r="DS238" s="209"/>
      <c r="DT238" s="205"/>
      <c r="DU238" s="206">
        <f t="shared" si="233"/>
        <v>-2.29059220942265E-2</v>
      </c>
      <c r="DV238" s="206">
        <f t="shared" si="234"/>
        <v>-0.1374355325653597</v>
      </c>
      <c r="DW238" s="206">
        <f t="shared" si="235"/>
        <v>-0.52683620816720989</v>
      </c>
      <c r="DX238" s="206">
        <f t="shared" si="236"/>
        <v>-2.4746657577846296E-16</v>
      </c>
      <c r="DY238" s="206">
        <f t="shared" si="237"/>
        <v>-2.4746657577846197E-16</v>
      </c>
      <c r="DZ238" s="206">
        <f t="shared" si="238"/>
        <v>5.8773311747384898E-16</v>
      </c>
      <c r="EA238" s="206">
        <f t="shared" si="239"/>
        <v>1.9797326062276997E-15</v>
      </c>
      <c r="EB238" s="206">
        <f t="shared" si="240"/>
        <v>-2.8985822720530598</v>
      </c>
      <c r="EC238" s="206">
        <f t="shared" si="241"/>
        <v>-4.7946649057077096E-16</v>
      </c>
      <c r="ED238" s="207">
        <f t="shared" si="209"/>
        <v>-3.5857599348798543</v>
      </c>
      <c r="EE238" s="303">
        <f t="shared" si="242"/>
        <v>0</v>
      </c>
      <c r="EF238" s="306"/>
      <c r="EG238" s="314"/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-1661.1263406395301</v>
      </c>
      <c r="J239" s="206">
        <v>-1661.1263406395001</v>
      </c>
      <c r="K239" s="206">
        <v>-1661.1263406395301</v>
      </c>
      <c r="L239" s="206">
        <v>-1661.1263406395301</v>
      </c>
      <c r="M239" s="206">
        <v>-1661.1263406395301</v>
      </c>
      <c r="N239" s="206">
        <v>-1661.1263406395101</v>
      </c>
      <c r="O239" s="206">
        <v>-1661.1263406395201</v>
      </c>
      <c r="P239" s="206">
        <v>-1661.1263406395301</v>
      </c>
      <c r="Q239" s="206">
        <v>-1661.1263406395001</v>
      </c>
      <c r="R239" s="206">
        <v>-1661.1263406395301</v>
      </c>
      <c r="S239" s="206">
        <v>-1661.1263406395301</v>
      </c>
      <c r="T239" s="206">
        <v>-1661.1263406395301</v>
      </c>
      <c r="U239" s="206">
        <v>-1661.1263406395101</v>
      </c>
      <c r="V239" s="206">
        <v>-1661.1263406395301</v>
      </c>
      <c r="W239" s="206">
        <v>-1661.1263406395201</v>
      </c>
      <c r="X239" s="206">
        <v>-1661.1263406395101</v>
      </c>
      <c r="Y239" s="206">
        <v>-1661.1263406395201</v>
      </c>
      <c r="Z239" s="206">
        <v>-1661.1263406395301</v>
      </c>
      <c r="AA239" s="206">
        <v>-1661.1263406395301</v>
      </c>
      <c r="AB239" s="206">
        <v>-1661.1263406395101</v>
      </c>
      <c r="AC239" s="206">
        <v>-1661.1263406395201</v>
      </c>
      <c r="AD239" s="206">
        <v>-1661.1263406395401</v>
      </c>
      <c r="AE239" s="206">
        <v>-1661.1263406395201</v>
      </c>
      <c r="AF239" s="206">
        <v>-1661.1263406395201</v>
      </c>
      <c r="AG239" s="206">
        <v>-1661.1263406395201</v>
      </c>
      <c r="AH239" s="206">
        <v>-1661.1263406395401</v>
      </c>
      <c r="AI239" s="206">
        <v>-1661.1263406395101</v>
      </c>
      <c r="AJ239" s="206">
        <v>-1661.1263406395201</v>
      </c>
      <c r="AK239" s="206">
        <v>-1661.1263406395301</v>
      </c>
      <c r="AL239" s="206">
        <v>-1661.1263406395201</v>
      </c>
      <c r="AM239" s="206">
        <v>0</v>
      </c>
      <c r="AN239" s="206">
        <v>1.4229328107261599E-12</v>
      </c>
      <c r="AO239" s="206">
        <v>0</v>
      </c>
      <c r="AP239" s="206">
        <v>0</v>
      </c>
      <c r="AQ239" s="206">
        <v>-4.7018649397907902E-12</v>
      </c>
      <c r="AR239" s="206">
        <v>0</v>
      </c>
      <c r="AS239" s="206">
        <v>0</v>
      </c>
      <c r="AT239" s="206">
        <v>0</v>
      </c>
      <c r="AU239" s="206">
        <v>-2.9695989093415501E-12</v>
      </c>
      <c r="AV239" s="206">
        <v>6.9290641217969498E-12</v>
      </c>
      <c r="AW239" s="206">
        <v>0</v>
      </c>
      <c r="AX239" s="206">
        <v>9.8986630311384991E-13</v>
      </c>
      <c r="AY239" s="206">
        <v>0</v>
      </c>
      <c r="AZ239" s="206">
        <v>0</v>
      </c>
      <c r="BA239" s="206">
        <v>0</v>
      </c>
      <c r="BB239" s="206">
        <v>-7.4239972733538804E-13</v>
      </c>
      <c r="BC239" s="206">
        <v>0</v>
      </c>
      <c r="BD239" s="206">
        <v>0</v>
      </c>
      <c r="BE239" s="206">
        <v>-2.72213233356309E-12</v>
      </c>
      <c r="BF239" s="206">
        <v>0</v>
      </c>
      <c r="BG239" s="206">
        <v>0</v>
      </c>
      <c r="BH239" s="206">
        <v>0</v>
      </c>
      <c r="BI239" s="206">
        <v>-6.8053308339077199E-13</v>
      </c>
      <c r="BJ239" s="206">
        <v>-6.1866643944615604E-13</v>
      </c>
      <c r="BK239" s="206">
        <v>0</v>
      </c>
      <c r="BL239" s="206">
        <v>1.7322660304492401E-12</v>
      </c>
      <c r="BM239" s="206">
        <v>0</v>
      </c>
      <c r="BN239" s="206">
        <v>0</v>
      </c>
      <c r="BO239" s="206">
        <v>0</v>
      </c>
      <c r="BP239" s="206">
        <v>0</v>
      </c>
      <c r="BQ239" s="206">
        <v>0</v>
      </c>
      <c r="BR239" s="206">
        <v>1.60853274256001E-12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0</v>
      </c>
      <c r="BZ239" s="206">
        <v>-1.7322660304492401E-12</v>
      </c>
      <c r="CA239" s="206">
        <v>-9.8986630311384991E-13</v>
      </c>
      <c r="CB239" s="206">
        <v>0</v>
      </c>
      <c r="CC239" s="206">
        <v>0</v>
      </c>
      <c r="CD239" s="206">
        <v>0</v>
      </c>
      <c r="CE239" s="206">
        <v>0</v>
      </c>
      <c r="CF239" s="206">
        <v>0</v>
      </c>
      <c r="CG239" s="206">
        <v>3.09333219723078E-12</v>
      </c>
      <c r="CH239" s="206">
        <v>0</v>
      </c>
      <c r="CI239" s="206">
        <v>0</v>
      </c>
      <c r="CJ239" s="206">
        <v>0</v>
      </c>
      <c r="CK239" s="206">
        <v>0</v>
      </c>
      <c r="CL239" s="206">
        <v>0</v>
      </c>
      <c r="CM239" s="206">
        <v>0</v>
      </c>
      <c r="CN239" s="206">
        <v>1.2373328788923101E-12</v>
      </c>
      <c r="CO239" s="206">
        <v>0</v>
      </c>
      <c r="CP239" s="206">
        <v>0</v>
      </c>
      <c r="CQ239" s="206">
        <v>0</v>
      </c>
      <c r="CR239" s="206">
        <v>7.8106637980077205E-13</v>
      </c>
      <c r="CS239" s="206">
        <v>0</v>
      </c>
      <c r="CT239" s="206">
        <v>0</v>
      </c>
      <c r="CU239" s="206">
        <v>0</v>
      </c>
      <c r="CV239" s="206">
        <v>2.4746657577846202E-13</v>
      </c>
      <c r="CW239" s="206">
        <v>1.0517329470584699E-12</v>
      </c>
      <c r="CX239" s="206">
        <v>7.1146640536307997E-13</v>
      </c>
      <c r="CY239" s="206">
        <v>-3.0438388820750899E-11</v>
      </c>
      <c r="CZ239" s="206">
        <v>0</v>
      </c>
      <c r="DA239" s="206">
        <v>-9.8986630311384991E-13</v>
      </c>
      <c r="DB239" s="206">
        <v>-1.9797326062276998E-12</v>
      </c>
      <c r="DC239" s="206">
        <v>7.4239972733538804E-13</v>
      </c>
      <c r="DD239" s="206">
        <v>-6.5578642581292598E-12</v>
      </c>
      <c r="DE239" s="206">
        <v>0</v>
      </c>
      <c r="DF239" s="206">
        <v>2.9695989093415501E-12</v>
      </c>
      <c r="DG239" s="206">
        <v>1.2373328788923101E-12</v>
      </c>
      <c r="DH239" s="206">
        <v>0</v>
      </c>
      <c r="DI239" s="206">
        <v>-94444.699124142993</v>
      </c>
      <c r="DJ239" s="232">
        <v>0</v>
      </c>
      <c r="DK239" s="206">
        <v>0</v>
      </c>
      <c r="DL239" s="207">
        <v>-144278.48934332872</v>
      </c>
      <c r="DM239" s="343">
        <f t="shared" si="196"/>
        <v>-49833.790219185685</v>
      </c>
      <c r="DN239" s="317">
        <f t="shared" si="197"/>
        <v>-11627.884384476652</v>
      </c>
      <c r="DO239" s="317" t="s">
        <v>420</v>
      </c>
      <c r="DP239" s="317"/>
      <c r="DQ239" s="208"/>
      <c r="DR239" s="205" t="s">
        <v>272</v>
      </c>
      <c r="DS239" s="209"/>
      <c r="DT239" s="205"/>
      <c r="DU239" s="206">
        <f t="shared" si="233"/>
        <v>-1.66112634063953</v>
      </c>
      <c r="DV239" s="206">
        <f t="shared" si="234"/>
        <v>-9.9667580438371193</v>
      </c>
      <c r="DW239" s="206">
        <f t="shared" si="235"/>
        <v>-38.205905834709021</v>
      </c>
      <c r="DX239" s="206">
        <f t="shared" si="236"/>
        <v>2.6370656981392353E-15</v>
      </c>
      <c r="DY239" s="206">
        <f t="shared" si="237"/>
        <v>-2.8427722892550889E-14</v>
      </c>
      <c r="DZ239" s="206">
        <f t="shared" si="238"/>
        <v>-8.7850634401354224E-15</v>
      </c>
      <c r="EA239" s="206">
        <f t="shared" si="239"/>
        <v>4.2069317882338599E-15</v>
      </c>
      <c r="EB239" s="206">
        <f t="shared" si="240"/>
        <v>-94.444699124143</v>
      </c>
      <c r="EC239" s="206">
        <f t="shared" si="241"/>
        <v>0</v>
      </c>
      <c r="ED239" s="207">
        <f t="shared" si="209"/>
        <v>-144.27848934332872</v>
      </c>
      <c r="EE239" s="303">
        <f t="shared" si="242"/>
        <v>0</v>
      </c>
      <c r="EF239" s="306"/>
      <c r="EG239" s="314"/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>
        <f t="shared" si="196"/>
        <v>0</v>
      </c>
      <c r="DN240" s="317">
        <f t="shared" si="197"/>
        <v>0</v>
      </c>
      <c r="DO240" s="317" t="s">
        <v>420</v>
      </c>
      <c r="DP240" s="317"/>
      <c r="DQ240" s="208"/>
      <c r="DR240" s="205" t="s">
        <v>281</v>
      </c>
      <c r="DS240" s="209"/>
      <c r="DT240" s="205"/>
      <c r="DU240" s="206">
        <f t="shared" si="233"/>
        <v>0</v>
      </c>
      <c r="DV240" s="206">
        <f t="shared" si="234"/>
        <v>0</v>
      </c>
      <c r="DW240" s="206">
        <f t="shared" si="235"/>
        <v>0</v>
      </c>
      <c r="DX240" s="206">
        <f t="shared" si="236"/>
        <v>0</v>
      </c>
      <c r="DY240" s="206">
        <f t="shared" si="237"/>
        <v>0</v>
      </c>
      <c r="DZ240" s="206">
        <f t="shared" si="238"/>
        <v>0</v>
      </c>
      <c r="EA240" s="206">
        <f t="shared" si="239"/>
        <v>0</v>
      </c>
      <c r="EB240" s="206">
        <f t="shared" si="240"/>
        <v>0</v>
      </c>
      <c r="EC240" s="206">
        <f t="shared" si="241"/>
        <v>0</v>
      </c>
      <c r="ED240" s="207">
        <f t="shared" si="209"/>
        <v>0</v>
      </c>
      <c r="EE240" s="303">
        <f t="shared" si="242"/>
        <v>0</v>
      </c>
      <c r="EF240" s="306"/>
      <c r="EG240" s="314"/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0</v>
      </c>
      <c r="DM241" s="343">
        <f t="shared" si="196"/>
        <v>0</v>
      </c>
      <c r="DN241" s="317">
        <f t="shared" si="197"/>
        <v>0</v>
      </c>
      <c r="DO241" s="317" t="s">
        <v>420</v>
      </c>
      <c r="DP241" s="317"/>
      <c r="DQ241" s="208"/>
      <c r="DR241" s="205" t="s">
        <v>312</v>
      </c>
      <c r="DS241" s="209"/>
      <c r="DT241" s="205"/>
      <c r="DU241" s="206">
        <f t="shared" si="233"/>
        <v>0</v>
      </c>
      <c r="DV241" s="206">
        <f t="shared" si="234"/>
        <v>0</v>
      </c>
      <c r="DW241" s="206">
        <f t="shared" si="235"/>
        <v>0</v>
      </c>
      <c r="DX241" s="206">
        <f t="shared" si="236"/>
        <v>0</v>
      </c>
      <c r="DY241" s="206">
        <f t="shared" si="237"/>
        <v>0</v>
      </c>
      <c r="DZ241" s="206">
        <f t="shared" si="238"/>
        <v>0</v>
      </c>
      <c r="EA241" s="206">
        <f t="shared" si="239"/>
        <v>0</v>
      </c>
      <c r="EB241" s="206">
        <f t="shared" si="240"/>
        <v>0</v>
      </c>
      <c r="EC241" s="206">
        <f t="shared" si="241"/>
        <v>0</v>
      </c>
      <c r="ED241" s="207">
        <f t="shared" si="209"/>
        <v>0</v>
      </c>
      <c r="EE241" s="303">
        <f t="shared" si="242"/>
        <v>0</v>
      </c>
      <c r="EF241" s="306"/>
      <c r="EG241" s="314"/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-24.478558021862799</v>
      </c>
      <c r="J242" s="206">
        <v>-24.4785580218626</v>
      </c>
      <c r="K242" s="206">
        <v>-24.478558021862799</v>
      </c>
      <c r="L242" s="206">
        <v>-24.4785580218626</v>
      </c>
      <c r="M242" s="206">
        <v>-24.478558021862799</v>
      </c>
      <c r="N242" s="206">
        <v>-24.478558021862401</v>
      </c>
      <c r="O242" s="206">
        <v>-24.478558021862899</v>
      </c>
      <c r="P242" s="206">
        <v>-24.478558021862401</v>
      </c>
      <c r="Q242" s="206">
        <v>-24.478558021862799</v>
      </c>
      <c r="R242" s="206">
        <v>-24.478558021862799</v>
      </c>
      <c r="S242" s="206">
        <v>-24.478558021862501</v>
      </c>
      <c r="T242" s="206">
        <v>-24.478558021862501</v>
      </c>
      <c r="U242" s="206">
        <v>-24.4785580218627</v>
      </c>
      <c r="V242" s="206">
        <v>-24.478558021862899</v>
      </c>
      <c r="W242" s="206">
        <v>-24.478558021862401</v>
      </c>
      <c r="X242" s="206">
        <v>-24.478558021862799</v>
      </c>
      <c r="Y242" s="206">
        <v>-24.478558021862501</v>
      </c>
      <c r="Z242" s="206">
        <v>-24.478558021862799</v>
      </c>
      <c r="AA242" s="206">
        <v>-24.4785580218626</v>
      </c>
      <c r="AB242" s="206">
        <v>-24.478558021863002</v>
      </c>
      <c r="AC242" s="206">
        <v>-24.478558021862501</v>
      </c>
      <c r="AD242" s="206">
        <v>-24.478558021862401</v>
      </c>
      <c r="AE242" s="206">
        <v>-24.478558021862899</v>
      </c>
      <c r="AF242" s="206">
        <v>-24.478558021862401</v>
      </c>
      <c r="AG242" s="206">
        <v>-24.478558021862799</v>
      </c>
      <c r="AH242" s="206">
        <v>-24.478558021862401</v>
      </c>
      <c r="AI242" s="206">
        <v>-24.478558021862899</v>
      </c>
      <c r="AJ242" s="206">
        <v>-24.478558021862799</v>
      </c>
      <c r="AK242" s="206">
        <v>-24.478558021862401</v>
      </c>
      <c r="AL242" s="206">
        <v>-24.478558021862501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0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-1391.74847259218</v>
      </c>
      <c r="DJ242" s="206">
        <v>0</v>
      </c>
      <c r="DK242" s="206">
        <v>0</v>
      </c>
      <c r="DL242" s="207">
        <v>-2126.10521324806</v>
      </c>
      <c r="DM242" s="343">
        <f t="shared" si="196"/>
        <v>-734.35674065587978</v>
      </c>
      <c r="DN242" s="317">
        <f t="shared" si="197"/>
        <v>-171.34990615303892</v>
      </c>
      <c r="DO242" s="317" t="s">
        <v>420</v>
      </c>
      <c r="DP242" s="317"/>
      <c r="DQ242" s="208"/>
      <c r="DR242" s="209" t="s">
        <v>313</v>
      </c>
      <c r="DS242" s="209"/>
      <c r="DT242" s="205"/>
      <c r="DU242" s="206">
        <f t="shared" si="233"/>
        <v>-2.4478558021862801E-2</v>
      </c>
      <c r="DV242" s="206">
        <f t="shared" si="234"/>
        <v>-0.14687134813117608</v>
      </c>
      <c r="DW242" s="206">
        <f t="shared" si="235"/>
        <v>-0.56300683450284073</v>
      </c>
      <c r="DX242" s="206">
        <f t="shared" si="236"/>
        <v>0</v>
      </c>
      <c r="DY242" s="206">
        <f t="shared" si="237"/>
        <v>0</v>
      </c>
      <c r="DZ242" s="206">
        <f t="shared" si="238"/>
        <v>0</v>
      </c>
      <c r="EA242" s="206">
        <f t="shared" si="239"/>
        <v>0</v>
      </c>
      <c r="EB242" s="206">
        <f t="shared" si="240"/>
        <v>-1.39174847259218</v>
      </c>
      <c r="EC242" s="206">
        <f t="shared" si="241"/>
        <v>0</v>
      </c>
      <c r="ED242" s="207">
        <f t="shared" si="209"/>
        <v>-2.1261052132480596</v>
      </c>
      <c r="EE242" s="303">
        <f t="shared" si="242"/>
        <v>0</v>
      </c>
      <c r="EF242" s="306"/>
      <c r="EG242" s="314"/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>
        <f t="shared" si="196"/>
        <v>0</v>
      </c>
      <c r="DN243" s="317">
        <f t="shared" si="197"/>
        <v>0</v>
      </c>
      <c r="DO243" s="317" t="s">
        <v>420</v>
      </c>
      <c r="DP243" s="317"/>
      <c r="DQ243" s="208"/>
      <c r="DR243" s="209" t="s">
        <v>314</v>
      </c>
      <c r="DS243" s="209"/>
      <c r="DT243" s="205"/>
      <c r="DU243" s="206">
        <f t="shared" si="233"/>
        <v>0</v>
      </c>
      <c r="DV243" s="206">
        <f t="shared" si="234"/>
        <v>0</v>
      </c>
      <c r="DW243" s="206">
        <f t="shared" si="235"/>
        <v>0</v>
      </c>
      <c r="DX243" s="206">
        <f t="shared" si="236"/>
        <v>0</v>
      </c>
      <c r="DY243" s="206">
        <f t="shared" si="237"/>
        <v>0</v>
      </c>
      <c r="DZ243" s="206">
        <f t="shared" si="238"/>
        <v>0</v>
      </c>
      <c r="EA243" s="206">
        <f t="shared" si="239"/>
        <v>0</v>
      </c>
      <c r="EB243" s="206">
        <f t="shared" si="240"/>
        <v>0</v>
      </c>
      <c r="EC243" s="206">
        <f t="shared" si="241"/>
        <v>0</v>
      </c>
      <c r="ED243" s="207">
        <f t="shared" si="209"/>
        <v>0</v>
      </c>
      <c r="EE243" s="303">
        <f t="shared" si="242"/>
        <v>0</v>
      </c>
      <c r="EF243" s="306"/>
      <c r="EG243" s="314"/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>
        <f t="shared" si="196"/>
        <v>0</v>
      </c>
      <c r="DN244" s="317">
        <f t="shared" si="197"/>
        <v>0</v>
      </c>
      <c r="DO244" s="317" t="s">
        <v>420</v>
      </c>
      <c r="DP244" s="317"/>
      <c r="DQ244" s="308" t="s">
        <v>317</v>
      </c>
      <c r="DR244" s="211"/>
      <c r="DS244" s="211"/>
      <c r="DT244" s="212"/>
      <c r="DU244" s="213">
        <f t="shared" ref="DU244:EC244" si="243">DU245+DU253</f>
        <v>0</v>
      </c>
      <c r="DV244" s="213">
        <f t="shared" si="243"/>
        <v>0</v>
      </c>
      <c r="DW244" s="213">
        <f t="shared" si="243"/>
        <v>0</v>
      </c>
      <c r="DX244" s="213">
        <f t="shared" si="243"/>
        <v>0</v>
      </c>
      <c r="DY244" s="213">
        <f t="shared" si="243"/>
        <v>0</v>
      </c>
      <c r="DZ244" s="213">
        <f t="shared" si="243"/>
        <v>0</v>
      </c>
      <c r="EA244" s="213">
        <f t="shared" si="243"/>
        <v>0</v>
      </c>
      <c r="EB244" s="213">
        <f t="shared" si="243"/>
        <v>0</v>
      </c>
      <c r="EC244" s="213">
        <f t="shared" si="243"/>
        <v>0</v>
      </c>
      <c r="ED244" s="214">
        <f t="shared" si="209"/>
        <v>0</v>
      </c>
      <c r="EE244" s="305"/>
      <c r="EF244" s="306"/>
      <c r="EG244" s="314"/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>
        <f t="shared" si="196"/>
        <v>0</v>
      </c>
      <c r="DN245" s="317">
        <f t="shared" si="197"/>
        <v>0</v>
      </c>
      <c r="DO245" s="317" t="s">
        <v>420</v>
      </c>
      <c r="DP245" s="317"/>
      <c r="DQ245" s="230"/>
      <c r="DR245" s="211" t="s">
        <v>318</v>
      </c>
      <c r="DS245" s="211"/>
      <c r="DT245" s="212"/>
      <c r="DU245" s="213">
        <f t="shared" ref="DU245:EC245" si="244">SUM(DU246:DU252)</f>
        <v>0</v>
      </c>
      <c r="DV245" s="213">
        <f t="shared" si="244"/>
        <v>0</v>
      </c>
      <c r="DW245" s="213">
        <f t="shared" si="244"/>
        <v>0</v>
      </c>
      <c r="DX245" s="213">
        <f t="shared" si="244"/>
        <v>0</v>
      </c>
      <c r="DY245" s="213">
        <f t="shared" si="244"/>
        <v>0</v>
      </c>
      <c r="DZ245" s="213">
        <f t="shared" si="244"/>
        <v>0</v>
      </c>
      <c r="EA245" s="213">
        <f t="shared" si="244"/>
        <v>0</v>
      </c>
      <c r="EB245" s="213">
        <f t="shared" si="244"/>
        <v>0</v>
      </c>
      <c r="EC245" s="213">
        <f t="shared" si="244"/>
        <v>0</v>
      </c>
      <c r="ED245" s="214">
        <f t="shared" si="209"/>
        <v>0</v>
      </c>
      <c r="EE245" s="305"/>
      <c r="EF245" s="306"/>
      <c r="EG245" s="314"/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>
        <f t="shared" si="196"/>
        <v>0</v>
      </c>
      <c r="DN246" s="317">
        <f t="shared" si="197"/>
        <v>0</v>
      </c>
      <c r="DO246" s="317" t="s">
        <v>420</v>
      </c>
      <c r="DP246" s="317"/>
      <c r="DQ246" s="208"/>
      <c r="DR246" s="218"/>
      <c r="DS246" s="209" t="s">
        <v>292</v>
      </c>
      <c r="DT246" s="205"/>
      <c r="DU246" s="206">
        <f t="shared" ref="DU246:DU252" si="245">I246/$DQ$4</f>
        <v>0</v>
      </c>
      <c r="DV246" s="206">
        <f t="shared" ref="DV246:DV252" si="246">SUM(J246:O246)/$DQ$4</f>
        <v>0</v>
      </c>
      <c r="DW246" s="206">
        <f t="shared" ref="DW246:DW252" si="247">SUM(P246:AL246)/$DQ$4</f>
        <v>0</v>
      </c>
      <c r="DX246" s="206">
        <f t="shared" ref="DX246:DX252" si="248">SUM(AM246:CT246)/$DQ$4</f>
        <v>0</v>
      </c>
      <c r="DY246" s="206">
        <f t="shared" ref="DY246:DY252" si="249">SUM(CU246:CY246)/$DQ$4</f>
        <v>0</v>
      </c>
      <c r="DZ246" s="206">
        <f t="shared" ref="DZ246:DZ252" si="250">SUM(CZ246:DE246)/$DQ$4</f>
        <v>0</v>
      </c>
      <c r="EA246" s="206">
        <f t="shared" ref="EA246:EA252" si="251">SUM(DF246:DG246)/$DQ$4</f>
        <v>0</v>
      </c>
      <c r="EB246" s="206">
        <f t="shared" ref="EB246:EB252" si="252">SUM(DH246:DI246)/$DQ$4</f>
        <v>0</v>
      </c>
      <c r="EC246" s="206">
        <f t="shared" ref="EC246:EC252" si="253">SUM(DJ246:DK246)/$DQ$4</f>
        <v>0</v>
      </c>
      <c r="ED246" s="207">
        <f t="shared" si="209"/>
        <v>0</v>
      </c>
      <c r="EE246" s="303">
        <f t="shared" ref="EE246:EE252" si="254">ED246-(DL246/$DQ$4)</f>
        <v>0</v>
      </c>
      <c r="EF246" s="306"/>
      <c r="EG246" s="314"/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>
        <f t="shared" si="196"/>
        <v>0</v>
      </c>
      <c r="DN247" s="317">
        <f t="shared" si="197"/>
        <v>0</v>
      </c>
      <c r="DO247" s="317" t="s">
        <v>420</v>
      </c>
      <c r="DP247" s="317"/>
      <c r="DQ247" s="208"/>
      <c r="DR247" s="218"/>
      <c r="DS247" s="209" t="s">
        <v>316</v>
      </c>
      <c r="DT247" s="205"/>
      <c r="DU247" s="206">
        <f t="shared" si="245"/>
        <v>0</v>
      </c>
      <c r="DV247" s="206">
        <f t="shared" si="246"/>
        <v>0</v>
      </c>
      <c r="DW247" s="206">
        <f t="shared" si="247"/>
        <v>0</v>
      </c>
      <c r="DX247" s="206">
        <f t="shared" si="248"/>
        <v>0</v>
      </c>
      <c r="DY247" s="206">
        <f t="shared" si="249"/>
        <v>0</v>
      </c>
      <c r="DZ247" s="206">
        <f t="shared" si="250"/>
        <v>0</v>
      </c>
      <c r="EA247" s="206">
        <f t="shared" si="251"/>
        <v>0</v>
      </c>
      <c r="EB247" s="206">
        <f t="shared" si="252"/>
        <v>0</v>
      </c>
      <c r="EC247" s="206">
        <f t="shared" si="253"/>
        <v>0</v>
      </c>
      <c r="ED247" s="207">
        <f t="shared" si="209"/>
        <v>0</v>
      </c>
      <c r="EE247" s="303">
        <f t="shared" si="254"/>
        <v>0</v>
      </c>
      <c r="EF247" s="306"/>
      <c r="EG247" s="314"/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>
        <f t="shared" si="196"/>
        <v>0</v>
      </c>
      <c r="DN248" s="317">
        <f t="shared" si="197"/>
        <v>0</v>
      </c>
      <c r="DO248" s="317" t="s">
        <v>420</v>
      </c>
      <c r="DP248" s="317"/>
      <c r="DQ248" s="208"/>
      <c r="DR248" s="218"/>
      <c r="DS248" s="205" t="s">
        <v>272</v>
      </c>
      <c r="DT248" s="205"/>
      <c r="DU248" s="206">
        <f t="shared" si="245"/>
        <v>0</v>
      </c>
      <c r="DV248" s="206">
        <f t="shared" si="246"/>
        <v>0</v>
      </c>
      <c r="DW248" s="206">
        <f t="shared" si="247"/>
        <v>0</v>
      </c>
      <c r="DX248" s="206">
        <f t="shared" si="248"/>
        <v>0</v>
      </c>
      <c r="DY248" s="206">
        <f t="shared" si="249"/>
        <v>0</v>
      </c>
      <c r="DZ248" s="206">
        <f t="shared" si="250"/>
        <v>0</v>
      </c>
      <c r="EA248" s="206">
        <f t="shared" si="251"/>
        <v>0</v>
      </c>
      <c r="EB248" s="206">
        <f t="shared" si="252"/>
        <v>0</v>
      </c>
      <c r="EC248" s="206">
        <f t="shared" si="253"/>
        <v>0</v>
      </c>
      <c r="ED248" s="207">
        <f t="shared" si="209"/>
        <v>0</v>
      </c>
      <c r="EE248" s="303">
        <f t="shared" si="254"/>
        <v>0</v>
      </c>
      <c r="EF248" s="306"/>
      <c r="EG248" s="314"/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>
        <f t="shared" si="196"/>
        <v>0</v>
      </c>
      <c r="DN249" s="317">
        <f t="shared" si="197"/>
        <v>0</v>
      </c>
      <c r="DO249" s="317" t="s">
        <v>420</v>
      </c>
      <c r="DP249" s="317"/>
      <c r="DQ249" s="208"/>
      <c r="DR249" s="218"/>
      <c r="DS249" s="205" t="s">
        <v>281</v>
      </c>
      <c r="DT249" s="205"/>
      <c r="DU249" s="206">
        <f t="shared" si="245"/>
        <v>0</v>
      </c>
      <c r="DV249" s="206">
        <f t="shared" si="246"/>
        <v>0</v>
      </c>
      <c r="DW249" s="206">
        <f t="shared" si="247"/>
        <v>0</v>
      </c>
      <c r="DX249" s="206">
        <f t="shared" si="248"/>
        <v>0</v>
      </c>
      <c r="DY249" s="206">
        <f t="shared" si="249"/>
        <v>0</v>
      </c>
      <c r="DZ249" s="206">
        <f t="shared" si="250"/>
        <v>0</v>
      </c>
      <c r="EA249" s="206">
        <f t="shared" si="251"/>
        <v>0</v>
      </c>
      <c r="EB249" s="206">
        <f t="shared" si="252"/>
        <v>0</v>
      </c>
      <c r="EC249" s="206">
        <f t="shared" si="253"/>
        <v>0</v>
      </c>
      <c r="ED249" s="207">
        <f t="shared" si="209"/>
        <v>0</v>
      </c>
      <c r="EE249" s="303">
        <f t="shared" si="254"/>
        <v>0</v>
      </c>
      <c r="EF249" s="306"/>
      <c r="EG249" s="314"/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>
        <f t="shared" si="196"/>
        <v>0</v>
      </c>
      <c r="DN250" s="317">
        <f t="shared" si="197"/>
        <v>0</v>
      </c>
      <c r="DO250" s="317" t="s">
        <v>420</v>
      </c>
      <c r="DP250" s="317"/>
      <c r="DQ250" s="208"/>
      <c r="DR250" s="218"/>
      <c r="DS250" s="205" t="s">
        <v>312</v>
      </c>
      <c r="DT250" s="205"/>
      <c r="DU250" s="206">
        <f t="shared" si="245"/>
        <v>0</v>
      </c>
      <c r="DV250" s="206">
        <f t="shared" si="246"/>
        <v>0</v>
      </c>
      <c r="DW250" s="206">
        <f t="shared" si="247"/>
        <v>0</v>
      </c>
      <c r="DX250" s="206">
        <f t="shared" si="248"/>
        <v>0</v>
      </c>
      <c r="DY250" s="206">
        <f t="shared" si="249"/>
        <v>0</v>
      </c>
      <c r="DZ250" s="206">
        <f t="shared" si="250"/>
        <v>0</v>
      </c>
      <c r="EA250" s="206">
        <f t="shared" si="251"/>
        <v>0</v>
      </c>
      <c r="EB250" s="206">
        <f t="shared" si="252"/>
        <v>0</v>
      </c>
      <c r="EC250" s="206">
        <f t="shared" si="253"/>
        <v>0</v>
      </c>
      <c r="ED250" s="207">
        <f t="shared" si="209"/>
        <v>0</v>
      </c>
      <c r="EE250" s="303">
        <f t="shared" si="254"/>
        <v>0</v>
      </c>
      <c r="EF250" s="306"/>
      <c r="EG250" s="314"/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>
        <f t="shared" si="196"/>
        <v>0</v>
      </c>
      <c r="DN251" s="317">
        <f t="shared" si="197"/>
        <v>0</v>
      </c>
      <c r="DO251" s="317" t="s">
        <v>420</v>
      </c>
      <c r="DP251" s="317"/>
      <c r="DQ251" s="208"/>
      <c r="DR251" s="218"/>
      <c r="DS251" s="209" t="s">
        <v>313</v>
      </c>
      <c r="DT251" s="205"/>
      <c r="DU251" s="206">
        <f t="shared" si="245"/>
        <v>0</v>
      </c>
      <c r="DV251" s="206">
        <f t="shared" si="246"/>
        <v>0</v>
      </c>
      <c r="DW251" s="206">
        <f t="shared" si="247"/>
        <v>0</v>
      </c>
      <c r="DX251" s="206">
        <f t="shared" si="248"/>
        <v>0</v>
      </c>
      <c r="DY251" s="206">
        <f t="shared" si="249"/>
        <v>0</v>
      </c>
      <c r="DZ251" s="206">
        <f t="shared" si="250"/>
        <v>0</v>
      </c>
      <c r="EA251" s="206">
        <f t="shared" si="251"/>
        <v>0</v>
      </c>
      <c r="EB251" s="206">
        <f t="shared" si="252"/>
        <v>0</v>
      </c>
      <c r="EC251" s="206">
        <f t="shared" si="253"/>
        <v>0</v>
      </c>
      <c r="ED251" s="207">
        <f t="shared" si="209"/>
        <v>0</v>
      </c>
      <c r="EE251" s="303">
        <f t="shared" si="254"/>
        <v>0</v>
      </c>
      <c r="EF251" s="306"/>
      <c r="EG251" s="314"/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>
        <f t="shared" si="196"/>
        <v>0</v>
      </c>
      <c r="DN252" s="317">
        <f t="shared" si="197"/>
        <v>0</v>
      </c>
      <c r="DO252" s="317" t="s">
        <v>420</v>
      </c>
      <c r="DP252" s="317"/>
      <c r="DQ252" s="208"/>
      <c r="DR252" s="218"/>
      <c r="DS252" s="209" t="s">
        <v>314</v>
      </c>
      <c r="DT252" s="205"/>
      <c r="DU252" s="206">
        <f t="shared" si="245"/>
        <v>0</v>
      </c>
      <c r="DV252" s="206">
        <f t="shared" si="246"/>
        <v>0</v>
      </c>
      <c r="DW252" s="206">
        <f t="shared" si="247"/>
        <v>0</v>
      </c>
      <c r="DX252" s="206">
        <f t="shared" si="248"/>
        <v>0</v>
      </c>
      <c r="DY252" s="206">
        <f t="shared" si="249"/>
        <v>0</v>
      </c>
      <c r="DZ252" s="206">
        <f t="shared" si="250"/>
        <v>0</v>
      </c>
      <c r="EA252" s="206">
        <f t="shared" si="251"/>
        <v>0</v>
      </c>
      <c r="EB252" s="206">
        <f t="shared" si="252"/>
        <v>0</v>
      </c>
      <c r="EC252" s="206">
        <f t="shared" si="253"/>
        <v>0</v>
      </c>
      <c r="ED252" s="207">
        <f t="shared" si="209"/>
        <v>0</v>
      </c>
      <c r="EE252" s="303">
        <f t="shared" si="254"/>
        <v>0</v>
      </c>
      <c r="EF252" s="306"/>
      <c r="EG252" s="314"/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>
        <f t="shared" si="196"/>
        <v>0</v>
      </c>
      <c r="DN253" s="317">
        <f t="shared" si="197"/>
        <v>0</v>
      </c>
      <c r="DO253" s="317" t="s">
        <v>420</v>
      </c>
      <c r="DP253" s="317"/>
      <c r="DQ253" s="230"/>
      <c r="DR253" s="211" t="s">
        <v>326</v>
      </c>
      <c r="DS253" s="211"/>
      <c r="DT253" s="212"/>
      <c r="DU253" s="213">
        <f t="shared" ref="DU253:EC253" si="255">SUM(DU254:DU260)</f>
        <v>0</v>
      </c>
      <c r="DV253" s="213">
        <f t="shared" si="255"/>
        <v>0</v>
      </c>
      <c r="DW253" s="213">
        <f t="shared" si="255"/>
        <v>0</v>
      </c>
      <c r="DX253" s="213">
        <f t="shared" si="255"/>
        <v>0</v>
      </c>
      <c r="DY253" s="213">
        <f t="shared" si="255"/>
        <v>0</v>
      </c>
      <c r="DZ253" s="213">
        <f t="shared" si="255"/>
        <v>0</v>
      </c>
      <c r="EA253" s="213">
        <f t="shared" si="255"/>
        <v>0</v>
      </c>
      <c r="EB253" s="213">
        <f t="shared" si="255"/>
        <v>0</v>
      </c>
      <c r="EC253" s="213">
        <f t="shared" si="255"/>
        <v>0</v>
      </c>
      <c r="ED253" s="214">
        <f t="shared" si="209"/>
        <v>0</v>
      </c>
      <c r="EE253" s="305"/>
      <c r="EF253" s="306"/>
      <c r="EG253" s="314"/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>
        <f t="shared" si="196"/>
        <v>0</v>
      </c>
      <c r="DN254" s="317">
        <f t="shared" si="197"/>
        <v>0</v>
      </c>
      <c r="DO254" s="317" t="s">
        <v>420</v>
      </c>
      <c r="DP254" s="317"/>
      <c r="DQ254" s="208"/>
      <c r="DR254" s="218"/>
      <c r="DS254" s="209" t="s">
        <v>292</v>
      </c>
      <c r="DT254" s="205"/>
      <c r="DU254" s="206">
        <f t="shared" ref="DU254:DU260" si="256">I254/$DQ$4</f>
        <v>0</v>
      </c>
      <c r="DV254" s="206">
        <f t="shared" ref="DV254:DV260" si="257">SUM(J254:O254)/$DQ$4</f>
        <v>0</v>
      </c>
      <c r="DW254" s="206">
        <f t="shared" ref="DW254:DW260" si="258">SUM(P254:AL254)/$DQ$4</f>
        <v>0</v>
      </c>
      <c r="DX254" s="206">
        <f t="shared" ref="DX254:DX260" si="259">SUM(AM254:CT254)/$DQ$4</f>
        <v>0</v>
      </c>
      <c r="DY254" s="206">
        <f t="shared" ref="DY254:DY260" si="260">SUM(CU254:CY254)/$DQ$4</f>
        <v>0</v>
      </c>
      <c r="DZ254" s="206">
        <f t="shared" ref="DZ254:DZ260" si="261">SUM(CZ254:DE254)/$DQ$4</f>
        <v>0</v>
      </c>
      <c r="EA254" s="206">
        <f t="shared" ref="EA254:EA260" si="262">SUM(DF254:DG254)/$DQ$4</f>
        <v>0</v>
      </c>
      <c r="EB254" s="206">
        <f t="shared" ref="EB254:EB260" si="263">SUM(DH254:DI254)/$DQ$4</f>
        <v>0</v>
      </c>
      <c r="EC254" s="206">
        <f t="shared" ref="EC254:EC260" si="264">SUM(DJ254:DK254)/$DQ$4</f>
        <v>0</v>
      </c>
      <c r="ED254" s="207">
        <f t="shared" si="209"/>
        <v>0</v>
      </c>
      <c r="EE254" s="303">
        <f t="shared" ref="EE254:EE260" si="265">ED254-(DL254/$DQ$4)</f>
        <v>0</v>
      </c>
      <c r="EF254" s="306"/>
      <c r="EG254" s="314"/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>
        <f t="shared" si="196"/>
        <v>0</v>
      </c>
      <c r="DN255" s="317">
        <f t="shared" si="197"/>
        <v>0</v>
      </c>
      <c r="DO255" s="317" t="s">
        <v>420</v>
      </c>
      <c r="DP255" s="317"/>
      <c r="DQ255" s="208"/>
      <c r="DR255" s="218"/>
      <c r="DS255" s="209" t="s">
        <v>316</v>
      </c>
      <c r="DT255" s="205"/>
      <c r="DU255" s="206">
        <f t="shared" si="256"/>
        <v>0</v>
      </c>
      <c r="DV255" s="206">
        <f t="shared" si="257"/>
        <v>0</v>
      </c>
      <c r="DW255" s="206">
        <f t="shared" si="258"/>
        <v>0</v>
      </c>
      <c r="DX255" s="206">
        <f t="shared" si="259"/>
        <v>0</v>
      </c>
      <c r="DY255" s="206">
        <f t="shared" si="260"/>
        <v>0</v>
      </c>
      <c r="DZ255" s="206">
        <f t="shared" si="261"/>
        <v>0</v>
      </c>
      <c r="EA255" s="206">
        <f t="shared" si="262"/>
        <v>0</v>
      </c>
      <c r="EB255" s="206">
        <f t="shared" si="263"/>
        <v>0</v>
      </c>
      <c r="EC255" s="206">
        <f t="shared" si="264"/>
        <v>0</v>
      </c>
      <c r="ED255" s="207">
        <f t="shared" si="209"/>
        <v>0</v>
      </c>
      <c r="EE255" s="303">
        <f t="shared" si="265"/>
        <v>0</v>
      </c>
      <c r="EF255" s="306"/>
      <c r="EG255" s="314"/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>
        <f t="shared" si="196"/>
        <v>0</v>
      </c>
      <c r="DN256" s="317">
        <f t="shared" si="197"/>
        <v>0</v>
      </c>
      <c r="DO256" s="317" t="s">
        <v>420</v>
      </c>
      <c r="DP256" s="317"/>
      <c r="DQ256" s="208"/>
      <c r="DR256" s="218"/>
      <c r="DS256" s="205" t="s">
        <v>272</v>
      </c>
      <c r="DT256" s="205"/>
      <c r="DU256" s="206">
        <f t="shared" si="256"/>
        <v>0</v>
      </c>
      <c r="DV256" s="206">
        <f t="shared" si="257"/>
        <v>0</v>
      </c>
      <c r="DW256" s="206">
        <f t="shared" si="258"/>
        <v>0</v>
      </c>
      <c r="DX256" s="206">
        <f t="shared" si="259"/>
        <v>0</v>
      </c>
      <c r="DY256" s="206">
        <f t="shared" si="260"/>
        <v>0</v>
      </c>
      <c r="DZ256" s="206">
        <f t="shared" si="261"/>
        <v>0</v>
      </c>
      <c r="EA256" s="206">
        <f t="shared" si="262"/>
        <v>0</v>
      </c>
      <c r="EB256" s="206">
        <f t="shared" si="263"/>
        <v>0</v>
      </c>
      <c r="EC256" s="206">
        <f t="shared" si="264"/>
        <v>0</v>
      </c>
      <c r="ED256" s="207">
        <f t="shared" si="209"/>
        <v>0</v>
      </c>
      <c r="EE256" s="303">
        <f t="shared" si="265"/>
        <v>0</v>
      </c>
      <c r="EF256" s="306"/>
      <c r="EG256" s="314"/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>
        <f t="shared" si="196"/>
        <v>0</v>
      </c>
      <c r="DN257" s="317">
        <f t="shared" si="197"/>
        <v>0</v>
      </c>
      <c r="DO257" s="317" t="s">
        <v>420</v>
      </c>
      <c r="DP257" s="317"/>
      <c r="DQ257" s="208"/>
      <c r="DR257" s="218"/>
      <c r="DS257" s="205" t="s">
        <v>281</v>
      </c>
      <c r="DT257" s="205"/>
      <c r="DU257" s="206">
        <f t="shared" si="256"/>
        <v>0</v>
      </c>
      <c r="DV257" s="206">
        <f t="shared" si="257"/>
        <v>0</v>
      </c>
      <c r="DW257" s="206">
        <f t="shared" si="258"/>
        <v>0</v>
      </c>
      <c r="DX257" s="206">
        <f t="shared" si="259"/>
        <v>0</v>
      </c>
      <c r="DY257" s="206">
        <f t="shared" si="260"/>
        <v>0</v>
      </c>
      <c r="DZ257" s="206">
        <f t="shared" si="261"/>
        <v>0</v>
      </c>
      <c r="EA257" s="206">
        <f t="shared" si="262"/>
        <v>0</v>
      </c>
      <c r="EB257" s="206">
        <f t="shared" si="263"/>
        <v>0</v>
      </c>
      <c r="EC257" s="206">
        <f t="shared" si="264"/>
        <v>0</v>
      </c>
      <c r="ED257" s="207">
        <f t="shared" si="209"/>
        <v>0</v>
      </c>
      <c r="EE257" s="303">
        <f t="shared" si="265"/>
        <v>0</v>
      </c>
      <c r="EF257" s="306"/>
      <c r="EG257" s="314"/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>
        <f t="shared" si="196"/>
        <v>0</v>
      </c>
      <c r="DN258" s="317">
        <f t="shared" si="197"/>
        <v>0</v>
      </c>
      <c r="DO258" s="317" t="s">
        <v>420</v>
      </c>
      <c r="DP258" s="317"/>
      <c r="DQ258" s="208"/>
      <c r="DR258" s="218"/>
      <c r="DS258" s="205" t="s">
        <v>312</v>
      </c>
      <c r="DT258" s="205"/>
      <c r="DU258" s="206">
        <f t="shared" si="256"/>
        <v>0</v>
      </c>
      <c r="DV258" s="206">
        <f t="shared" si="257"/>
        <v>0</v>
      </c>
      <c r="DW258" s="206">
        <f t="shared" si="258"/>
        <v>0</v>
      </c>
      <c r="DX258" s="206">
        <f t="shared" si="259"/>
        <v>0</v>
      </c>
      <c r="DY258" s="206">
        <f t="shared" si="260"/>
        <v>0</v>
      </c>
      <c r="DZ258" s="206">
        <f t="shared" si="261"/>
        <v>0</v>
      </c>
      <c r="EA258" s="206">
        <f t="shared" si="262"/>
        <v>0</v>
      </c>
      <c r="EB258" s="206">
        <f t="shared" si="263"/>
        <v>0</v>
      </c>
      <c r="EC258" s="206">
        <f t="shared" si="264"/>
        <v>0</v>
      </c>
      <c r="ED258" s="207">
        <f t="shared" si="209"/>
        <v>0</v>
      </c>
      <c r="EE258" s="303">
        <f t="shared" si="265"/>
        <v>0</v>
      </c>
      <c r="EF258" s="306"/>
      <c r="EG258" s="314"/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>
        <f t="shared" si="196"/>
        <v>0</v>
      </c>
      <c r="DN259" s="317">
        <f t="shared" si="197"/>
        <v>0</v>
      </c>
      <c r="DO259" s="317" t="s">
        <v>420</v>
      </c>
      <c r="DP259" s="317"/>
      <c r="DQ259" s="208"/>
      <c r="DR259" s="218"/>
      <c r="DS259" s="209" t="s">
        <v>313</v>
      </c>
      <c r="DT259" s="205"/>
      <c r="DU259" s="206">
        <f t="shared" si="256"/>
        <v>0</v>
      </c>
      <c r="DV259" s="206">
        <f t="shared" si="257"/>
        <v>0</v>
      </c>
      <c r="DW259" s="206">
        <f t="shared" si="258"/>
        <v>0</v>
      </c>
      <c r="DX259" s="206">
        <f t="shared" si="259"/>
        <v>0</v>
      </c>
      <c r="DY259" s="206">
        <f t="shared" si="260"/>
        <v>0</v>
      </c>
      <c r="DZ259" s="206">
        <f t="shared" si="261"/>
        <v>0</v>
      </c>
      <c r="EA259" s="206">
        <f t="shared" si="262"/>
        <v>0</v>
      </c>
      <c r="EB259" s="206">
        <f t="shared" si="263"/>
        <v>0</v>
      </c>
      <c r="EC259" s="206">
        <f t="shared" si="264"/>
        <v>0</v>
      </c>
      <c r="ED259" s="207">
        <f t="shared" si="209"/>
        <v>0</v>
      </c>
      <c r="EE259" s="303">
        <f t="shared" si="265"/>
        <v>0</v>
      </c>
      <c r="EF259" s="306"/>
      <c r="EG259" s="314"/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>
        <f t="shared" si="196"/>
        <v>0</v>
      </c>
      <c r="DN260" s="317">
        <f t="shared" si="197"/>
        <v>0</v>
      </c>
      <c r="DO260" s="317" t="s">
        <v>420</v>
      </c>
      <c r="DP260" s="317"/>
      <c r="DQ260" s="208"/>
      <c r="DR260" s="218"/>
      <c r="DS260" s="209" t="s">
        <v>314</v>
      </c>
      <c r="DT260" s="205"/>
      <c r="DU260" s="206">
        <f t="shared" si="256"/>
        <v>0</v>
      </c>
      <c r="DV260" s="206">
        <f t="shared" si="257"/>
        <v>0</v>
      </c>
      <c r="DW260" s="206">
        <f t="shared" si="258"/>
        <v>0</v>
      </c>
      <c r="DX260" s="206">
        <f t="shared" si="259"/>
        <v>0</v>
      </c>
      <c r="DY260" s="206">
        <f t="shared" si="260"/>
        <v>0</v>
      </c>
      <c r="DZ260" s="206">
        <f t="shared" si="261"/>
        <v>0</v>
      </c>
      <c r="EA260" s="206">
        <f t="shared" si="262"/>
        <v>0</v>
      </c>
      <c r="EB260" s="206">
        <f t="shared" si="263"/>
        <v>0</v>
      </c>
      <c r="EC260" s="206">
        <f t="shared" si="264"/>
        <v>0</v>
      </c>
      <c r="ED260" s="207">
        <f t="shared" si="209"/>
        <v>0</v>
      </c>
      <c r="EE260" s="303">
        <f t="shared" si="265"/>
        <v>0</v>
      </c>
      <c r="EF260" s="306"/>
      <c r="EG260" s="314"/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>
        <f t="shared" si="196"/>
        <v>0</v>
      </c>
      <c r="DN261" s="317">
        <f t="shared" si="197"/>
        <v>0</v>
      </c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66">SUM(DU262:DU265)</f>
        <v>0</v>
      </c>
      <c r="DV261" s="213">
        <f t="shared" si="266"/>
        <v>0</v>
      </c>
      <c r="DW261" s="213">
        <f t="shared" si="266"/>
        <v>0</v>
      </c>
      <c r="DX261" s="213">
        <f t="shared" si="266"/>
        <v>0</v>
      </c>
      <c r="DY261" s="213">
        <f t="shared" si="266"/>
        <v>0</v>
      </c>
      <c r="DZ261" s="213">
        <f t="shared" si="266"/>
        <v>0</v>
      </c>
      <c r="EA261" s="213">
        <f t="shared" si="266"/>
        <v>0</v>
      </c>
      <c r="EB261" s="213">
        <f t="shared" si="266"/>
        <v>0</v>
      </c>
      <c r="EC261" s="213">
        <f t="shared" si="266"/>
        <v>0</v>
      </c>
      <c r="ED261" s="214">
        <f t="shared" si="209"/>
        <v>0</v>
      </c>
      <c r="EE261" s="305"/>
      <c r="EF261" s="306"/>
      <c r="EG261" s="314"/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0</v>
      </c>
      <c r="L262" s="206">
        <v>0</v>
      </c>
      <c r="M262" s="206">
        <v>0</v>
      </c>
      <c r="N262" s="206">
        <v>0</v>
      </c>
      <c r="O262" s="206">
        <v>0</v>
      </c>
      <c r="P262" s="206">
        <v>0</v>
      </c>
      <c r="Q262" s="206">
        <v>0</v>
      </c>
      <c r="R262" s="206">
        <v>0</v>
      </c>
      <c r="S262" s="206">
        <v>0</v>
      </c>
      <c r="T262" s="206">
        <v>0</v>
      </c>
      <c r="U262" s="206">
        <v>0</v>
      </c>
      <c r="V262" s="206">
        <v>0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0</v>
      </c>
      <c r="DM262" s="343">
        <f t="shared" si="196"/>
        <v>0</v>
      </c>
      <c r="DN262" s="317">
        <f t="shared" si="197"/>
        <v>0</v>
      </c>
      <c r="DO262" s="317" t="s">
        <v>419</v>
      </c>
      <c r="DP262" s="317"/>
      <c r="DQ262" s="208"/>
      <c r="DR262" s="209" t="s">
        <v>253</v>
      </c>
      <c r="DS262" s="209"/>
      <c r="DT262" s="205"/>
      <c r="DU262" s="206">
        <f t="shared" ref="DU262:DU267" si="267">I262/$DQ$4</f>
        <v>0</v>
      </c>
      <c r="DV262" s="206">
        <f t="shared" ref="DV262:DV267" si="268">SUM(J262:O262)/$DQ$4</f>
        <v>0</v>
      </c>
      <c r="DW262" s="206">
        <f t="shared" ref="DW262:DW267" si="269">SUM(P262:AL262)/$DQ$4</f>
        <v>0</v>
      </c>
      <c r="DX262" s="206">
        <f t="shared" ref="DX262:DX267" si="270">SUM(AM262:CT262)/$DQ$4</f>
        <v>0</v>
      </c>
      <c r="DY262" s="206">
        <f t="shared" ref="DY262:DY267" si="271">SUM(CU262:CY262)/$DQ$4</f>
        <v>0</v>
      </c>
      <c r="DZ262" s="206">
        <f t="shared" ref="DZ262:DZ267" si="272">SUM(CZ262:DE262)/$DQ$4</f>
        <v>0</v>
      </c>
      <c r="EA262" s="206">
        <f t="shared" ref="EA262:EA267" si="273">SUM(DF262:DG262)/$DQ$4</f>
        <v>0</v>
      </c>
      <c r="EB262" s="206">
        <f t="shared" ref="EB262:EB267" si="274">SUM(DH262:DI262)/$DQ$4</f>
        <v>0</v>
      </c>
      <c r="EC262" s="206">
        <f t="shared" ref="EC262:EC267" si="275">SUM(DJ262:DK262)/$DQ$4</f>
        <v>0</v>
      </c>
      <c r="ED262" s="207">
        <f t="shared" si="209"/>
        <v>0</v>
      </c>
      <c r="EE262" s="303">
        <f t="shared" ref="EE262:EE277" si="276">ED262-(DL262/$DQ$4)</f>
        <v>0</v>
      </c>
      <c r="EF262" s="306"/>
      <c r="EG262" s="314"/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>
        <f t="shared" si="196"/>
        <v>0</v>
      </c>
      <c r="DN263" s="317">
        <f t="shared" si="197"/>
        <v>0</v>
      </c>
      <c r="DO263" s="317" t="s">
        <v>420</v>
      </c>
      <c r="DP263" s="317"/>
      <c r="DQ263" s="208"/>
      <c r="DR263" s="209" t="s">
        <v>254</v>
      </c>
      <c r="DS263" s="209"/>
      <c r="DT263" s="205"/>
      <c r="DU263" s="206">
        <f t="shared" si="267"/>
        <v>0</v>
      </c>
      <c r="DV263" s="206">
        <f t="shared" si="268"/>
        <v>0</v>
      </c>
      <c r="DW263" s="206">
        <f t="shared" si="269"/>
        <v>0</v>
      </c>
      <c r="DX263" s="206">
        <f t="shared" si="270"/>
        <v>0</v>
      </c>
      <c r="DY263" s="206">
        <f t="shared" si="271"/>
        <v>0</v>
      </c>
      <c r="DZ263" s="206">
        <f t="shared" si="272"/>
        <v>0</v>
      </c>
      <c r="EA263" s="206">
        <f t="shared" si="273"/>
        <v>0</v>
      </c>
      <c r="EB263" s="206">
        <f t="shared" si="274"/>
        <v>0</v>
      </c>
      <c r="EC263" s="206">
        <f t="shared" si="275"/>
        <v>0</v>
      </c>
      <c r="ED263" s="207">
        <f t="shared" si="209"/>
        <v>0</v>
      </c>
      <c r="EE263" s="303">
        <f t="shared" si="276"/>
        <v>0</v>
      </c>
      <c r="EF263" s="306"/>
      <c r="EG263" s="314"/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>
        <f t="shared" si="196"/>
        <v>0</v>
      </c>
      <c r="DN264" s="317">
        <f t="shared" si="197"/>
        <v>0</v>
      </c>
      <c r="DO264" s="317" t="s">
        <v>420</v>
      </c>
      <c r="DP264" s="317"/>
      <c r="DQ264" s="208"/>
      <c r="DR264" s="209" t="s">
        <v>255</v>
      </c>
      <c r="DS264" s="209"/>
      <c r="DT264" s="205"/>
      <c r="DU264" s="206">
        <f t="shared" si="267"/>
        <v>0</v>
      </c>
      <c r="DV264" s="206">
        <f t="shared" si="268"/>
        <v>0</v>
      </c>
      <c r="DW264" s="206">
        <f t="shared" si="269"/>
        <v>0</v>
      </c>
      <c r="DX264" s="206">
        <f t="shared" si="270"/>
        <v>0</v>
      </c>
      <c r="DY264" s="206">
        <f t="shared" si="271"/>
        <v>0</v>
      </c>
      <c r="DZ264" s="206">
        <f t="shared" si="272"/>
        <v>0</v>
      </c>
      <c r="EA264" s="206">
        <f t="shared" si="273"/>
        <v>0</v>
      </c>
      <c r="EB264" s="206">
        <f t="shared" si="274"/>
        <v>0</v>
      </c>
      <c r="EC264" s="206">
        <f t="shared" si="275"/>
        <v>0</v>
      </c>
      <c r="ED264" s="207">
        <f t="shared" si="209"/>
        <v>0</v>
      </c>
      <c r="EE264" s="303">
        <f t="shared" si="276"/>
        <v>0</v>
      </c>
      <c r="EF264" s="306"/>
      <c r="EG264" s="314"/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>
        <f t="shared" si="196"/>
        <v>0</v>
      </c>
      <c r="DN265" s="317">
        <f t="shared" si="197"/>
        <v>0</v>
      </c>
      <c r="DO265" s="317" t="s">
        <v>420</v>
      </c>
      <c r="DP265" s="317"/>
      <c r="DQ265" s="208"/>
      <c r="DR265" s="209" t="s">
        <v>262</v>
      </c>
      <c r="DS265" s="209"/>
      <c r="DT265" s="205"/>
      <c r="DU265" s="206">
        <f t="shared" si="267"/>
        <v>0</v>
      </c>
      <c r="DV265" s="206">
        <f t="shared" si="268"/>
        <v>0</v>
      </c>
      <c r="DW265" s="206">
        <f t="shared" si="269"/>
        <v>0</v>
      </c>
      <c r="DX265" s="206">
        <f t="shared" si="270"/>
        <v>0</v>
      </c>
      <c r="DY265" s="206">
        <f t="shared" si="271"/>
        <v>0</v>
      </c>
      <c r="DZ265" s="206">
        <f t="shared" si="272"/>
        <v>0</v>
      </c>
      <c r="EA265" s="206">
        <f t="shared" si="273"/>
        <v>0</v>
      </c>
      <c r="EB265" s="206">
        <f t="shared" si="274"/>
        <v>0</v>
      </c>
      <c r="EC265" s="206">
        <f t="shared" si="275"/>
        <v>0</v>
      </c>
      <c r="ED265" s="207">
        <f t="shared" si="209"/>
        <v>0</v>
      </c>
      <c r="EE265" s="303">
        <f t="shared" si="276"/>
        <v>0</v>
      </c>
      <c r="EF265" s="306"/>
      <c r="EG265" s="314"/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0</v>
      </c>
      <c r="CX266" s="206">
        <v>0</v>
      </c>
      <c r="CY266" s="206">
        <v>0</v>
      </c>
      <c r="CZ266" s="206">
        <v>0</v>
      </c>
      <c r="DA266" s="206">
        <v>0</v>
      </c>
      <c r="DB266" s="206">
        <v>0</v>
      </c>
      <c r="DC266" s="206">
        <v>0</v>
      </c>
      <c r="DD266" s="206">
        <v>0</v>
      </c>
      <c r="DE266" s="206">
        <v>0</v>
      </c>
      <c r="DF266" s="206">
        <v>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0</v>
      </c>
      <c r="DM266" s="343">
        <f t="shared" si="196"/>
        <v>0</v>
      </c>
      <c r="DN266" s="317">
        <f t="shared" si="197"/>
        <v>0</v>
      </c>
      <c r="DO266" s="317"/>
      <c r="DP266" s="317"/>
      <c r="DQ266" s="290" t="s">
        <v>479</v>
      </c>
      <c r="DR266" s="209"/>
      <c r="DS266" s="209"/>
      <c r="DT266" s="205"/>
      <c r="DU266" s="206">
        <f t="shared" si="267"/>
        <v>0</v>
      </c>
      <c r="DV266" s="206">
        <f t="shared" si="268"/>
        <v>0</v>
      </c>
      <c r="DW266" s="206">
        <f t="shared" si="269"/>
        <v>0</v>
      </c>
      <c r="DX266" s="206">
        <f t="shared" si="270"/>
        <v>0</v>
      </c>
      <c r="DY266" s="206">
        <f t="shared" si="271"/>
        <v>0</v>
      </c>
      <c r="DZ266" s="206">
        <f t="shared" si="272"/>
        <v>0</v>
      </c>
      <c r="EA266" s="206">
        <f t="shared" si="273"/>
        <v>0</v>
      </c>
      <c r="EB266" s="206">
        <f t="shared" si="274"/>
        <v>0</v>
      </c>
      <c r="EC266" s="206">
        <f t="shared" si="275"/>
        <v>0</v>
      </c>
      <c r="ED266" s="207">
        <f t="shared" si="209"/>
        <v>0</v>
      </c>
      <c r="EE266" s="303">
        <f t="shared" si="276"/>
        <v>0</v>
      </c>
      <c r="EF266" s="306"/>
      <c r="EG266" s="314"/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>
        <f t="shared" si="196"/>
        <v>0</v>
      </c>
      <c r="DN267" s="317">
        <f t="shared" si="197"/>
        <v>0</v>
      </c>
      <c r="DO267" s="317"/>
      <c r="DP267" s="317"/>
      <c r="DQ267" s="290" t="s">
        <v>480</v>
      </c>
      <c r="DR267" s="209"/>
      <c r="DS267" s="209"/>
      <c r="DT267" s="205"/>
      <c r="DU267" s="206">
        <f t="shared" si="267"/>
        <v>0</v>
      </c>
      <c r="DV267" s="206">
        <f t="shared" si="268"/>
        <v>0</v>
      </c>
      <c r="DW267" s="206">
        <f t="shared" si="269"/>
        <v>0</v>
      </c>
      <c r="DX267" s="206">
        <f t="shared" si="270"/>
        <v>0</v>
      </c>
      <c r="DY267" s="206">
        <f t="shared" si="271"/>
        <v>0</v>
      </c>
      <c r="DZ267" s="206">
        <f t="shared" si="272"/>
        <v>0</v>
      </c>
      <c r="EA267" s="206">
        <f t="shared" si="273"/>
        <v>0</v>
      </c>
      <c r="EB267" s="206">
        <f t="shared" si="274"/>
        <v>0</v>
      </c>
      <c r="EC267" s="206">
        <f t="shared" si="275"/>
        <v>0</v>
      </c>
      <c r="ED267" s="207">
        <f t="shared" si="209"/>
        <v>0</v>
      </c>
      <c r="EE267" s="303">
        <f t="shared" si="276"/>
        <v>0</v>
      </c>
      <c r="EF267" s="306"/>
      <c r="EG267" s="314"/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>
        <f t="shared" si="196"/>
        <v>0</v>
      </c>
      <c r="DN268" s="317">
        <f t="shared" si="197"/>
        <v>0</v>
      </c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9"/>
        <v>0</v>
      </c>
      <c r="EE268" s="303">
        <f t="shared" si="276"/>
        <v>0</v>
      </c>
      <c r="EF268" s="306"/>
      <c r="EG268" s="314"/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0</v>
      </c>
      <c r="L269" s="206">
        <v>0</v>
      </c>
      <c r="M269" s="206">
        <v>-101424.99822222222</v>
      </c>
      <c r="N269" s="206">
        <v>0</v>
      </c>
      <c r="O269" s="206">
        <v>0</v>
      </c>
      <c r="P269" s="206">
        <v>0</v>
      </c>
      <c r="Q269" s="206">
        <v>0</v>
      </c>
      <c r="R269" s="206">
        <v>0</v>
      </c>
      <c r="S269" s="206">
        <v>0</v>
      </c>
      <c r="T269" s="206">
        <v>-101422.02355555556</v>
      </c>
      <c r="U269" s="206">
        <v>0</v>
      </c>
      <c r="V269" s="206">
        <v>0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-202847.02177777776</v>
      </c>
      <c r="DM269" s="343">
        <f t="shared" si="196"/>
        <v>-202847.02177777776</v>
      </c>
      <c r="DN269" s="317">
        <f t="shared" si="197"/>
        <v>-101424.99822222222</v>
      </c>
      <c r="DO269" s="317" t="s">
        <v>419</v>
      </c>
      <c r="DP269" s="317" t="s">
        <v>435</v>
      </c>
      <c r="DQ269" s="244"/>
      <c r="DR269" s="209" t="s">
        <v>24</v>
      </c>
      <c r="DS269" s="209"/>
      <c r="DT269" s="205"/>
      <c r="DU269" s="206">
        <f t="shared" ref="DU269:DU277" si="277">I269/$DQ$4</f>
        <v>0</v>
      </c>
      <c r="DV269" s="206">
        <f t="shared" ref="DV269:DV277" si="278">SUM(J269:O269)/$DQ$4</f>
        <v>-101.42499822222221</v>
      </c>
      <c r="DW269" s="206">
        <f t="shared" ref="DW269:DW277" si="279">SUM(P269:AL269)/$DQ$4</f>
        <v>-101.42202355555555</v>
      </c>
      <c r="DX269" s="206">
        <f t="shared" ref="DX269:DX277" si="280">SUM(AM269:CT269)/$DQ$4</f>
        <v>0</v>
      </c>
      <c r="DY269" s="206">
        <f t="shared" ref="DY269:DY277" si="281">SUM(CU269:CY269)/$DQ$4</f>
        <v>0</v>
      </c>
      <c r="DZ269" s="206">
        <f t="shared" ref="DZ269:DZ277" si="282">SUM(CZ269:DE269)/$DQ$4</f>
        <v>0</v>
      </c>
      <c r="EA269" s="206">
        <f t="shared" ref="EA269:EA277" si="283">SUM(DF269:DG269)/$DQ$4</f>
        <v>0</v>
      </c>
      <c r="EB269" s="206">
        <f t="shared" ref="EB269:EB277" si="284">SUM(DH269:DI269)/$DQ$4</f>
        <v>0</v>
      </c>
      <c r="EC269" s="206">
        <f t="shared" ref="EC269:EC277" si="285">SUM(DJ269:DK269)/$DQ$4</f>
        <v>0</v>
      </c>
      <c r="ED269" s="207">
        <f t="shared" si="209"/>
        <v>-202.84702177777777</v>
      </c>
      <c r="EE269" s="303">
        <f t="shared" si="276"/>
        <v>0</v>
      </c>
      <c r="EF269" s="306"/>
      <c r="EG269" s="314"/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>
        <f t="shared" si="196"/>
        <v>0</v>
      </c>
      <c r="DN270" s="317">
        <f t="shared" si="197"/>
        <v>0</v>
      </c>
      <c r="DO270" s="317" t="s">
        <v>419</v>
      </c>
      <c r="DP270" s="317" t="s">
        <v>435</v>
      </c>
      <c r="DQ270" s="244"/>
      <c r="DR270" s="209" t="s">
        <v>338</v>
      </c>
      <c r="DS270" s="209"/>
      <c r="DT270" s="205"/>
      <c r="DU270" s="206">
        <f t="shared" si="277"/>
        <v>0</v>
      </c>
      <c r="DV270" s="206">
        <f t="shared" si="278"/>
        <v>0</v>
      </c>
      <c r="DW270" s="206">
        <f t="shared" si="279"/>
        <v>0</v>
      </c>
      <c r="DX270" s="206">
        <f t="shared" si="280"/>
        <v>0</v>
      </c>
      <c r="DY270" s="206">
        <f t="shared" si="281"/>
        <v>0</v>
      </c>
      <c r="DZ270" s="206">
        <f t="shared" si="282"/>
        <v>0</v>
      </c>
      <c r="EA270" s="206">
        <f t="shared" si="283"/>
        <v>0</v>
      </c>
      <c r="EB270" s="206">
        <f t="shared" si="284"/>
        <v>0</v>
      </c>
      <c r="EC270" s="206">
        <f t="shared" si="285"/>
        <v>0</v>
      </c>
      <c r="ED270" s="207">
        <f t="shared" si="209"/>
        <v>0</v>
      </c>
      <c r="EE270" s="303">
        <f t="shared" si="276"/>
        <v>0</v>
      </c>
      <c r="EF270" s="306"/>
      <c r="EG270" s="314"/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-22574.452779768599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-22574.452779768599</v>
      </c>
      <c r="DM271" s="343">
        <f t="shared" si="196"/>
        <v>-22574.452779768599</v>
      </c>
      <c r="DN271" s="317">
        <f t="shared" si="197"/>
        <v>-22574.452779768599</v>
      </c>
      <c r="DO271" s="317" t="s">
        <v>419</v>
      </c>
      <c r="DP271" s="317" t="s">
        <v>436</v>
      </c>
      <c r="DQ271" s="244"/>
      <c r="DR271" s="209" t="s">
        <v>339</v>
      </c>
      <c r="DS271" s="209"/>
      <c r="DT271" s="205"/>
      <c r="DU271" s="206">
        <f t="shared" si="277"/>
        <v>-22.574452779768599</v>
      </c>
      <c r="DV271" s="206">
        <f t="shared" si="278"/>
        <v>0</v>
      </c>
      <c r="DW271" s="206">
        <f t="shared" si="279"/>
        <v>0</v>
      </c>
      <c r="DX271" s="206">
        <f t="shared" si="280"/>
        <v>0</v>
      </c>
      <c r="DY271" s="206">
        <f t="shared" si="281"/>
        <v>0</v>
      </c>
      <c r="DZ271" s="206">
        <f t="shared" si="282"/>
        <v>0</v>
      </c>
      <c r="EA271" s="206">
        <f t="shared" si="283"/>
        <v>0</v>
      </c>
      <c r="EB271" s="206">
        <f t="shared" si="284"/>
        <v>0</v>
      </c>
      <c r="EC271" s="206">
        <f t="shared" si="285"/>
        <v>0</v>
      </c>
      <c r="ED271" s="207">
        <f t="shared" si="209"/>
        <v>-22.574452779768599</v>
      </c>
      <c r="EE271" s="303">
        <f t="shared" si="276"/>
        <v>0</v>
      </c>
      <c r="EF271" s="306"/>
      <c r="EG271" s="314"/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0</v>
      </c>
      <c r="L272" s="206">
        <v>0</v>
      </c>
      <c r="M272" s="206">
        <v>0</v>
      </c>
      <c r="N272" s="206">
        <v>0</v>
      </c>
      <c r="O272" s="206">
        <v>0</v>
      </c>
      <c r="P272" s="206">
        <v>0</v>
      </c>
      <c r="Q272" s="206">
        <v>0</v>
      </c>
      <c r="R272" s="206">
        <v>0</v>
      </c>
      <c r="S272" s="206">
        <v>0</v>
      </c>
      <c r="T272" s="206">
        <v>0</v>
      </c>
      <c r="U272" s="206">
        <v>0</v>
      </c>
      <c r="V272" s="206">
        <v>0</v>
      </c>
      <c r="W272" s="206">
        <v>0</v>
      </c>
      <c r="X272" s="206">
        <v>0</v>
      </c>
      <c r="Y272" s="206">
        <v>0</v>
      </c>
      <c r="Z272" s="206">
        <v>0</v>
      </c>
      <c r="AA272" s="206">
        <v>0</v>
      </c>
      <c r="AB272" s="206">
        <v>0</v>
      </c>
      <c r="AC272" s="206">
        <v>0</v>
      </c>
      <c r="AD272" s="206">
        <v>0</v>
      </c>
      <c r="AE272" s="206">
        <v>0</v>
      </c>
      <c r="AF272" s="206">
        <v>0</v>
      </c>
      <c r="AG272" s="206">
        <v>0</v>
      </c>
      <c r="AH272" s="206">
        <v>0</v>
      </c>
      <c r="AI272" s="206">
        <v>0</v>
      </c>
      <c r="AJ272" s="206">
        <v>0</v>
      </c>
      <c r="AK272" s="206">
        <v>0</v>
      </c>
      <c r="AL272" s="206">
        <v>0</v>
      </c>
      <c r="AM272" s="206">
        <v>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0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0</v>
      </c>
      <c r="DM272" s="343">
        <f t="shared" si="196"/>
        <v>0</v>
      </c>
      <c r="DN272" s="317">
        <f t="shared" si="197"/>
        <v>0</v>
      </c>
      <c r="DO272" s="317" t="s">
        <v>419</v>
      </c>
      <c r="DP272" s="317" t="s">
        <v>437</v>
      </c>
      <c r="DQ272" s="244"/>
      <c r="DR272" s="209" t="s">
        <v>340</v>
      </c>
      <c r="DS272" s="209"/>
      <c r="DT272" s="205"/>
      <c r="DU272" s="206">
        <f t="shared" si="277"/>
        <v>0</v>
      </c>
      <c r="DV272" s="206">
        <f t="shared" si="278"/>
        <v>0</v>
      </c>
      <c r="DW272" s="206">
        <f t="shared" si="279"/>
        <v>0</v>
      </c>
      <c r="DX272" s="206">
        <f t="shared" si="280"/>
        <v>0</v>
      </c>
      <c r="DY272" s="206">
        <f t="shared" si="281"/>
        <v>0</v>
      </c>
      <c r="DZ272" s="206">
        <f t="shared" si="282"/>
        <v>0</v>
      </c>
      <c r="EA272" s="206">
        <f t="shared" si="283"/>
        <v>0</v>
      </c>
      <c r="EB272" s="206">
        <f t="shared" si="284"/>
        <v>0</v>
      </c>
      <c r="EC272" s="206">
        <f t="shared" si="285"/>
        <v>0</v>
      </c>
      <c r="ED272" s="207">
        <f t="shared" si="209"/>
        <v>0</v>
      </c>
      <c r="EE272" s="303">
        <f t="shared" si="276"/>
        <v>0</v>
      </c>
      <c r="EF272" s="306"/>
      <c r="EG272" s="314"/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>
        <f t="shared" ref="DM273:DM336" si="286">SUM(I273:AL273)</f>
        <v>0</v>
      </c>
      <c r="DN273" s="317">
        <f t="shared" ref="DN273:DN336" si="287">SUM(I273:O273)</f>
        <v>0</v>
      </c>
      <c r="DO273" s="317" t="s">
        <v>420</v>
      </c>
      <c r="DP273" s="317"/>
      <c r="DQ273" s="208"/>
      <c r="DR273" s="209" t="s">
        <v>341</v>
      </c>
      <c r="DS273" s="209"/>
      <c r="DT273" s="205"/>
      <c r="DU273" s="206">
        <f t="shared" si="277"/>
        <v>0</v>
      </c>
      <c r="DV273" s="206">
        <f t="shared" si="278"/>
        <v>0</v>
      </c>
      <c r="DW273" s="206">
        <f t="shared" si="279"/>
        <v>0</v>
      </c>
      <c r="DX273" s="206">
        <f t="shared" si="280"/>
        <v>0</v>
      </c>
      <c r="DY273" s="206">
        <f t="shared" si="281"/>
        <v>0</v>
      </c>
      <c r="DZ273" s="206">
        <f t="shared" si="282"/>
        <v>0</v>
      </c>
      <c r="EA273" s="206">
        <f t="shared" si="283"/>
        <v>0</v>
      </c>
      <c r="EB273" s="206">
        <f t="shared" si="284"/>
        <v>0</v>
      </c>
      <c r="EC273" s="206">
        <f t="shared" si="285"/>
        <v>0</v>
      </c>
      <c r="ED273" s="207">
        <f t="shared" si="209"/>
        <v>0</v>
      </c>
      <c r="EE273" s="303">
        <f t="shared" si="276"/>
        <v>0</v>
      </c>
      <c r="EF273" s="306"/>
      <c r="EG273" s="314"/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>
        <f t="shared" si="286"/>
        <v>0</v>
      </c>
      <c r="DN274" s="317">
        <f t="shared" si="287"/>
        <v>0</v>
      </c>
      <c r="DO274" s="317"/>
      <c r="DP274" s="317"/>
      <c r="DQ274" s="290" t="s">
        <v>342</v>
      </c>
      <c r="DR274" s="209"/>
      <c r="DS274" s="209"/>
      <c r="DT274" s="205"/>
      <c r="DU274" s="206">
        <f t="shared" si="277"/>
        <v>0</v>
      </c>
      <c r="DV274" s="206">
        <f t="shared" si="278"/>
        <v>0</v>
      </c>
      <c r="DW274" s="206">
        <f t="shared" si="279"/>
        <v>0</v>
      </c>
      <c r="DX274" s="206">
        <f t="shared" si="280"/>
        <v>0</v>
      </c>
      <c r="DY274" s="206">
        <f t="shared" si="281"/>
        <v>0</v>
      </c>
      <c r="DZ274" s="206">
        <f t="shared" si="282"/>
        <v>0</v>
      </c>
      <c r="EA274" s="206">
        <f t="shared" si="283"/>
        <v>0</v>
      </c>
      <c r="EB274" s="206">
        <f t="shared" si="284"/>
        <v>0</v>
      </c>
      <c r="EC274" s="206">
        <f t="shared" si="285"/>
        <v>0</v>
      </c>
      <c r="ED274" s="207">
        <f t="shared" si="209"/>
        <v>0</v>
      </c>
      <c r="EE274" s="303">
        <f t="shared" si="276"/>
        <v>0</v>
      </c>
      <c r="EF274" s="306"/>
      <c r="EG274" s="314"/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>
        <f t="shared" si="286"/>
        <v>0</v>
      </c>
      <c r="DN275" s="317">
        <f t="shared" si="287"/>
        <v>0</v>
      </c>
      <c r="DO275" s="317"/>
      <c r="DP275" s="317"/>
      <c r="DQ275" s="290" t="s">
        <v>343</v>
      </c>
      <c r="DR275" s="209"/>
      <c r="DS275" s="209"/>
      <c r="DT275" s="205"/>
      <c r="DU275" s="206">
        <f t="shared" si="277"/>
        <v>0</v>
      </c>
      <c r="DV275" s="206">
        <f t="shared" si="278"/>
        <v>0</v>
      </c>
      <c r="DW275" s="206">
        <f t="shared" si="279"/>
        <v>0</v>
      </c>
      <c r="DX275" s="206">
        <f t="shared" si="280"/>
        <v>0</v>
      </c>
      <c r="DY275" s="206">
        <f t="shared" si="281"/>
        <v>0</v>
      </c>
      <c r="DZ275" s="206">
        <f t="shared" si="282"/>
        <v>0</v>
      </c>
      <c r="EA275" s="206">
        <f t="shared" si="283"/>
        <v>0</v>
      </c>
      <c r="EB275" s="206">
        <f t="shared" si="284"/>
        <v>0</v>
      </c>
      <c r="EC275" s="206">
        <f t="shared" si="285"/>
        <v>0</v>
      </c>
      <c r="ED275" s="207">
        <f t="shared" si="209"/>
        <v>0</v>
      </c>
      <c r="EE275" s="303">
        <f t="shared" si="276"/>
        <v>0</v>
      </c>
      <c r="EF275" s="306"/>
      <c r="EG275" s="314"/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>
        <f t="shared" si="286"/>
        <v>0</v>
      </c>
      <c r="DN276" s="317">
        <f t="shared" si="287"/>
        <v>0</v>
      </c>
      <c r="DO276" s="317"/>
      <c r="DP276" s="317"/>
      <c r="DQ276" s="290" t="s">
        <v>481</v>
      </c>
      <c r="DR276" s="209"/>
      <c r="DS276" s="209"/>
      <c r="DT276" s="205"/>
      <c r="DU276" s="206">
        <f t="shared" si="277"/>
        <v>0</v>
      </c>
      <c r="DV276" s="206">
        <f t="shared" si="278"/>
        <v>0</v>
      </c>
      <c r="DW276" s="206">
        <f t="shared" si="279"/>
        <v>0</v>
      </c>
      <c r="DX276" s="206">
        <f t="shared" si="280"/>
        <v>0</v>
      </c>
      <c r="DY276" s="206">
        <f t="shared" si="281"/>
        <v>0</v>
      </c>
      <c r="DZ276" s="206">
        <f t="shared" si="282"/>
        <v>0</v>
      </c>
      <c r="EA276" s="206">
        <f t="shared" si="283"/>
        <v>0</v>
      </c>
      <c r="EB276" s="206">
        <f t="shared" si="284"/>
        <v>0</v>
      </c>
      <c r="EC276" s="206">
        <f t="shared" si="285"/>
        <v>0</v>
      </c>
      <c r="ED276" s="207">
        <f t="shared" si="209"/>
        <v>0</v>
      </c>
      <c r="EE276" s="303">
        <f t="shared" si="276"/>
        <v>0</v>
      </c>
      <c r="EF276" s="306"/>
      <c r="EG276" s="314"/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-205.88781</v>
      </c>
      <c r="J277" s="206">
        <v>-25.177230000000002</v>
      </c>
      <c r="K277" s="206">
        <v>0</v>
      </c>
      <c r="L277" s="206">
        <v>-162.4</v>
      </c>
      <c r="M277" s="206">
        <v>-1511.1356000000001</v>
      </c>
      <c r="N277" s="206">
        <v>0</v>
      </c>
      <c r="O277" s="206">
        <v>-230.47502</v>
      </c>
      <c r="P277" s="206">
        <v>-812.46249</v>
      </c>
      <c r="Q277" s="206">
        <v>0</v>
      </c>
      <c r="R277" s="206">
        <v>0</v>
      </c>
      <c r="S277" s="206">
        <v>-255.17698448592401</v>
      </c>
      <c r="T277" s="206">
        <v>-374.99725000000001</v>
      </c>
      <c r="U277" s="206">
        <v>-106.92</v>
      </c>
      <c r="V277" s="206">
        <v>-628.83569</v>
      </c>
      <c r="W277" s="206">
        <v>-70.313555308144601</v>
      </c>
      <c r="X277" s="206">
        <v>0</v>
      </c>
      <c r="Y277" s="206">
        <v>0</v>
      </c>
      <c r="Z277" s="206">
        <v>0</v>
      </c>
      <c r="AA277" s="206">
        <v>-835.20076998180502</v>
      </c>
      <c r="AB277" s="206">
        <v>-101.879647952434</v>
      </c>
      <c r="AC277" s="206">
        <v>-383.67</v>
      </c>
      <c r="AD277" s="206">
        <v>-3372.3778548615401</v>
      </c>
      <c r="AE277" s="206">
        <v>-17.98057</v>
      </c>
      <c r="AF277" s="206">
        <v>0</v>
      </c>
      <c r="AG277" s="206">
        <v>-558.74167999999997</v>
      </c>
      <c r="AH277" s="206">
        <v>-385.71708000000001</v>
      </c>
      <c r="AI277" s="206">
        <v>-88</v>
      </c>
      <c r="AJ277" s="206">
        <v>-51.515419999999999</v>
      </c>
      <c r="AK277" s="206">
        <v>-77.953400000000002</v>
      </c>
      <c r="AL277" s="206">
        <v>0</v>
      </c>
      <c r="AM277" s="206">
        <v>0</v>
      </c>
      <c r="AN277" s="206">
        <v>-378.82079919859399</v>
      </c>
      <c r="AO277" s="206">
        <v>-299.6035</v>
      </c>
      <c r="AP277" s="206">
        <v>0</v>
      </c>
      <c r="AQ277" s="206">
        <v>0</v>
      </c>
      <c r="AR277" s="206">
        <v>-756.15029000000004</v>
      </c>
      <c r="AS277" s="206">
        <v>0</v>
      </c>
      <c r="AT277" s="206">
        <v>0</v>
      </c>
      <c r="AU277" s="206">
        <v>-226.04365000000001</v>
      </c>
      <c r="AV277" s="206">
        <v>-69.804862350176407</v>
      </c>
      <c r="AW277" s="206">
        <v>0</v>
      </c>
      <c r="AX277" s="206">
        <v>-102.36</v>
      </c>
      <c r="AY277" s="206">
        <v>-28.353660000000001</v>
      </c>
      <c r="AZ277" s="206">
        <v>0</v>
      </c>
      <c r="BA277" s="206">
        <v>0</v>
      </c>
      <c r="BB277" s="206">
        <v>0</v>
      </c>
      <c r="BC277" s="206">
        <v>-1637.84764495734</v>
      </c>
      <c r="BD277" s="206">
        <v>-29.48</v>
      </c>
      <c r="BE277" s="206">
        <v>-505.33610659400898</v>
      </c>
      <c r="BF277" s="206">
        <v>-297.59393202258298</v>
      </c>
      <c r="BG277" s="206">
        <v>0</v>
      </c>
      <c r="BH277" s="206">
        <v>0</v>
      </c>
      <c r="BI277" s="206">
        <v>-652.79277987110902</v>
      </c>
      <c r="BJ277" s="206">
        <v>-36.96</v>
      </c>
      <c r="BK277" s="206">
        <v>0</v>
      </c>
      <c r="BL277" s="206">
        <v>-397.88819999999998</v>
      </c>
      <c r="BM277" s="206">
        <v>-628.53408000000002</v>
      </c>
      <c r="BN277" s="206">
        <v>0</v>
      </c>
      <c r="BO277" s="206">
        <v>0</v>
      </c>
      <c r="BP277" s="206">
        <v>-981.15126995935896</v>
      </c>
      <c r="BQ277" s="206">
        <v>-51.414000000000001</v>
      </c>
      <c r="BR277" s="206">
        <v>-173.74712</v>
      </c>
      <c r="BS277" s="206">
        <v>0</v>
      </c>
      <c r="BT277" s="206">
        <v>-92.24</v>
      </c>
      <c r="BU277" s="206">
        <v>0</v>
      </c>
      <c r="BV277" s="206">
        <v>0</v>
      </c>
      <c r="BW277" s="206">
        <v>-1026.6687139036301</v>
      </c>
      <c r="BX277" s="206">
        <v>-105.71727</v>
      </c>
      <c r="BY277" s="206">
        <v>-106.43961</v>
      </c>
      <c r="BZ277" s="206">
        <v>-223.68</v>
      </c>
      <c r="CA277" s="206">
        <v>-45.411499999999997</v>
      </c>
      <c r="CB277" s="206">
        <v>0</v>
      </c>
      <c r="CC277" s="206">
        <v>0</v>
      </c>
      <c r="CD277" s="206">
        <v>0</v>
      </c>
      <c r="CE277" s="206">
        <v>-32.548369999999998</v>
      </c>
      <c r="CF277" s="206">
        <v>-102.671670070595</v>
      </c>
      <c r="CG277" s="206">
        <v>0</v>
      </c>
      <c r="CH277" s="206">
        <v>-257.22868</v>
      </c>
      <c r="CI277" s="206">
        <v>0</v>
      </c>
      <c r="CJ277" s="206">
        <v>0</v>
      </c>
      <c r="CK277" s="206">
        <v>-308.04000000000002</v>
      </c>
      <c r="CL277" s="206">
        <v>-50.995600000000003</v>
      </c>
      <c r="CM277" s="206">
        <v>-260.5</v>
      </c>
      <c r="CN277" s="206">
        <v>0</v>
      </c>
      <c r="CO277" s="206">
        <v>0</v>
      </c>
      <c r="CP277" s="206">
        <v>0</v>
      </c>
      <c r="CQ277" s="206">
        <v>0</v>
      </c>
      <c r="CR277" s="206">
        <v>-91</v>
      </c>
      <c r="CS277" s="206">
        <v>0</v>
      </c>
      <c r="CT277" s="206">
        <v>0</v>
      </c>
      <c r="CU277" s="206">
        <v>0</v>
      </c>
      <c r="CV277" s="206">
        <v>-118.75</v>
      </c>
      <c r="CW277" s="206">
        <v>-1495.2009105695299</v>
      </c>
      <c r="CX277" s="206">
        <v>-817.01397498783297</v>
      </c>
      <c r="CY277" s="206">
        <v>-534.447812478733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-23179.254059553339</v>
      </c>
      <c r="DM277" s="343">
        <f t="shared" si="286"/>
        <v>-10256.818052589848</v>
      </c>
      <c r="DN277" s="317">
        <f t="shared" si="287"/>
        <v>-2135.07566</v>
      </c>
      <c r="DO277" s="317" t="s">
        <v>419</v>
      </c>
      <c r="DP277" s="317" t="s">
        <v>438</v>
      </c>
      <c r="DQ277" s="290" t="s">
        <v>482</v>
      </c>
      <c r="DR277" s="209"/>
      <c r="DS277" s="209"/>
      <c r="DT277" s="205"/>
      <c r="DU277" s="206">
        <f t="shared" si="277"/>
        <v>-0.20588781</v>
      </c>
      <c r="DV277" s="206">
        <f t="shared" si="278"/>
        <v>-1.9291878500000001</v>
      </c>
      <c r="DW277" s="206">
        <f t="shared" si="279"/>
        <v>-8.121742392589848</v>
      </c>
      <c r="DX277" s="206">
        <f t="shared" si="280"/>
        <v>-9.9570233089273952</v>
      </c>
      <c r="DY277" s="206">
        <f t="shared" si="281"/>
        <v>-2.9654126980360958</v>
      </c>
      <c r="DZ277" s="206">
        <f t="shared" si="282"/>
        <v>0</v>
      </c>
      <c r="EA277" s="206">
        <f t="shared" si="283"/>
        <v>0</v>
      </c>
      <c r="EB277" s="206">
        <f t="shared" si="284"/>
        <v>0</v>
      </c>
      <c r="EC277" s="206">
        <f t="shared" si="285"/>
        <v>0</v>
      </c>
      <c r="ED277" s="207">
        <f t="shared" ref="ED277:ED288" si="288">SUM(DU277:EC277)</f>
        <v>-23.17925405955334</v>
      </c>
      <c r="EE277" s="303">
        <f t="shared" si="276"/>
        <v>0</v>
      </c>
      <c r="EF277" s="306"/>
      <c r="EG277" s="314"/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>
        <f t="shared" si="286"/>
        <v>0</v>
      </c>
      <c r="DN278" s="317">
        <f t="shared" si="287"/>
        <v>0</v>
      </c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89">SUM(DU279:DU280)</f>
        <v>0</v>
      </c>
      <c r="DV278" s="213">
        <f t="shared" si="289"/>
        <v>0</v>
      </c>
      <c r="DW278" s="213">
        <f t="shared" si="289"/>
        <v>0</v>
      </c>
      <c r="DX278" s="213">
        <f t="shared" si="289"/>
        <v>0</v>
      </c>
      <c r="DY278" s="213">
        <f t="shared" si="289"/>
        <v>0</v>
      </c>
      <c r="DZ278" s="213">
        <f t="shared" si="289"/>
        <v>0</v>
      </c>
      <c r="EA278" s="213">
        <f t="shared" si="289"/>
        <v>0</v>
      </c>
      <c r="EB278" s="213">
        <f t="shared" si="289"/>
        <v>0</v>
      </c>
      <c r="EC278" s="213">
        <f t="shared" si="289"/>
        <v>-1.8655120614844101</v>
      </c>
      <c r="ED278" s="214">
        <f t="shared" si="288"/>
        <v>-1.8655120614844101</v>
      </c>
      <c r="EE278" s="305"/>
      <c r="EF278" s="306"/>
      <c r="EG278" s="314"/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>
        <f t="shared" si="286"/>
        <v>0</v>
      </c>
      <c r="DN279" s="317">
        <f t="shared" si="287"/>
        <v>0</v>
      </c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88"/>
        <v>0</v>
      </c>
      <c r="EE279" s="303">
        <f>ED279-(DL279/$DQ$4)</f>
        <v>0</v>
      </c>
      <c r="EF279" s="306"/>
      <c r="EG279" s="314"/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-1865.51206148441</v>
      </c>
      <c r="DK280" s="206">
        <v>0</v>
      </c>
      <c r="DL280" s="207">
        <v>-1865.51206148441</v>
      </c>
      <c r="DM280" s="343">
        <f t="shared" si="286"/>
        <v>0</v>
      </c>
      <c r="DN280" s="317">
        <f t="shared" si="287"/>
        <v>0</v>
      </c>
      <c r="DO280" s="317" t="s">
        <v>419</v>
      </c>
      <c r="DP280" s="317" t="s">
        <v>439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-1.8655120614844101</v>
      </c>
      <c r="ED280" s="207">
        <f t="shared" si="288"/>
        <v>-1.8655120614844101</v>
      </c>
      <c r="EE280" s="303">
        <f>ED280-(DL280/$DQ$4)</f>
        <v>0</v>
      </c>
      <c r="EF280" s="306"/>
      <c r="EG280" s="314"/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>
        <f t="shared" si="286"/>
        <v>0</v>
      </c>
      <c r="DN281" s="317">
        <f t="shared" si="287"/>
        <v>0</v>
      </c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90">SUM(DU282:DU286)</f>
        <v>0</v>
      </c>
      <c r="DV281" s="213">
        <f t="shared" si="290"/>
        <v>0</v>
      </c>
      <c r="DW281" s="213">
        <f t="shared" si="290"/>
        <v>0</v>
      </c>
      <c r="DX281" s="213">
        <f t="shared" si="290"/>
        <v>0</v>
      </c>
      <c r="DY281" s="213">
        <f t="shared" si="290"/>
        <v>0</v>
      </c>
      <c r="DZ281" s="213">
        <f t="shared" si="290"/>
        <v>0</v>
      </c>
      <c r="EA281" s="213">
        <f t="shared" si="290"/>
        <v>0</v>
      </c>
      <c r="EB281" s="213">
        <f t="shared" si="290"/>
        <v>0</v>
      </c>
      <c r="EC281" s="213">
        <f t="shared" si="290"/>
        <v>0</v>
      </c>
      <c r="ED281" s="214">
        <f t="shared" si="288"/>
        <v>0</v>
      </c>
      <c r="EE281" s="305"/>
      <c r="EF281" s="306"/>
      <c r="EG281" s="314"/>
      <c r="EH281" s="101"/>
    </row>
    <row r="282" spans="1:138" s="126" customFormat="1" ht="15" hidden="1" customHeight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0</v>
      </c>
      <c r="DK282" s="206">
        <v>0</v>
      </c>
      <c r="DL282" s="207">
        <v>0</v>
      </c>
      <c r="DM282" s="343">
        <f t="shared" si="286"/>
        <v>0</v>
      </c>
      <c r="DN282" s="317">
        <f t="shared" si="287"/>
        <v>0</v>
      </c>
      <c r="DO282" s="317" t="s">
        <v>419</v>
      </c>
      <c r="DP282" s="317" t="s">
        <v>440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0</v>
      </c>
      <c r="ED282" s="207">
        <f t="shared" si="288"/>
        <v>0</v>
      </c>
      <c r="EE282" s="303">
        <f t="shared" ref="EE282:EE289" si="291">ED282-(DL282/$DQ$4)</f>
        <v>0</v>
      </c>
      <c r="EF282" s="306"/>
      <c r="EG282" s="314"/>
      <c r="EH282" s="101"/>
    </row>
    <row r="283" spans="1:138" s="126" customFormat="1" ht="15" hidden="1" customHeight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>
        <f t="shared" si="286"/>
        <v>0</v>
      </c>
      <c r="DN283" s="317">
        <f t="shared" si="287"/>
        <v>0</v>
      </c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88"/>
        <v>0</v>
      </c>
      <c r="EE283" s="303">
        <f t="shared" si="291"/>
        <v>0</v>
      </c>
      <c r="EF283" s="306"/>
      <c r="EG283" s="314"/>
      <c r="EH283" s="101"/>
    </row>
    <row r="284" spans="1:138" s="126" customFormat="1" ht="15" hidden="1" customHeight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>
        <f t="shared" si="286"/>
        <v>0</v>
      </c>
      <c r="DN284" s="317">
        <f t="shared" si="287"/>
        <v>0</v>
      </c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88"/>
        <v>0</v>
      </c>
      <c r="EE284" s="303">
        <f t="shared" si="291"/>
        <v>0</v>
      </c>
      <c r="EF284" s="306"/>
      <c r="EG284" s="314"/>
      <c r="EH284" s="101"/>
    </row>
    <row r="285" spans="1:138" s="126" customFormat="1" ht="15" hidden="1" customHeight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>
        <f t="shared" si="286"/>
        <v>0</v>
      </c>
      <c r="DN285" s="317">
        <f t="shared" si="287"/>
        <v>0</v>
      </c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88"/>
        <v>0</v>
      </c>
      <c r="EE285" s="303">
        <f t="shared" si="291"/>
        <v>0</v>
      </c>
      <c r="EF285" s="306"/>
      <c r="EG285" s="314"/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>
        <f t="shared" si="286"/>
        <v>0</v>
      </c>
      <c r="DN286" s="317">
        <f t="shared" si="287"/>
        <v>0</v>
      </c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88"/>
        <v>0</v>
      </c>
      <c r="EE286" s="303">
        <f t="shared" si="291"/>
        <v>0</v>
      </c>
      <c r="EF286" s="306"/>
      <c r="EG286" s="314"/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-44461.172530036216</v>
      </c>
      <c r="J287" s="245">
        <v>-21706.019399611079</v>
      </c>
      <c r="K287" s="245">
        <v>-21680.83583555221</v>
      </c>
      <c r="L287" s="245">
        <v>-21843.245949577289</v>
      </c>
      <c r="M287" s="245">
        <v>-124616.96681204248</v>
      </c>
      <c r="N287" s="245">
        <v>-21680.847342534489</v>
      </c>
      <c r="O287" s="245">
        <v>-21911.309599715645</v>
      </c>
      <c r="P287" s="245">
        <v>-22493.312436215881</v>
      </c>
      <c r="Q287" s="245">
        <v>-21680.837943412047</v>
      </c>
      <c r="R287" s="245">
        <v>-21680.84426552197</v>
      </c>
      <c r="S287" s="245">
        <v>-21936.008924753725</v>
      </c>
      <c r="T287" s="245">
        <v>-123477.87300431088</v>
      </c>
      <c r="U287" s="245">
        <v>-21787.752676263572</v>
      </c>
      <c r="V287" s="245">
        <v>-22309.680499059159</v>
      </c>
      <c r="W287" s="245">
        <v>-21751.15044041273</v>
      </c>
      <c r="X287" s="245">
        <v>-21680.849946215629</v>
      </c>
      <c r="Y287" s="245">
        <v>-21680.831940267584</v>
      </c>
      <c r="Z287" s="245">
        <v>-21680.849450394806</v>
      </c>
      <c r="AA287" s="245">
        <v>-22516.032710249645</v>
      </c>
      <c r="AB287" s="245">
        <v>-21782.727693440378</v>
      </c>
      <c r="AC287" s="245">
        <v>-22064.508475000268</v>
      </c>
      <c r="AD287" s="245">
        <v>-25053.220024472848</v>
      </c>
      <c r="AE287" s="245">
        <v>-21698.813142685802</v>
      </c>
      <c r="AF287" s="245">
        <v>-21680.85619539347</v>
      </c>
      <c r="AG287" s="245">
        <v>-22239.57466982022</v>
      </c>
      <c r="AH287" s="245">
        <v>-22066.559985606975</v>
      </c>
      <c r="AI287" s="245">
        <v>-21768.837943412207</v>
      </c>
      <c r="AJ287" s="245">
        <v>-21732.365040461427</v>
      </c>
      <c r="AK287" s="245">
        <v>-21758.785340267586</v>
      </c>
      <c r="AL287" s="245">
        <v>-21680.849438445548</v>
      </c>
      <c r="AM287" s="245">
        <v>2.0882937642725999E-12</v>
      </c>
      <c r="AN287" s="245">
        <v>-378.82079919858819</v>
      </c>
      <c r="AO287" s="245">
        <v>-299.60349999999983</v>
      </c>
      <c r="AP287" s="245">
        <v>8.5274468680847981E-12</v>
      </c>
      <c r="AQ287" s="245">
        <v>-1.1188195890859084E-11</v>
      </c>
      <c r="AR287" s="245">
        <v>-756.15029000001095</v>
      </c>
      <c r="AS287" s="245">
        <v>8.2765969602156123E-12</v>
      </c>
      <c r="AT287" s="245">
        <v>4.15908180580795E-12</v>
      </c>
      <c r="AU287" s="245">
        <v>-226.04365000000254</v>
      </c>
      <c r="AV287" s="245">
        <v>-69.80486235017878</v>
      </c>
      <c r="AW287" s="245">
        <v>6.5943559113934636E-12</v>
      </c>
      <c r="AX287" s="245">
        <v>-102.36000000000455</v>
      </c>
      <c r="AY287" s="245">
        <v>-28.353660000007689</v>
      </c>
      <c r="AZ287" s="245">
        <v>3.0262455552033402E-11</v>
      </c>
      <c r="BA287" s="245">
        <v>-1.374212828619775E-11</v>
      </c>
      <c r="BB287" s="245">
        <v>-2.2132791871186241E-11</v>
      </c>
      <c r="BC287" s="245">
        <v>-1637.8476449573336</v>
      </c>
      <c r="BD287" s="245">
        <v>-29.479999999996689</v>
      </c>
      <c r="BE287" s="245">
        <v>-505.33610659400864</v>
      </c>
      <c r="BF287" s="245">
        <v>-297.59393202258639</v>
      </c>
      <c r="BG287" s="245">
        <v>-9.1497383061995793E-12</v>
      </c>
      <c r="BH287" s="245">
        <v>7.9285970880271454E-12</v>
      </c>
      <c r="BI287" s="245">
        <v>-652.79277987110652</v>
      </c>
      <c r="BJ287" s="245">
        <v>-36.959999999982756</v>
      </c>
      <c r="BK287" s="245">
        <v>1.1876462304742929E-11</v>
      </c>
      <c r="BL287" s="245">
        <v>-397.88820000000828</v>
      </c>
      <c r="BM287" s="245">
        <v>-628.53407999999899</v>
      </c>
      <c r="BN287" s="245">
        <v>-2.1885325295407696E-12</v>
      </c>
      <c r="BO287" s="245">
        <v>-2.919332261136551E-12</v>
      </c>
      <c r="BP287" s="245">
        <v>-981.15126995935145</v>
      </c>
      <c r="BQ287" s="245">
        <v>-51.413999999988356</v>
      </c>
      <c r="BR287" s="245">
        <v>-173.74712000001006</v>
      </c>
      <c r="BS287" s="245">
        <v>-1.4254461431364131E-11</v>
      </c>
      <c r="BT287" s="245">
        <v>-92.239999999993742</v>
      </c>
      <c r="BU287" s="245">
        <v>-2.0696325732097209E-12</v>
      </c>
      <c r="BV287" s="245">
        <v>3.5379987005827089E-12</v>
      </c>
      <c r="BW287" s="245">
        <v>-1026.6687139036314</v>
      </c>
      <c r="BX287" s="245">
        <v>-105.71727000000558</v>
      </c>
      <c r="BY287" s="245">
        <v>-106.43960999999609</v>
      </c>
      <c r="BZ287" s="245">
        <v>-223.68000000000259</v>
      </c>
      <c r="CA287" s="245">
        <v>-45.411499999993985</v>
      </c>
      <c r="CB287" s="245">
        <v>-3.3069654521020103E-12</v>
      </c>
      <c r="CC287" s="245">
        <v>7.2615973329992596E-12</v>
      </c>
      <c r="CD287" s="245">
        <v>-1.7133193707411989E-11</v>
      </c>
      <c r="CE287" s="245">
        <v>-32.548369999996574</v>
      </c>
      <c r="CF287" s="245">
        <v>-102.67167007058514</v>
      </c>
      <c r="CG287" s="245">
        <v>5.905364497775889E-12</v>
      </c>
      <c r="CH287" s="245">
        <v>-257.22868000001938</v>
      </c>
      <c r="CI287" s="245">
        <v>-8.1683303333125589E-13</v>
      </c>
      <c r="CJ287" s="245">
        <v>-7.0355843300706102E-12</v>
      </c>
      <c r="CK287" s="245">
        <v>-308.03999999999343</v>
      </c>
      <c r="CL287" s="245">
        <v>-50.995599999997616</v>
      </c>
      <c r="CM287" s="245">
        <v>-260.49999999999545</v>
      </c>
      <c r="CN287" s="245">
        <v>5.4133313451538318E-13</v>
      </c>
      <c r="CO287" s="245">
        <v>3.0825780345138421E-12</v>
      </c>
      <c r="CP287" s="245">
        <v>-6.0561644423908896E-12</v>
      </c>
      <c r="CQ287" s="245">
        <v>3.4664653935217497E-12</v>
      </c>
      <c r="CR287" s="245">
        <v>-91.000000000008015</v>
      </c>
      <c r="CS287" s="245">
        <v>2.3246181891953802E-12</v>
      </c>
      <c r="CT287" s="245">
        <v>9.3186632441577304E-13</v>
      </c>
      <c r="CU287" s="245">
        <v>3.367865429735021E-12</v>
      </c>
      <c r="CV287" s="245">
        <v>-118.74999999999608</v>
      </c>
      <c r="CW287" s="245">
        <v>-1495.2009105695402</v>
      </c>
      <c r="CX287" s="245">
        <v>-817.01397498782353</v>
      </c>
      <c r="CY287" s="245">
        <v>-534.44781247874187</v>
      </c>
      <c r="CZ287" s="245">
        <v>1.4651761285445975E-11</v>
      </c>
      <c r="DA287" s="245">
        <v>-1.7747993481611501E-12</v>
      </c>
      <c r="DB287" s="245">
        <v>1.100839595689507E-11</v>
      </c>
      <c r="DC287" s="245">
        <v>3.2286654808596227E-12</v>
      </c>
      <c r="DD287" s="245">
        <v>8.1451303418333014E-12</v>
      </c>
      <c r="DE287" s="245">
        <v>5.3359980402230947E-13</v>
      </c>
      <c r="DF287" s="245">
        <v>3.0933321972307812E-12</v>
      </c>
      <c r="DG287" s="245">
        <v>-1.4105594819372341E-11</v>
      </c>
      <c r="DH287" s="245">
        <v>0</v>
      </c>
      <c r="DI287" s="245">
        <v>-2228795.4311679788</v>
      </c>
      <c r="DJ287" s="245">
        <v>-1865.5120614844104</v>
      </c>
      <c r="DK287" s="245">
        <v>0</v>
      </c>
      <c r="DL287" s="246">
        <v>-3129686.8988915808</v>
      </c>
      <c r="DM287" s="343">
        <f t="shared" si="286"/>
        <v>-886103.51965515374</v>
      </c>
      <c r="DN287" s="317">
        <f t="shared" si="287"/>
        <v>-277900.3974690694</v>
      </c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92">SUM(DU171,DU236,DU244,DU261,DU266,DU267,DU269,DU270,DU271,DU272,DU273,DU274:DU278,DU281)</f>
        <v>-44.461172530036208</v>
      </c>
      <c r="DV287" s="245">
        <f t="shared" si="292"/>
        <v>-233.43922493903318</v>
      </c>
      <c r="DW287" s="245">
        <f t="shared" si="292"/>
        <v>-608.20312218608444</v>
      </c>
      <c r="DX287" s="245">
        <f t="shared" si="292"/>
        <v>-9.9570233089273881</v>
      </c>
      <c r="DY287" s="245">
        <f t="shared" si="292"/>
        <v>-2.9654126980360984</v>
      </c>
      <c r="DZ287" s="245">
        <f t="shared" si="292"/>
        <v>3.5792753520895125E-14</v>
      </c>
      <c r="EA287" s="245">
        <f t="shared" si="292"/>
        <v>-1.1012262622141557E-14</v>
      </c>
      <c r="EB287" s="245">
        <f t="shared" si="292"/>
        <v>-2228.7954311679782</v>
      </c>
      <c r="EC287" s="245">
        <f t="shared" si="292"/>
        <v>-1.8655120614844105</v>
      </c>
      <c r="ED287" s="246">
        <f t="shared" si="288"/>
        <v>-3129.6868988915799</v>
      </c>
      <c r="EE287" s="303">
        <f t="shared" si="291"/>
        <v>0</v>
      </c>
      <c r="EF287" s="306"/>
      <c r="EG287" s="314"/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1023340.1372861753</v>
      </c>
      <c r="J288" s="262">
        <v>-21063.285645359305</v>
      </c>
      <c r="K288" s="262">
        <v>-18883.425158681654</v>
      </c>
      <c r="L288" s="262">
        <v>-20421.348674657493</v>
      </c>
      <c r="M288" s="262">
        <v>-101427.30498575895</v>
      </c>
      <c r="N288" s="262">
        <v>-19458.101258598042</v>
      </c>
      <c r="O288" s="262">
        <v>15638.387564464228</v>
      </c>
      <c r="P288" s="262">
        <v>39768.251366900338</v>
      </c>
      <c r="Q288" s="262">
        <v>-13391.306117784849</v>
      </c>
      <c r="R288" s="262">
        <v>-21554.202350859163</v>
      </c>
      <c r="S288" s="262">
        <v>23478.138470105267</v>
      </c>
      <c r="T288" s="262">
        <v>-117750.05190117886</v>
      </c>
      <c r="U288" s="262">
        <v>-5336.9409223889052</v>
      </c>
      <c r="V288" s="262">
        <v>-18820.119928280827</v>
      </c>
      <c r="W288" s="262">
        <v>10518.220615476712</v>
      </c>
      <c r="X288" s="262">
        <v>-20357.736686315831</v>
      </c>
      <c r="Y288" s="262">
        <v>-18773.842977989749</v>
      </c>
      <c r="Z288" s="262">
        <v>-17148.444414875117</v>
      </c>
      <c r="AA288" s="262">
        <v>-9259.5361059062579</v>
      </c>
      <c r="AB288" s="262">
        <v>-21459.240367234102</v>
      </c>
      <c r="AC288" s="262">
        <v>-16211.430143978905</v>
      </c>
      <c r="AD288" s="262">
        <v>5304.995148448219</v>
      </c>
      <c r="AE288" s="262">
        <v>-19486.876359247421</v>
      </c>
      <c r="AF288" s="262">
        <v>-21057.018530000612</v>
      </c>
      <c r="AG288" s="262">
        <v>2673.0716672156814</v>
      </c>
      <c r="AH288" s="262">
        <v>-19499.001062718024</v>
      </c>
      <c r="AI288" s="262">
        <v>-1656.2349396653517</v>
      </c>
      <c r="AJ288" s="262">
        <v>-10374.50538262754</v>
      </c>
      <c r="AK288" s="262">
        <v>6641.3499304655525</v>
      </c>
      <c r="AL288" s="262">
        <v>5398.4613682511335</v>
      </c>
      <c r="AM288" s="262">
        <v>324.6134860910085</v>
      </c>
      <c r="AN288" s="262">
        <v>33186.963853482834</v>
      </c>
      <c r="AO288" s="262">
        <v>4074.282452296366</v>
      </c>
      <c r="AP288" s="262">
        <v>8902.4304375482225</v>
      </c>
      <c r="AQ288" s="262">
        <v>14443.585339702366</v>
      </c>
      <c r="AR288" s="262">
        <v>11110.597049398955</v>
      </c>
      <c r="AS288" s="262">
        <v>14295.151884615243</v>
      </c>
      <c r="AT288" s="262">
        <v>1545.3110291280329</v>
      </c>
      <c r="AU288" s="262">
        <v>1162.0380311588624</v>
      </c>
      <c r="AV288" s="262">
        <v>5051.1256146450241</v>
      </c>
      <c r="AW288" s="262">
        <v>3795.5142561139482</v>
      </c>
      <c r="AX288" s="262">
        <v>2608.089524579183</v>
      </c>
      <c r="AY288" s="262">
        <v>3599.272088224277</v>
      </c>
      <c r="AZ288" s="262">
        <v>958.38182966197337</v>
      </c>
      <c r="BA288" s="262">
        <v>700.98363354472315</v>
      </c>
      <c r="BB288" s="262">
        <v>4107.9861045638454</v>
      </c>
      <c r="BC288" s="262">
        <v>40844.831973651817</v>
      </c>
      <c r="BD288" s="262">
        <v>33888.419404708322</v>
      </c>
      <c r="BE288" s="262">
        <v>1039.0046637428454</v>
      </c>
      <c r="BF288" s="262">
        <v>3549.6582982848677</v>
      </c>
      <c r="BG288" s="262">
        <v>24893.298037304357</v>
      </c>
      <c r="BH288" s="262">
        <v>583.6538052068604</v>
      </c>
      <c r="BI288" s="262">
        <v>11879.737270152476</v>
      </c>
      <c r="BJ288" s="262">
        <v>23019.250596855112</v>
      </c>
      <c r="BK288" s="262">
        <v>15423.862285487243</v>
      </c>
      <c r="BL288" s="262">
        <v>11514.584774792807</v>
      </c>
      <c r="BM288" s="262">
        <v>15627.11601438752</v>
      </c>
      <c r="BN288" s="262">
        <v>3266.5925535892843</v>
      </c>
      <c r="BO288" s="262">
        <v>1857.3706133850312</v>
      </c>
      <c r="BP288" s="262">
        <v>1900.3354940193212</v>
      </c>
      <c r="BQ288" s="262">
        <v>1523.3464607583153</v>
      </c>
      <c r="BR288" s="262">
        <v>1267.7955269073539</v>
      </c>
      <c r="BS288" s="262">
        <v>1265.5587766317271</v>
      </c>
      <c r="BT288" s="262">
        <v>3558.527608809839</v>
      </c>
      <c r="BU288" s="262">
        <v>530.68762659771028</v>
      </c>
      <c r="BV288" s="262">
        <v>18514.391605717265</v>
      </c>
      <c r="BW288" s="262">
        <v>1114.5215865712314</v>
      </c>
      <c r="BX288" s="262">
        <v>13830.477925208972</v>
      </c>
      <c r="BY288" s="262">
        <v>2416.4563872782119</v>
      </c>
      <c r="BZ288" s="262">
        <v>3594.0180096792246</v>
      </c>
      <c r="CA288" s="262">
        <v>23770.736401450144</v>
      </c>
      <c r="CB288" s="262">
        <v>1647.8014695765103</v>
      </c>
      <c r="CC288" s="262">
        <v>1965.8073581602796</v>
      </c>
      <c r="CD288" s="262">
        <v>1603.6405784521974</v>
      </c>
      <c r="CE288" s="262">
        <v>3285.8319539394547</v>
      </c>
      <c r="CF288" s="262">
        <v>5937.2742698731581</v>
      </c>
      <c r="CG288" s="262">
        <v>1706.7450585188558</v>
      </c>
      <c r="CH288" s="262">
        <v>20079.0297741047</v>
      </c>
      <c r="CI288" s="262">
        <v>1899.4294536175487</v>
      </c>
      <c r="CJ288" s="262">
        <v>960.70220677910163</v>
      </c>
      <c r="CK288" s="262">
        <v>3667.4711613676236</v>
      </c>
      <c r="CL288" s="262">
        <v>383.85117777872057</v>
      </c>
      <c r="CM288" s="262">
        <v>904.03980620206448</v>
      </c>
      <c r="CN288" s="262">
        <v>4703.5851535212505</v>
      </c>
      <c r="CO288" s="262">
        <v>646.04808237288262</v>
      </c>
      <c r="CP288" s="262">
        <v>2032.9949877095492</v>
      </c>
      <c r="CQ288" s="262">
        <v>788.09446533008918</v>
      </c>
      <c r="CR288" s="262">
        <v>5518.5870713502118</v>
      </c>
      <c r="CS288" s="262">
        <v>2808.5966877805868</v>
      </c>
      <c r="CT288" s="262">
        <v>45853.405477015331</v>
      </c>
      <c r="CU288" s="262">
        <v>1240.3630346750012</v>
      </c>
      <c r="CV288" s="262">
        <v>1534.4727191974034</v>
      </c>
      <c r="CW288" s="262">
        <v>144440.59012837484</v>
      </c>
      <c r="CX288" s="262">
        <v>24967.095428840199</v>
      </c>
      <c r="CY288" s="262">
        <v>23002.268500818256</v>
      </c>
      <c r="CZ288" s="262">
        <v>18399.787124526025</v>
      </c>
      <c r="DA288" s="262">
        <v>10930.934173792917</v>
      </c>
      <c r="DB288" s="262">
        <v>74207.137932511832</v>
      </c>
      <c r="DC288" s="262">
        <v>37009.113617626674</v>
      </c>
      <c r="DD288" s="262">
        <v>12717.408371814588</v>
      </c>
      <c r="DE288" s="262">
        <v>8815.2488206717553</v>
      </c>
      <c r="DF288" s="262">
        <v>188255.3043871604</v>
      </c>
      <c r="DG288" s="262">
        <v>166356.09284023548</v>
      </c>
      <c r="DH288" s="262">
        <v>161760.3858962607</v>
      </c>
      <c r="DI288" s="262">
        <v>-2157550.7891628719</v>
      </c>
      <c r="DJ288" s="262">
        <v>415673.35142225667</v>
      </c>
      <c r="DK288" s="262">
        <v>0</v>
      </c>
      <c r="DL288" s="263">
        <v>208063.32124866871</v>
      </c>
      <c r="DM288" s="343">
        <f t="shared" si="286"/>
        <v>599371.05950339569</v>
      </c>
      <c r="DN288" s="317">
        <f t="shared" si="287"/>
        <v>857725.05912758398</v>
      </c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93">+DU287+DU169</f>
        <v>1023.3401372861754</v>
      </c>
      <c r="DV288" s="262">
        <f t="shared" si="293"/>
        <v>-165.61507815859122</v>
      </c>
      <c r="DW288" s="262">
        <f t="shared" si="293"/>
        <v>-258.35399962418859</v>
      </c>
      <c r="DX288" s="262">
        <f t="shared" si="293"/>
        <v>476.93349650938296</v>
      </c>
      <c r="DY288" s="262">
        <f t="shared" si="293"/>
        <v>195.18478981190569</v>
      </c>
      <c r="DZ288" s="262">
        <f t="shared" si="293"/>
        <v>162.07963004094378</v>
      </c>
      <c r="EA288" s="262">
        <f t="shared" si="293"/>
        <v>354.61139722739586</v>
      </c>
      <c r="EB288" s="262">
        <f t="shared" si="293"/>
        <v>-1995.7904032666106</v>
      </c>
      <c r="EC288" s="262">
        <f t="shared" si="293"/>
        <v>415.6733514222567</v>
      </c>
      <c r="ED288" s="263">
        <f t="shared" si="288"/>
        <v>208.06332124866981</v>
      </c>
      <c r="EE288" s="303">
        <f t="shared" si="291"/>
        <v>1.1084466677857563E-12</v>
      </c>
      <c r="EF288" s="306"/>
      <c r="EG288" s="314"/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>
        <f t="shared" si="286"/>
        <v>0</v>
      </c>
      <c r="DN289" s="317">
        <f t="shared" si="287"/>
        <v>0</v>
      </c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91"/>
        <v>0</v>
      </c>
      <c r="EF289" s="306"/>
      <c r="EG289" s="314"/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>
        <f t="shared" si="286"/>
        <v>0</v>
      </c>
      <c r="DN290" s="317">
        <f t="shared" si="287"/>
        <v>0</v>
      </c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94">+DU$13</f>
        <v>ON</v>
      </c>
      <c r="DV290" s="251" t="str">
        <f t="shared" si="294"/>
        <v>≤7D</v>
      </c>
      <c r="DW290" s="251" t="str">
        <f t="shared" si="294"/>
        <v>&gt;7D - 30D</v>
      </c>
      <c r="DX290" s="251" t="str">
        <f t="shared" si="294"/>
        <v>&gt;1 - 3M</v>
      </c>
      <c r="DY290" s="251" t="str">
        <f t="shared" si="294"/>
        <v>&gt;3 - 6M</v>
      </c>
      <c r="DZ290" s="251" t="str">
        <f t="shared" si="294"/>
        <v>&gt;6 - 12M</v>
      </c>
      <c r="EA290" s="251" t="str">
        <f t="shared" si="294"/>
        <v>&gt;1 - 3Y</v>
      </c>
      <c r="EB290" s="251" t="str">
        <f t="shared" si="294"/>
        <v>&gt;3 - 5Y</v>
      </c>
      <c r="EC290" s="251" t="str">
        <f t="shared" si="294"/>
        <v>&gt;5Y</v>
      </c>
      <c r="ED290" s="252" t="str">
        <f t="shared" si="294"/>
        <v>Total</v>
      </c>
      <c r="EE290" s="303"/>
      <c r="EF290" s="306"/>
      <c r="EG290" s="314"/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>
        <f t="shared" si="286"/>
        <v>0</v>
      </c>
      <c r="DN291" s="317">
        <f t="shared" si="287"/>
        <v>0</v>
      </c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95">ED291-(DL291/$DQ$4)</f>
        <v>0</v>
      </c>
      <c r="EF291" s="306"/>
      <c r="EG291" s="314"/>
    </row>
    <row r="292" spans="1:137" s="126" customFormat="1" ht="15.75" hidden="1" customHeight="1" outlineLevel="6" x14ac:dyDescent="0.35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>
        <f t="shared" si="286"/>
        <v>0</v>
      </c>
      <c r="DN292" s="317">
        <f t="shared" si="287"/>
        <v>0</v>
      </c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95"/>
        <v>0</v>
      </c>
      <c r="EF292" s="306"/>
      <c r="EG292" s="314"/>
    </row>
    <row r="293" spans="1:137" s="126" customFormat="1" ht="15" hidden="1" customHeight="1" outlineLevel="6" x14ac:dyDescent="0.35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205752.014887661</v>
      </c>
      <c r="J293" s="268">
        <v>0</v>
      </c>
      <c r="K293" s="268">
        <v>0</v>
      </c>
      <c r="L293" s="268">
        <v>9314.0281292069994</v>
      </c>
      <c r="M293" s="268">
        <v>95721.623910646493</v>
      </c>
      <c r="N293" s="268">
        <v>9639.5045035790208</v>
      </c>
      <c r="O293" s="268">
        <v>50380.196191427603</v>
      </c>
      <c r="P293" s="268">
        <v>50017.7268749098</v>
      </c>
      <c r="Q293" s="268">
        <v>0</v>
      </c>
      <c r="R293" s="268">
        <v>0</v>
      </c>
      <c r="S293" s="268">
        <v>57349.049842817098</v>
      </c>
      <c r="T293" s="268">
        <v>8129.4938354264896</v>
      </c>
      <c r="U293" s="268">
        <v>10247.457417748499</v>
      </c>
      <c r="V293" s="268">
        <v>49214.544437816403</v>
      </c>
      <c r="W293" s="268">
        <v>35296.448645881101</v>
      </c>
      <c r="X293" s="268">
        <v>0</v>
      </c>
      <c r="Y293" s="268">
        <v>0</v>
      </c>
      <c r="Z293" s="268">
        <v>11073.4369766827</v>
      </c>
      <c r="AA293" s="268">
        <v>39908.769984133498</v>
      </c>
      <c r="AB293" s="268">
        <v>3161.2775006527199</v>
      </c>
      <c r="AC293" s="268">
        <v>59482.640015017903</v>
      </c>
      <c r="AD293" s="268">
        <v>21238.582840476301</v>
      </c>
      <c r="AE293" s="268">
        <v>0</v>
      </c>
      <c r="AF293" s="268">
        <v>0</v>
      </c>
      <c r="AG293" s="268">
        <v>35450.309694429598</v>
      </c>
      <c r="AH293" s="268">
        <v>14528.2374375977</v>
      </c>
      <c r="AI293" s="268">
        <v>11797.652612341401</v>
      </c>
      <c r="AJ293" s="268">
        <v>20935.6190146013</v>
      </c>
      <c r="AK293" s="268">
        <v>25435.882711607701</v>
      </c>
      <c r="AL293" s="268">
        <v>0</v>
      </c>
      <c r="AM293" s="268">
        <v>0</v>
      </c>
      <c r="AN293" s="268">
        <v>54329.980391602803</v>
      </c>
      <c r="AO293" s="268">
        <v>13253.855278104</v>
      </c>
      <c r="AP293" s="268">
        <v>9111.31272120215</v>
      </c>
      <c r="AQ293" s="268">
        <v>19077.9648099076</v>
      </c>
      <c r="AR293" s="268">
        <v>7554.1155989606305</v>
      </c>
      <c r="AS293" s="268">
        <v>0</v>
      </c>
      <c r="AT293" s="268">
        <v>0</v>
      </c>
      <c r="AU293" s="268">
        <v>11996.4300638409</v>
      </c>
      <c r="AV293" s="268">
        <v>11829.307027766399</v>
      </c>
      <c r="AW293" s="268">
        <v>24540.564662335601</v>
      </c>
      <c r="AX293" s="268">
        <v>4086.2399427257201</v>
      </c>
      <c r="AY293" s="268">
        <v>9485.6904019820504</v>
      </c>
      <c r="AZ293" s="268">
        <v>0</v>
      </c>
      <c r="BA293" s="268">
        <v>0</v>
      </c>
      <c r="BB293" s="268">
        <v>6606.0412091960598</v>
      </c>
      <c r="BC293" s="268">
        <v>13241.922829285601</v>
      </c>
      <c r="BD293" s="268">
        <v>18269.566642428399</v>
      </c>
      <c r="BE293" s="268">
        <v>4916.9932004554003</v>
      </c>
      <c r="BF293" s="268">
        <v>2547.1131874418302</v>
      </c>
      <c r="BG293" s="268">
        <v>0</v>
      </c>
      <c r="BH293" s="268">
        <v>0</v>
      </c>
      <c r="BI293" s="268">
        <v>15497.7563854865</v>
      </c>
      <c r="BJ293" s="268">
        <v>22035.550034054599</v>
      </c>
      <c r="BK293" s="268">
        <v>7871.6392465653498</v>
      </c>
      <c r="BL293" s="268">
        <v>15020.711163108301</v>
      </c>
      <c r="BM293" s="268">
        <v>3989.2101300981199</v>
      </c>
      <c r="BN293" s="268">
        <v>0</v>
      </c>
      <c r="BO293" s="268">
        <v>0</v>
      </c>
      <c r="BP293" s="268">
        <v>8456.6696892472191</v>
      </c>
      <c r="BQ293" s="268">
        <v>9418.3688984273103</v>
      </c>
      <c r="BR293" s="268">
        <v>11363.8375110656</v>
      </c>
      <c r="BS293" s="268">
        <v>13290.205904345799</v>
      </c>
      <c r="BT293" s="268">
        <v>2395.6149248844599</v>
      </c>
      <c r="BU293" s="268">
        <v>0</v>
      </c>
      <c r="BV293" s="268">
        <v>0</v>
      </c>
      <c r="BW293" s="268">
        <v>12771.1412364889</v>
      </c>
      <c r="BX293" s="268">
        <v>2646.2213163101901</v>
      </c>
      <c r="BY293" s="268">
        <v>7141.0196947144104</v>
      </c>
      <c r="BZ293" s="268">
        <v>3719.95742017259</v>
      </c>
      <c r="CA293" s="268">
        <v>11986.3690796683</v>
      </c>
      <c r="CB293" s="268">
        <v>0</v>
      </c>
      <c r="CC293" s="268">
        <v>0</v>
      </c>
      <c r="CD293" s="268">
        <v>4658.42119411368</v>
      </c>
      <c r="CE293" s="268">
        <v>6370.8481981093801</v>
      </c>
      <c r="CF293" s="268">
        <v>6150.1180519686604</v>
      </c>
      <c r="CG293" s="268">
        <v>7829.7238779163199</v>
      </c>
      <c r="CH293" s="268">
        <v>2919.0275932017398</v>
      </c>
      <c r="CI293" s="268">
        <v>0</v>
      </c>
      <c r="CJ293" s="268">
        <v>0</v>
      </c>
      <c r="CK293" s="268">
        <v>9549.6607079926798</v>
      </c>
      <c r="CL293" s="268">
        <v>3686.60607643919</v>
      </c>
      <c r="CM293" s="268">
        <v>3678.0079240688401</v>
      </c>
      <c r="CN293" s="268">
        <v>8655.8467909925494</v>
      </c>
      <c r="CO293" s="268">
        <v>12048.5015906791</v>
      </c>
      <c r="CP293" s="268">
        <v>0</v>
      </c>
      <c r="CQ293" s="268">
        <v>0</v>
      </c>
      <c r="CR293" s="268">
        <v>12725.6600943177</v>
      </c>
      <c r="CS293" s="268">
        <v>16188.444574823499</v>
      </c>
      <c r="CT293" s="268">
        <v>4908.9380097357698</v>
      </c>
      <c r="CU293" s="268">
        <v>6899.1864979133998</v>
      </c>
      <c r="CV293" s="268">
        <v>42330.765471922401</v>
      </c>
      <c r="CW293" s="268">
        <v>132128.71971723199</v>
      </c>
      <c r="CX293" s="268">
        <v>48186.717569066401</v>
      </c>
      <c r="CY293" s="268">
        <v>63272.706892675698</v>
      </c>
      <c r="CZ293" s="268">
        <v>5798.6323448882704</v>
      </c>
      <c r="DA293" s="268">
        <v>1699.53837630774</v>
      </c>
      <c r="DB293" s="268">
        <v>2604.9952341922299</v>
      </c>
      <c r="DC293" s="268">
        <v>6199.3763461855497</v>
      </c>
      <c r="DD293" s="268">
        <v>3702.3175979511002</v>
      </c>
      <c r="DE293" s="268">
        <v>1206.4911625894899</v>
      </c>
      <c r="DF293" s="268">
        <v>9000</v>
      </c>
      <c r="DG293" s="268">
        <v>27500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1632425.1199618182</v>
      </c>
      <c r="DM293" s="343">
        <f t="shared" si="286"/>
        <v>824074.4974646616</v>
      </c>
      <c r="DN293" s="317">
        <f t="shared" si="287"/>
        <v>370807.36762252107</v>
      </c>
      <c r="DO293" s="317" t="s">
        <v>419</v>
      </c>
      <c r="DP293" s="317"/>
      <c r="DQ293" s="270"/>
      <c r="DR293" s="209" t="s">
        <v>359</v>
      </c>
      <c r="DS293" s="209"/>
      <c r="DT293" s="267"/>
      <c r="DU293" s="268">
        <f t="shared" ref="DU293:DU299" si="296">I293/$DQ$4</f>
        <v>205.75201488766101</v>
      </c>
      <c r="DV293" s="268">
        <f t="shared" ref="DV293:DV299" si="297">SUM(J293:O293)/$DQ$4</f>
        <v>165.05535273486012</v>
      </c>
      <c r="DW293" s="268">
        <f t="shared" ref="DW293:DW299" si="298">SUM(P293:AL293)/$DQ$4</f>
        <v>453.26712984214015</v>
      </c>
      <c r="DX293" s="268">
        <f t="shared" ref="DX293:DX299" si="299">SUM(AM293:CT293)/$DQ$4</f>
        <v>457.82117528623178</v>
      </c>
      <c r="DY293" s="268">
        <f t="shared" ref="DY293:DY299" si="300">SUM(CU293:CY293)/$DQ$4</f>
        <v>292.8180961488099</v>
      </c>
      <c r="DZ293" s="268">
        <f t="shared" ref="DZ293:DZ299" si="301">SUM(CZ293:DE293)/$DQ$4</f>
        <v>21.211351062114378</v>
      </c>
      <c r="EA293" s="268">
        <f t="shared" ref="EA293:EA299" si="302">SUM(DF293:DG293)/$DQ$4</f>
        <v>36.5</v>
      </c>
      <c r="EB293" s="268">
        <f t="shared" ref="EB293:EB299" si="303">SUM(DH293:DI293)/$DQ$4</f>
        <v>0</v>
      </c>
      <c r="EC293" s="268">
        <f t="shared" ref="EC293:EC299" si="304">SUM(DJ293:DK293)/$DQ$4</f>
        <v>0</v>
      </c>
      <c r="ED293" s="269">
        <f t="shared" ref="ED293:ED299" si="305">SUM(DU293:EC293)</f>
        <v>1632.4251199618172</v>
      </c>
      <c r="EE293" s="303">
        <f t="shared" si="295"/>
        <v>0</v>
      </c>
      <c r="EF293" s="306"/>
      <c r="EG293" s="314"/>
    </row>
    <row r="294" spans="1:137" s="126" customFormat="1" ht="15" hidden="1" customHeight="1" outlineLevel="6" x14ac:dyDescent="0.35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>
        <f t="shared" si="286"/>
        <v>0</v>
      </c>
      <c r="DN294" s="317">
        <f t="shared" si="287"/>
        <v>0</v>
      </c>
      <c r="DO294" s="317" t="s">
        <v>420</v>
      </c>
      <c r="DP294" s="317"/>
      <c r="DQ294" s="270"/>
      <c r="DR294" s="209" t="s">
        <v>360</v>
      </c>
      <c r="DS294" s="209"/>
      <c r="DT294" s="267"/>
      <c r="DU294" s="268">
        <f t="shared" si="296"/>
        <v>0</v>
      </c>
      <c r="DV294" s="268">
        <f t="shared" si="297"/>
        <v>0</v>
      </c>
      <c r="DW294" s="268">
        <f t="shared" si="298"/>
        <v>0</v>
      </c>
      <c r="DX294" s="268">
        <f t="shared" si="299"/>
        <v>0</v>
      </c>
      <c r="DY294" s="268">
        <f t="shared" si="300"/>
        <v>0</v>
      </c>
      <c r="DZ294" s="268">
        <f t="shared" si="301"/>
        <v>0</v>
      </c>
      <c r="EA294" s="268">
        <f t="shared" si="302"/>
        <v>0</v>
      </c>
      <c r="EB294" s="268">
        <f t="shared" si="303"/>
        <v>0</v>
      </c>
      <c r="EC294" s="268">
        <f t="shared" si="304"/>
        <v>0</v>
      </c>
      <c r="ED294" s="269">
        <f t="shared" si="305"/>
        <v>0</v>
      </c>
      <c r="EE294" s="303">
        <f t="shared" si="295"/>
        <v>0</v>
      </c>
      <c r="EF294" s="306"/>
      <c r="EG294" s="314"/>
    </row>
    <row r="295" spans="1:137" s="126" customFormat="1" ht="15" hidden="1" customHeight="1" outlineLevel="6" x14ac:dyDescent="0.35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6.9447779699999996</v>
      </c>
      <c r="N295" s="268">
        <v>0</v>
      </c>
      <c r="O295" s="268">
        <v>71.752042055000004</v>
      </c>
      <c r="P295" s="268">
        <v>45.839522000000002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697.50381283764295</v>
      </c>
      <c r="W295" s="268">
        <v>4.7391565997824801</v>
      </c>
      <c r="X295" s="268">
        <v>0</v>
      </c>
      <c r="Y295" s="268">
        <v>0</v>
      </c>
      <c r="Z295" s="268">
        <v>10.378816499999999</v>
      </c>
      <c r="AA295" s="268">
        <v>55.166887301822896</v>
      </c>
      <c r="AB295" s="268">
        <v>0</v>
      </c>
      <c r="AC295" s="268">
        <v>0</v>
      </c>
      <c r="AD295" s="268">
        <v>79.519603613935502</v>
      </c>
      <c r="AE295" s="268">
        <v>0</v>
      </c>
      <c r="AF295" s="268">
        <v>0</v>
      </c>
      <c r="AG295" s="268">
        <v>0</v>
      </c>
      <c r="AH295" s="268">
        <v>44.604967146</v>
      </c>
      <c r="AI295" s="268">
        <v>0</v>
      </c>
      <c r="AJ295" s="268">
        <v>43.046391983566998</v>
      </c>
      <c r="AK295" s="268">
        <v>32.124732780000002</v>
      </c>
      <c r="AL295" s="268">
        <v>0</v>
      </c>
      <c r="AM295" s="268">
        <v>0</v>
      </c>
      <c r="AN295" s="268">
        <v>0</v>
      </c>
      <c r="AO295" s="268">
        <v>85.182832278092306</v>
      </c>
      <c r="AP295" s="268">
        <v>0</v>
      </c>
      <c r="AQ295" s="268">
        <v>67.795821298425096</v>
      </c>
      <c r="AR295" s="268">
        <v>6.7155999999999993E-2</v>
      </c>
      <c r="AS295" s="268">
        <v>0</v>
      </c>
      <c r="AT295" s="268">
        <v>0</v>
      </c>
      <c r="AU295" s="268">
        <v>8.8322863999999992</v>
      </c>
      <c r="AV295" s="268">
        <v>0</v>
      </c>
      <c r="AW295" s="268">
        <v>1088.6643878361999</v>
      </c>
      <c r="AX295" s="268">
        <v>51.066052745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80.487105937833306</v>
      </c>
      <c r="BF295" s="268">
        <v>0.1612835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140.97423088595801</v>
      </c>
      <c r="BM295" s="268">
        <v>1.0447200000000001</v>
      </c>
      <c r="BN295" s="268">
        <v>0</v>
      </c>
      <c r="BO295" s="268">
        <v>0</v>
      </c>
      <c r="BP295" s="268">
        <v>0</v>
      </c>
      <c r="BQ295" s="268">
        <v>0</v>
      </c>
      <c r="BR295" s="268">
        <v>18.157103249999999</v>
      </c>
      <c r="BS295" s="268">
        <v>0</v>
      </c>
      <c r="BT295" s="268">
        <v>0</v>
      </c>
      <c r="BU295" s="268">
        <v>0</v>
      </c>
      <c r="BV295" s="268">
        <v>0</v>
      </c>
      <c r="BW295" s="268">
        <v>50.573040808522798</v>
      </c>
      <c r="BX295" s="268">
        <v>0</v>
      </c>
      <c r="BY295" s="268">
        <v>0</v>
      </c>
      <c r="BZ295" s="268">
        <v>48.780724591999999</v>
      </c>
      <c r="CA295" s="268">
        <v>2.3456454400000002</v>
      </c>
      <c r="CB295" s="268">
        <v>0</v>
      </c>
      <c r="CC295" s="268">
        <v>0</v>
      </c>
      <c r="CD295" s="268">
        <v>3.3919999999999999</v>
      </c>
      <c r="CE295" s="268">
        <v>0</v>
      </c>
      <c r="CF295" s="268">
        <v>0</v>
      </c>
      <c r="CG295" s="268">
        <v>107.958406544143</v>
      </c>
      <c r="CH295" s="268">
        <v>1.61194338871794</v>
      </c>
      <c r="CI295" s="268">
        <v>0</v>
      </c>
      <c r="CJ295" s="268">
        <v>0</v>
      </c>
      <c r="CK295" s="268">
        <v>0</v>
      </c>
      <c r="CL295" s="268">
        <v>76.701118556090805</v>
      </c>
      <c r="CM295" s="268">
        <v>0</v>
      </c>
      <c r="CN295" s="268">
        <v>71.415642057959104</v>
      </c>
      <c r="CO295" s="268">
        <v>4.3272431999999998</v>
      </c>
      <c r="CP295" s="268">
        <v>0</v>
      </c>
      <c r="CQ295" s="268">
        <v>0</v>
      </c>
      <c r="CR295" s="268">
        <v>0</v>
      </c>
      <c r="CS295" s="268">
        <v>0</v>
      </c>
      <c r="CT295" s="268">
        <v>1.891</v>
      </c>
      <c r="CU295" s="268">
        <v>22.891718477000001</v>
      </c>
      <c r="CV295" s="268">
        <v>52.969562441304603</v>
      </c>
      <c r="CW295" s="268">
        <v>156.429783384525</v>
      </c>
      <c r="CX295" s="268">
        <v>255.92961402653401</v>
      </c>
      <c r="CY295" s="268">
        <v>1080.8301917026699</v>
      </c>
      <c r="CZ295" s="268">
        <v>251.90802339999999</v>
      </c>
      <c r="DA295" s="268">
        <v>75.511991800000004</v>
      </c>
      <c r="DB295" s="268">
        <v>34.457901999999997</v>
      </c>
      <c r="DC295" s="268">
        <v>36.567999999999998</v>
      </c>
      <c r="DD295" s="268">
        <v>57.828010399999997</v>
      </c>
      <c r="DE295" s="268">
        <v>40.07</v>
      </c>
      <c r="DF295" s="268">
        <v>2697.31432</v>
      </c>
      <c r="DG295" s="268">
        <v>13561.930200000001</v>
      </c>
      <c r="DH295" s="268">
        <v>0</v>
      </c>
      <c r="DI295" s="268">
        <v>0</v>
      </c>
      <c r="DJ295" s="268">
        <v>0</v>
      </c>
      <c r="DK295" s="268">
        <v>0</v>
      </c>
      <c r="DL295" s="228">
        <v>21327.689773138729</v>
      </c>
      <c r="DM295" s="343">
        <f t="shared" si="286"/>
        <v>1091.6207107877508</v>
      </c>
      <c r="DN295" s="317">
        <f t="shared" si="287"/>
        <v>78.696820025000008</v>
      </c>
      <c r="DO295" s="317" t="s">
        <v>419</v>
      </c>
      <c r="DP295" s="317"/>
      <c r="DQ295" s="270"/>
      <c r="DR295" s="209" t="s">
        <v>361</v>
      </c>
      <c r="DS295" s="209"/>
      <c r="DT295" s="267"/>
      <c r="DU295" s="268">
        <f t="shared" si="296"/>
        <v>0</v>
      </c>
      <c r="DV295" s="268">
        <f t="shared" si="297"/>
        <v>7.8696820025000003E-2</v>
      </c>
      <c r="DW295" s="268">
        <f t="shared" si="298"/>
        <v>1.0129238907627509</v>
      </c>
      <c r="DX295" s="268">
        <f t="shared" si="299"/>
        <v>1.9114297447189426</v>
      </c>
      <c r="DY295" s="268">
        <f t="shared" si="300"/>
        <v>1.5690508700320336</v>
      </c>
      <c r="DZ295" s="268">
        <f t="shared" si="301"/>
        <v>0.4963439275999999</v>
      </c>
      <c r="EA295" s="268">
        <f t="shared" si="302"/>
        <v>16.259244519999999</v>
      </c>
      <c r="EB295" s="268">
        <f t="shared" si="303"/>
        <v>0</v>
      </c>
      <c r="EC295" s="268">
        <f t="shared" si="304"/>
        <v>0</v>
      </c>
      <c r="ED295" s="269">
        <f t="shared" si="305"/>
        <v>21.327689773138726</v>
      </c>
      <c r="EE295" s="303">
        <f t="shared" si="295"/>
        <v>0</v>
      </c>
      <c r="EF295" s="306"/>
      <c r="EG295" s="314"/>
    </row>
    <row r="296" spans="1:137" s="126" customFormat="1" ht="15" hidden="1" customHeight="1" outlineLevel="6" x14ac:dyDescent="0.35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>
        <f t="shared" si="286"/>
        <v>0</v>
      </c>
      <c r="DN296" s="317">
        <f t="shared" si="287"/>
        <v>0</v>
      </c>
      <c r="DO296" s="317" t="s">
        <v>441</v>
      </c>
      <c r="DP296" s="317"/>
      <c r="DQ296" s="270"/>
      <c r="DR296" s="209"/>
      <c r="DS296" s="209" t="s">
        <v>363</v>
      </c>
      <c r="DT296" s="267"/>
      <c r="DU296" s="268">
        <f t="shared" si="296"/>
        <v>0</v>
      </c>
      <c r="DV296" s="268">
        <f t="shared" si="297"/>
        <v>0</v>
      </c>
      <c r="DW296" s="268">
        <f t="shared" si="298"/>
        <v>0</v>
      </c>
      <c r="DX296" s="268">
        <f t="shared" si="299"/>
        <v>0</v>
      </c>
      <c r="DY296" s="268">
        <f t="shared" si="300"/>
        <v>0</v>
      </c>
      <c r="DZ296" s="268">
        <f t="shared" si="301"/>
        <v>0</v>
      </c>
      <c r="EA296" s="268">
        <f t="shared" si="302"/>
        <v>0</v>
      </c>
      <c r="EB296" s="268">
        <f t="shared" si="303"/>
        <v>0</v>
      </c>
      <c r="EC296" s="268">
        <f t="shared" si="304"/>
        <v>0</v>
      </c>
      <c r="ED296" s="269">
        <f t="shared" si="305"/>
        <v>0</v>
      </c>
      <c r="EE296" s="303">
        <f t="shared" si="295"/>
        <v>0</v>
      </c>
      <c r="EF296" s="306"/>
      <c r="EG296" s="314"/>
    </row>
    <row r="297" spans="1:137" s="126" customFormat="1" ht="15" hidden="1" customHeight="1" outlineLevel="6" x14ac:dyDescent="0.35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>
        <f t="shared" si="286"/>
        <v>0</v>
      </c>
      <c r="DN297" s="317">
        <f t="shared" si="287"/>
        <v>0</v>
      </c>
      <c r="DO297" s="317" t="s">
        <v>441</v>
      </c>
      <c r="DP297" s="317"/>
      <c r="DQ297" s="270"/>
      <c r="DR297" s="209"/>
      <c r="DS297" s="209" t="s">
        <v>365</v>
      </c>
      <c r="DT297" s="267"/>
      <c r="DU297" s="268">
        <f t="shared" si="296"/>
        <v>0</v>
      </c>
      <c r="DV297" s="268">
        <f t="shared" si="297"/>
        <v>0</v>
      </c>
      <c r="DW297" s="268">
        <f t="shared" si="298"/>
        <v>0</v>
      </c>
      <c r="DX297" s="268">
        <f t="shared" si="299"/>
        <v>0</v>
      </c>
      <c r="DY297" s="268">
        <f t="shared" si="300"/>
        <v>0</v>
      </c>
      <c r="DZ297" s="268">
        <f t="shared" si="301"/>
        <v>0</v>
      </c>
      <c r="EA297" s="268">
        <f t="shared" si="302"/>
        <v>0</v>
      </c>
      <c r="EB297" s="268">
        <f t="shared" si="303"/>
        <v>0</v>
      </c>
      <c r="EC297" s="268">
        <f t="shared" si="304"/>
        <v>0</v>
      </c>
      <c r="ED297" s="269">
        <f t="shared" si="305"/>
        <v>0</v>
      </c>
      <c r="EE297" s="303">
        <f t="shared" si="295"/>
        <v>0</v>
      </c>
      <c r="EF297" s="306"/>
      <c r="EG297" s="314"/>
    </row>
    <row r="298" spans="1:137" s="126" customFormat="1" ht="15" hidden="1" customHeight="1" outlineLevel="6" x14ac:dyDescent="0.35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2854.6729399999999</v>
      </c>
      <c r="M298" s="268">
        <v>0</v>
      </c>
      <c r="N298" s="268">
        <v>0</v>
      </c>
      <c r="O298" s="268">
        <v>367.79545189999999</v>
      </c>
      <c r="P298" s="268">
        <v>29.0625</v>
      </c>
      <c r="Q298" s="268">
        <v>0</v>
      </c>
      <c r="R298" s="268">
        <v>0</v>
      </c>
      <c r="S298" s="268">
        <v>239.16511449999999</v>
      </c>
      <c r="T298" s="268">
        <v>0</v>
      </c>
      <c r="U298" s="268">
        <v>0</v>
      </c>
      <c r="V298" s="268">
        <v>0</v>
      </c>
      <c r="W298" s="268">
        <v>0</v>
      </c>
      <c r="X298" s="268">
        <v>0</v>
      </c>
      <c r="Y298" s="268">
        <v>0</v>
      </c>
      <c r="Z298" s="268">
        <v>0</v>
      </c>
      <c r="AA298" s="268">
        <v>21.746788250000002</v>
      </c>
      <c r="AB298" s="268">
        <v>0</v>
      </c>
      <c r="AC298" s="268">
        <v>0</v>
      </c>
      <c r="AD298" s="268">
        <v>0</v>
      </c>
      <c r="AE298" s="268">
        <v>0</v>
      </c>
      <c r="AF298" s="268">
        <v>0</v>
      </c>
      <c r="AG298" s="268">
        <v>1320.4638617999999</v>
      </c>
      <c r="AH298" s="268">
        <v>0</v>
      </c>
      <c r="AI298" s="268">
        <v>0</v>
      </c>
      <c r="AJ298" s="268">
        <v>0</v>
      </c>
      <c r="AK298" s="268">
        <v>0</v>
      </c>
      <c r="AL298" s="268">
        <v>0</v>
      </c>
      <c r="AM298" s="268">
        <v>0</v>
      </c>
      <c r="AN298" s="268">
        <v>0</v>
      </c>
      <c r="AO298" s="268">
        <v>0</v>
      </c>
      <c r="AP298" s="268">
        <v>0</v>
      </c>
      <c r="AQ298" s="268">
        <v>0</v>
      </c>
      <c r="AR298" s="268">
        <v>67.875</v>
      </c>
      <c r="AS298" s="268">
        <v>0</v>
      </c>
      <c r="AT298" s="268">
        <v>0</v>
      </c>
      <c r="AU298" s="268">
        <v>0</v>
      </c>
      <c r="AV298" s="268">
        <v>0</v>
      </c>
      <c r="AW298" s="268">
        <v>0</v>
      </c>
      <c r="AX298" s="268">
        <v>218.5120498</v>
      </c>
      <c r="AY298" s="268">
        <v>0</v>
      </c>
      <c r="AZ298" s="268">
        <v>0</v>
      </c>
      <c r="BA298" s="268">
        <v>0</v>
      </c>
      <c r="BB298" s="268">
        <v>0</v>
      </c>
      <c r="BC298" s="268">
        <v>0</v>
      </c>
      <c r="BD298" s="268">
        <v>0</v>
      </c>
      <c r="BE298" s="268">
        <v>9.79143425</v>
      </c>
      <c r="BF298" s="268">
        <v>0</v>
      </c>
      <c r="BG298" s="268">
        <v>0</v>
      </c>
      <c r="BH298" s="268">
        <v>0</v>
      </c>
      <c r="BI298" s="268">
        <v>0</v>
      </c>
      <c r="BJ298" s="268">
        <v>0</v>
      </c>
      <c r="BK298" s="268">
        <v>497.31830355</v>
      </c>
      <c r="BL298" s="268">
        <v>0</v>
      </c>
      <c r="BM298" s="268">
        <v>293.91249814999998</v>
      </c>
      <c r="BN298" s="268">
        <v>0</v>
      </c>
      <c r="BO298" s="268">
        <v>0</v>
      </c>
      <c r="BP298" s="268">
        <v>0</v>
      </c>
      <c r="BQ298" s="268">
        <v>370.90465504999997</v>
      </c>
      <c r="BR298" s="268">
        <v>0</v>
      </c>
      <c r="BS298" s="268">
        <v>0</v>
      </c>
      <c r="BT298" s="268">
        <v>0</v>
      </c>
      <c r="BU298" s="268">
        <v>0</v>
      </c>
      <c r="BV298" s="268">
        <v>0</v>
      </c>
      <c r="BW298" s="268">
        <v>0</v>
      </c>
      <c r="BX298" s="268">
        <v>0</v>
      </c>
      <c r="BY298" s="268">
        <v>0</v>
      </c>
      <c r="BZ298" s="268">
        <v>183.41892884999999</v>
      </c>
      <c r="CA298" s="268">
        <v>89.125</v>
      </c>
      <c r="CB298" s="268">
        <v>0</v>
      </c>
      <c r="CC298" s="268">
        <v>0</v>
      </c>
      <c r="CD298" s="268">
        <v>0</v>
      </c>
      <c r="CE298" s="268">
        <v>205.21963210000001</v>
      </c>
      <c r="CF298" s="268">
        <v>0</v>
      </c>
      <c r="CG298" s="268">
        <v>0</v>
      </c>
      <c r="CH298" s="268">
        <v>0</v>
      </c>
      <c r="CI298" s="268">
        <v>0</v>
      </c>
      <c r="CJ298" s="268">
        <v>0</v>
      </c>
      <c r="CK298" s="268">
        <v>0</v>
      </c>
      <c r="CL298" s="268">
        <v>299.32523229999998</v>
      </c>
      <c r="CM298" s="268">
        <v>0</v>
      </c>
      <c r="CN298" s="268">
        <v>0</v>
      </c>
      <c r="CO298" s="268">
        <v>16704.132778449999</v>
      </c>
      <c r="CP298" s="268">
        <v>0</v>
      </c>
      <c r="CQ298" s="268">
        <v>0</v>
      </c>
      <c r="CR298" s="268">
        <v>0</v>
      </c>
      <c r="CS298" s="268">
        <v>0</v>
      </c>
      <c r="CT298" s="268">
        <v>0</v>
      </c>
      <c r="CU298" s="268">
        <v>0</v>
      </c>
      <c r="CV298" s="268">
        <v>0</v>
      </c>
      <c r="CW298" s="268">
        <v>1665.9398508500001</v>
      </c>
      <c r="CX298" s="268">
        <v>1452.0740985500001</v>
      </c>
      <c r="CY298" s="268">
        <v>29028.6413961</v>
      </c>
      <c r="CZ298" s="268">
        <v>4505.2833695000008</v>
      </c>
      <c r="DA298" s="268">
        <v>2685.3132954500002</v>
      </c>
      <c r="DB298" s="268">
        <v>478.21239965000001</v>
      </c>
      <c r="DC298" s="268">
        <v>3888.5704085499997</v>
      </c>
      <c r="DD298" s="268">
        <v>24431.873088199998</v>
      </c>
      <c r="DE298" s="268">
        <v>294.34463210000001</v>
      </c>
      <c r="DF298" s="268">
        <v>43380.786682750004</v>
      </c>
      <c r="DG298" s="268">
        <v>66991.633008799996</v>
      </c>
      <c r="DH298" s="268">
        <v>36792.976016500004</v>
      </c>
      <c r="DI298" s="268">
        <v>56879.858491949999</v>
      </c>
      <c r="DJ298" s="268">
        <v>8907.6719531000017</v>
      </c>
      <c r="DK298" s="268">
        <v>0</v>
      </c>
      <c r="DL298" s="228">
        <v>305155.62086100003</v>
      </c>
      <c r="DM298" s="343">
        <f t="shared" si="286"/>
        <v>4832.9066564499999</v>
      </c>
      <c r="DN298" s="317">
        <f t="shared" si="287"/>
        <v>3222.4683918999999</v>
      </c>
      <c r="DO298" s="317" t="s">
        <v>419</v>
      </c>
      <c r="DP298" s="317" t="s">
        <v>442</v>
      </c>
      <c r="DQ298" s="270"/>
      <c r="DR298" s="209" t="s">
        <v>366</v>
      </c>
      <c r="DS298" s="209"/>
      <c r="DT298" s="267"/>
      <c r="DU298" s="268">
        <f t="shared" si="296"/>
        <v>0</v>
      </c>
      <c r="DV298" s="268">
        <f t="shared" si="297"/>
        <v>3.2224683919000001</v>
      </c>
      <c r="DW298" s="268">
        <f t="shared" si="298"/>
        <v>1.6104382645499999</v>
      </c>
      <c r="DX298" s="268">
        <f t="shared" si="299"/>
        <v>18.939535512499997</v>
      </c>
      <c r="DY298" s="268">
        <f t="shared" si="300"/>
        <v>32.146655345500001</v>
      </c>
      <c r="DZ298" s="268">
        <f t="shared" si="301"/>
        <v>36.283597193449999</v>
      </c>
      <c r="EA298" s="268">
        <f t="shared" si="302"/>
        <v>110.37241969154999</v>
      </c>
      <c r="EB298" s="268">
        <f t="shared" si="303"/>
        <v>93.672834508450009</v>
      </c>
      <c r="EC298" s="268">
        <f t="shared" si="304"/>
        <v>8.9076719531000013</v>
      </c>
      <c r="ED298" s="269">
        <f t="shared" si="305"/>
        <v>305.15562086100005</v>
      </c>
      <c r="EE298" s="303">
        <f t="shared" si="295"/>
        <v>0</v>
      </c>
      <c r="EF298" s="306"/>
      <c r="EG298" s="314"/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4086.9757199999999</v>
      </c>
      <c r="J299" s="268">
        <v>0</v>
      </c>
      <c r="K299" s="267">
        <v>0</v>
      </c>
      <c r="L299" s="218">
        <v>0</v>
      </c>
      <c r="M299" s="218">
        <v>4423.0585500000007</v>
      </c>
      <c r="N299" s="218">
        <v>0</v>
      </c>
      <c r="O299" s="218">
        <v>158.40833000000001</v>
      </c>
      <c r="P299" s="218">
        <v>0</v>
      </c>
      <c r="Q299" s="218">
        <v>0</v>
      </c>
      <c r="R299" s="218">
        <v>0</v>
      </c>
      <c r="S299" s="218">
        <v>0</v>
      </c>
      <c r="T299" s="218">
        <v>0</v>
      </c>
      <c r="U299" s="218">
        <v>0</v>
      </c>
      <c r="V299" s="218">
        <v>0.58146249999999999</v>
      </c>
      <c r="W299" s="218">
        <v>0</v>
      </c>
      <c r="X299" s="218">
        <v>0</v>
      </c>
      <c r="Y299" s="218">
        <v>0</v>
      </c>
      <c r="Z299" s="218">
        <v>0</v>
      </c>
      <c r="AA299" s="218">
        <v>0</v>
      </c>
      <c r="AB299" s="218">
        <v>0</v>
      </c>
      <c r="AC299" s="218">
        <v>0</v>
      </c>
      <c r="AD299" s="218">
        <v>1.1958194444444401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0</v>
      </c>
      <c r="AY299" s="218">
        <v>0</v>
      </c>
      <c r="AZ299" s="218">
        <v>0</v>
      </c>
      <c r="BA299" s="218">
        <v>0</v>
      </c>
      <c r="BB299" s="218">
        <v>0</v>
      </c>
      <c r="BC299" s="218">
        <v>9.6464229166666708</v>
      </c>
      <c r="BD299" s="218">
        <v>0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2.8860000000000001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0</v>
      </c>
      <c r="CD299" s="218">
        <v>0</v>
      </c>
      <c r="CE299" s="218">
        <v>0</v>
      </c>
      <c r="CF299" s="218">
        <v>0</v>
      </c>
      <c r="CG299" s="218">
        <v>0</v>
      </c>
      <c r="CH299" s="218">
        <v>0</v>
      </c>
      <c r="CI299" s="218">
        <v>0</v>
      </c>
      <c r="CJ299" s="218">
        <v>0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0</v>
      </c>
      <c r="CX299" s="218">
        <v>76.321170138888903</v>
      </c>
      <c r="CY299" s="218">
        <v>34.154297222222269</v>
      </c>
      <c r="CZ299" s="218">
        <v>23.114750000000001</v>
      </c>
      <c r="DA299" s="218">
        <v>40.003374999999998</v>
      </c>
      <c r="DB299" s="218">
        <v>8.6579999999999995</v>
      </c>
      <c r="DC299" s="218">
        <v>0</v>
      </c>
      <c r="DD299" s="218">
        <v>104.346625</v>
      </c>
      <c r="DE299" s="218">
        <v>38.438000000000002</v>
      </c>
      <c r="DF299" s="218">
        <v>2723.3089999999997</v>
      </c>
      <c r="DG299" s="218">
        <v>317.49649999999997</v>
      </c>
      <c r="DH299" s="218">
        <v>836.49900000000002</v>
      </c>
      <c r="DI299" s="218">
        <v>295.50150000000002</v>
      </c>
      <c r="DJ299" s="218">
        <v>13107.210724999999</v>
      </c>
      <c r="DK299" s="218">
        <v>0</v>
      </c>
      <c r="DL299" s="228">
        <v>26287.805247222219</v>
      </c>
      <c r="DM299" s="343">
        <f t="shared" si="286"/>
        <v>8670.2198819444457</v>
      </c>
      <c r="DN299" s="317">
        <f t="shared" si="287"/>
        <v>8668.4426000000003</v>
      </c>
      <c r="DO299" s="317" t="s">
        <v>419</v>
      </c>
      <c r="DP299" s="317" t="s">
        <v>443</v>
      </c>
      <c r="DQ299" s="270"/>
      <c r="DR299" s="209" t="s">
        <v>367</v>
      </c>
      <c r="DS299" s="209"/>
      <c r="DT299" s="267"/>
      <c r="DU299" s="218">
        <f t="shared" si="296"/>
        <v>4.0869757199999999</v>
      </c>
      <c r="DV299" s="218">
        <f t="shared" si="297"/>
        <v>4.5814668800000007</v>
      </c>
      <c r="DW299" s="218">
        <f t="shared" si="298"/>
        <v>1.7772819444444401E-3</v>
      </c>
      <c r="DX299" s="218">
        <f t="shared" si="299"/>
        <v>1.2532422916666671E-2</v>
      </c>
      <c r="DY299" s="218">
        <f t="shared" si="300"/>
        <v>0.11047546736111118</v>
      </c>
      <c r="DZ299" s="218">
        <f t="shared" si="301"/>
        <v>0.21456074999999999</v>
      </c>
      <c r="EA299" s="218">
        <f t="shared" si="302"/>
        <v>3.0408054999999994</v>
      </c>
      <c r="EB299" s="218">
        <f t="shared" si="303"/>
        <v>1.1320005000000002</v>
      </c>
      <c r="EC299" s="218">
        <f t="shared" si="304"/>
        <v>13.107210725</v>
      </c>
      <c r="ED299" s="228">
        <f t="shared" si="305"/>
        <v>26.287805247222224</v>
      </c>
      <c r="EE299" s="303">
        <f t="shared" si="295"/>
        <v>0</v>
      </c>
      <c r="EF299" s="306"/>
      <c r="EG299" s="314"/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209838.99060766099</v>
      </c>
      <c r="J300" s="245">
        <v>0</v>
      </c>
      <c r="K300" s="245">
        <v>0</v>
      </c>
      <c r="L300" s="245">
        <v>12168.701069207</v>
      </c>
      <c r="M300" s="245">
        <v>100151.62723861649</v>
      </c>
      <c r="N300" s="245">
        <v>9639.5045035790208</v>
      </c>
      <c r="O300" s="245">
        <v>50978.152015382599</v>
      </c>
      <c r="P300" s="245">
        <v>50092.628896909802</v>
      </c>
      <c r="Q300" s="245">
        <v>0</v>
      </c>
      <c r="R300" s="245">
        <v>0</v>
      </c>
      <c r="S300" s="245">
        <v>57588.214957317097</v>
      </c>
      <c r="T300" s="245">
        <v>8129.4938354264896</v>
      </c>
      <c r="U300" s="245">
        <v>10247.457417748499</v>
      </c>
      <c r="V300" s="245">
        <v>49912.629713154041</v>
      </c>
      <c r="W300" s="245">
        <v>35301.187802480883</v>
      </c>
      <c r="X300" s="245">
        <v>0</v>
      </c>
      <c r="Y300" s="245">
        <v>0</v>
      </c>
      <c r="Z300" s="245">
        <v>11083.815793182701</v>
      </c>
      <c r="AA300" s="245">
        <v>39985.683659685317</v>
      </c>
      <c r="AB300" s="245">
        <v>3161.2775006527199</v>
      </c>
      <c r="AC300" s="245">
        <v>59482.640015017903</v>
      </c>
      <c r="AD300" s="245">
        <v>21319.298263534682</v>
      </c>
      <c r="AE300" s="245">
        <v>0</v>
      </c>
      <c r="AF300" s="245">
        <v>0</v>
      </c>
      <c r="AG300" s="245">
        <v>36770.7735562296</v>
      </c>
      <c r="AH300" s="245">
        <v>14572.8424047437</v>
      </c>
      <c r="AI300" s="245">
        <v>11797.652612341401</v>
      </c>
      <c r="AJ300" s="245">
        <v>20978.665406584867</v>
      </c>
      <c r="AK300" s="245">
        <v>25468.007444387702</v>
      </c>
      <c r="AL300" s="245">
        <v>0</v>
      </c>
      <c r="AM300" s="245">
        <v>0</v>
      </c>
      <c r="AN300" s="245">
        <v>54329.980391602803</v>
      </c>
      <c r="AO300" s="245">
        <v>13339.038110382093</v>
      </c>
      <c r="AP300" s="245">
        <v>9111.31272120215</v>
      </c>
      <c r="AQ300" s="245">
        <v>19145.760631206027</v>
      </c>
      <c r="AR300" s="245">
        <v>7622.0577549606305</v>
      </c>
      <c r="AS300" s="245">
        <v>0</v>
      </c>
      <c r="AT300" s="245">
        <v>0</v>
      </c>
      <c r="AU300" s="245">
        <v>12005.262350240901</v>
      </c>
      <c r="AV300" s="245">
        <v>11829.307027766399</v>
      </c>
      <c r="AW300" s="245">
        <v>25629.229050171802</v>
      </c>
      <c r="AX300" s="245">
        <v>4355.8180452707202</v>
      </c>
      <c r="AY300" s="245">
        <v>9485.6904019820504</v>
      </c>
      <c r="AZ300" s="245">
        <v>0</v>
      </c>
      <c r="BA300" s="245">
        <v>0</v>
      </c>
      <c r="BB300" s="245">
        <v>6606.0412091960598</v>
      </c>
      <c r="BC300" s="245">
        <v>13251.569252202267</v>
      </c>
      <c r="BD300" s="245">
        <v>18269.566642428399</v>
      </c>
      <c r="BE300" s="245">
        <v>5007.271740643233</v>
      </c>
      <c r="BF300" s="245">
        <v>2547.2744709418303</v>
      </c>
      <c r="BG300" s="245">
        <v>0</v>
      </c>
      <c r="BH300" s="245">
        <v>0</v>
      </c>
      <c r="BI300" s="245">
        <v>15497.7563854865</v>
      </c>
      <c r="BJ300" s="245">
        <v>22035.550034054599</v>
      </c>
      <c r="BK300" s="245">
        <v>8368.9575501153504</v>
      </c>
      <c r="BL300" s="245">
        <v>15161.685393994259</v>
      </c>
      <c r="BM300" s="245">
        <v>4284.1673482481201</v>
      </c>
      <c r="BN300" s="245">
        <v>0</v>
      </c>
      <c r="BO300" s="245">
        <v>0</v>
      </c>
      <c r="BP300" s="245">
        <v>8456.6696892472191</v>
      </c>
      <c r="BQ300" s="245">
        <v>9789.273553477311</v>
      </c>
      <c r="BR300" s="245">
        <v>11384.8806143156</v>
      </c>
      <c r="BS300" s="245">
        <v>13290.205904345799</v>
      </c>
      <c r="BT300" s="245">
        <v>2395.6149248844599</v>
      </c>
      <c r="BU300" s="245">
        <v>0</v>
      </c>
      <c r="BV300" s="245">
        <v>0</v>
      </c>
      <c r="BW300" s="245">
        <v>12821.714277297422</v>
      </c>
      <c r="BX300" s="245">
        <v>2646.2213163101901</v>
      </c>
      <c r="BY300" s="245">
        <v>7141.0196947144104</v>
      </c>
      <c r="BZ300" s="245">
        <v>3952.15707361459</v>
      </c>
      <c r="CA300" s="245">
        <v>12077.839725108301</v>
      </c>
      <c r="CB300" s="245">
        <v>0</v>
      </c>
      <c r="CC300" s="245">
        <v>0</v>
      </c>
      <c r="CD300" s="245">
        <v>4661.8131941136799</v>
      </c>
      <c r="CE300" s="245">
        <v>6576.0678302093802</v>
      </c>
      <c r="CF300" s="245">
        <v>6150.1180519686604</v>
      </c>
      <c r="CG300" s="245">
        <v>7937.6822844604631</v>
      </c>
      <c r="CH300" s="245">
        <v>2920.6395365904577</v>
      </c>
      <c r="CI300" s="245">
        <v>0</v>
      </c>
      <c r="CJ300" s="245">
        <v>0</v>
      </c>
      <c r="CK300" s="245">
        <v>9549.6607079926798</v>
      </c>
      <c r="CL300" s="245">
        <v>4062.6324272952811</v>
      </c>
      <c r="CM300" s="245">
        <v>3678.0079240688401</v>
      </c>
      <c r="CN300" s="245">
        <v>8727.2624330505078</v>
      </c>
      <c r="CO300" s="245">
        <v>28756.961612329098</v>
      </c>
      <c r="CP300" s="245">
        <v>0</v>
      </c>
      <c r="CQ300" s="245">
        <v>0</v>
      </c>
      <c r="CR300" s="245">
        <v>12725.6600943177</v>
      </c>
      <c r="CS300" s="245">
        <v>16188.444574823499</v>
      </c>
      <c r="CT300" s="245">
        <v>4910.8290097357694</v>
      </c>
      <c r="CU300" s="245">
        <v>6922.0782163903996</v>
      </c>
      <c r="CV300" s="245">
        <v>42383.735034363708</v>
      </c>
      <c r="CW300" s="245">
        <v>133951.08935146651</v>
      </c>
      <c r="CX300" s="245">
        <v>49971.042451781825</v>
      </c>
      <c r="CY300" s="245">
        <v>93416.332777700591</v>
      </c>
      <c r="CZ300" s="245">
        <v>10578.938487788273</v>
      </c>
      <c r="DA300" s="245">
        <v>4500.3670385577407</v>
      </c>
      <c r="DB300" s="245">
        <v>3126.3235358422298</v>
      </c>
      <c r="DC300" s="245">
        <v>10124.51475473555</v>
      </c>
      <c r="DD300" s="245">
        <v>28296.365321551097</v>
      </c>
      <c r="DE300" s="245">
        <v>1579.3437946894901</v>
      </c>
      <c r="DF300" s="245">
        <v>57801.410002750003</v>
      </c>
      <c r="DG300" s="245">
        <v>108371.05970879999</v>
      </c>
      <c r="DH300" s="245">
        <v>37629.475016500008</v>
      </c>
      <c r="DI300" s="245">
        <v>57175.359991949997</v>
      </c>
      <c r="DJ300" s="245">
        <v>22014.882678100003</v>
      </c>
      <c r="DK300" s="245">
        <v>0</v>
      </c>
      <c r="DL300" s="246">
        <v>1985196.235843179</v>
      </c>
      <c r="DM300" s="343">
        <f t="shared" si="286"/>
        <v>838669.24471384345</v>
      </c>
      <c r="DN300" s="317">
        <f t="shared" si="287"/>
        <v>382776.97543444607</v>
      </c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209.838990607661</v>
      </c>
      <c r="DV300" s="245">
        <f t="shared" ref="DV300:EC300" si="306">SUM(DV293:DV299)</f>
        <v>172.93798482678511</v>
      </c>
      <c r="DW300" s="245">
        <f t="shared" si="306"/>
        <v>455.89226927939734</v>
      </c>
      <c r="DX300" s="245">
        <f t="shared" si="306"/>
        <v>478.68467296636737</v>
      </c>
      <c r="DY300" s="245">
        <f t="shared" si="306"/>
        <v>326.64427783170299</v>
      </c>
      <c r="DZ300" s="245">
        <f t="shared" si="306"/>
        <v>58.205852933164373</v>
      </c>
      <c r="EA300" s="245">
        <f t="shared" si="306"/>
        <v>166.17246971155001</v>
      </c>
      <c r="EB300" s="245">
        <f t="shared" si="306"/>
        <v>94.804835008450013</v>
      </c>
      <c r="EC300" s="245">
        <f t="shared" si="306"/>
        <v>22.014882678100001</v>
      </c>
      <c r="ED300" s="246">
        <f>SUM(DU300:EC300)</f>
        <v>1985.1962358431783</v>
      </c>
      <c r="EE300" s="303">
        <f t="shared" si="295"/>
        <v>0</v>
      </c>
      <c r="EF300" s="317"/>
      <c r="EG300" s="314"/>
    </row>
    <row r="301" spans="1:137" s="126" customFormat="1" ht="15.75" hidden="1" customHeight="1" outlineLevel="1" x14ac:dyDescent="0.35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>
        <f t="shared" si="286"/>
        <v>0</v>
      </c>
      <c r="DN301" s="317">
        <f t="shared" si="287"/>
        <v>0</v>
      </c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/>
    </row>
    <row r="302" spans="1:137" s="126" customFormat="1" ht="15.75" hidden="1" customHeight="1" outlineLevel="1" x14ac:dyDescent="0.35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>
        <f t="shared" si="286"/>
        <v>0</v>
      </c>
      <c r="DN302" s="317">
        <f t="shared" si="287"/>
        <v>0</v>
      </c>
      <c r="DO302" s="317" t="s">
        <v>444</v>
      </c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/>
    </row>
    <row r="303" spans="1:137" s="126" customFormat="1" ht="15" hidden="1" customHeight="1" outlineLevel="1" x14ac:dyDescent="0.35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>
        <f t="shared" si="286"/>
        <v>0</v>
      </c>
      <c r="DN303" s="317">
        <f t="shared" si="287"/>
        <v>0</v>
      </c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307">I303/$DQ$4</f>
        <v>0</v>
      </c>
      <c r="DV303" s="206">
        <f t="shared" ref="DV303:DV334" si="308">SUM(J303:O303)/$DQ$4</f>
        <v>0</v>
      </c>
      <c r="DW303" s="206">
        <f t="shared" ref="DW303:DW334" si="309">SUM(P303:AL303)/$DQ$4</f>
        <v>0</v>
      </c>
      <c r="DX303" s="206">
        <f t="shared" ref="DX303:DX334" si="310">SUM(AM303:CT303)/$DQ$4</f>
        <v>0</v>
      </c>
      <c r="DY303" s="206">
        <f t="shared" ref="DY303:DY334" si="311">SUM(CU303:CY303)/$DQ$4</f>
        <v>0</v>
      </c>
      <c r="DZ303" s="206">
        <f t="shared" ref="DZ303:DZ334" si="312">SUM(CZ303:DE303)/$DQ$4</f>
        <v>0</v>
      </c>
      <c r="EA303" s="206">
        <f t="shared" ref="EA303:EA334" si="313">SUM(DF303:DG303)/$DQ$4</f>
        <v>0</v>
      </c>
      <c r="EB303" s="206">
        <f t="shared" ref="EB303:EB334" si="314">SUM(DH303:DI303)/$DQ$4</f>
        <v>0</v>
      </c>
      <c r="EC303" s="206">
        <f t="shared" ref="EC303:EC334" si="315">SUM(DJ303:DK303)/$DQ$4</f>
        <v>0</v>
      </c>
      <c r="ED303" s="207">
        <f t="shared" ref="ED303:ED366" si="316">SUM(DU303:EC303)</f>
        <v>0</v>
      </c>
      <c r="EE303" s="303">
        <f t="shared" ref="EE303:EE334" si="317">ED303-(DL303/$DQ$4)</f>
        <v>0</v>
      </c>
      <c r="EF303" s="317"/>
      <c r="EG303" s="314"/>
    </row>
    <row r="304" spans="1:137" s="126" customFormat="1" ht="15" hidden="1" customHeight="1" outlineLevel="1" x14ac:dyDescent="0.35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>
        <f t="shared" si="286"/>
        <v>0</v>
      </c>
      <c r="DN304" s="317">
        <f t="shared" si="287"/>
        <v>0</v>
      </c>
      <c r="DO304" s="317"/>
      <c r="DP304" s="317"/>
      <c r="DQ304" s="270"/>
      <c r="DR304" s="209"/>
      <c r="DS304" s="209" t="s">
        <v>371</v>
      </c>
      <c r="DT304" s="267"/>
      <c r="DU304" s="206">
        <f t="shared" si="307"/>
        <v>0</v>
      </c>
      <c r="DV304" s="206">
        <f t="shared" si="308"/>
        <v>0</v>
      </c>
      <c r="DW304" s="206">
        <f t="shared" si="309"/>
        <v>0</v>
      </c>
      <c r="DX304" s="206">
        <f t="shared" si="310"/>
        <v>0</v>
      </c>
      <c r="DY304" s="206">
        <f t="shared" si="311"/>
        <v>0</v>
      </c>
      <c r="DZ304" s="206">
        <f t="shared" si="312"/>
        <v>0</v>
      </c>
      <c r="EA304" s="206">
        <f t="shared" si="313"/>
        <v>0</v>
      </c>
      <c r="EB304" s="206">
        <f t="shared" si="314"/>
        <v>0</v>
      </c>
      <c r="EC304" s="206">
        <f t="shared" si="315"/>
        <v>0</v>
      </c>
      <c r="ED304" s="207">
        <f t="shared" si="316"/>
        <v>0</v>
      </c>
      <c r="EE304" s="303">
        <f t="shared" si="317"/>
        <v>0</v>
      </c>
      <c r="EF304" s="317"/>
      <c r="EG304" s="314"/>
    </row>
    <row r="305" spans="1:137" s="126" customFormat="1" ht="15" hidden="1" customHeight="1" outlineLevel="1" x14ac:dyDescent="0.35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0</v>
      </c>
      <c r="J305" s="206">
        <v>0</v>
      </c>
      <c r="K305" s="206">
        <v>0</v>
      </c>
      <c r="L305" s="206">
        <v>0</v>
      </c>
      <c r="M305" s="206">
        <v>0</v>
      </c>
      <c r="N305" s="206">
        <v>0</v>
      </c>
      <c r="O305" s="206">
        <v>0</v>
      </c>
      <c r="P305" s="206">
        <v>0</v>
      </c>
      <c r="Q305" s="206">
        <v>0</v>
      </c>
      <c r="R305" s="206">
        <v>0</v>
      </c>
      <c r="S305" s="206">
        <v>0</v>
      </c>
      <c r="T305" s="206">
        <v>0</v>
      </c>
      <c r="U305" s="206">
        <v>0</v>
      </c>
      <c r="V305" s="206">
        <v>0</v>
      </c>
      <c r="W305" s="206">
        <v>0</v>
      </c>
      <c r="X305" s="206">
        <v>0</v>
      </c>
      <c r="Y305" s="206">
        <v>0</v>
      </c>
      <c r="Z305" s="206">
        <v>0</v>
      </c>
      <c r="AA305" s="206">
        <v>0</v>
      </c>
      <c r="AB305" s="206">
        <v>0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  <c r="AK305" s="206">
        <v>0</v>
      </c>
      <c r="AL305" s="206">
        <v>0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0</v>
      </c>
      <c r="CX305" s="206">
        <v>0</v>
      </c>
      <c r="CY305" s="206">
        <v>0</v>
      </c>
      <c r="CZ305" s="206">
        <v>0</v>
      </c>
      <c r="DA305" s="206">
        <v>0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0</v>
      </c>
      <c r="DJ305" s="232">
        <v>0</v>
      </c>
      <c r="DK305" s="206">
        <v>0</v>
      </c>
      <c r="DL305" s="207">
        <v>0</v>
      </c>
      <c r="DM305" s="343">
        <f t="shared" si="286"/>
        <v>0</v>
      </c>
      <c r="DN305" s="317">
        <f t="shared" si="287"/>
        <v>0</v>
      </c>
      <c r="DO305" s="317"/>
      <c r="DP305" s="317"/>
      <c r="DQ305" s="270"/>
      <c r="DR305" s="209"/>
      <c r="DS305" s="205" t="s">
        <v>276</v>
      </c>
      <c r="DT305" s="267"/>
      <c r="DU305" s="206">
        <f t="shared" si="307"/>
        <v>0</v>
      </c>
      <c r="DV305" s="206">
        <f t="shared" si="308"/>
        <v>0</v>
      </c>
      <c r="DW305" s="206">
        <f t="shared" si="309"/>
        <v>0</v>
      </c>
      <c r="DX305" s="206">
        <f t="shared" si="310"/>
        <v>0</v>
      </c>
      <c r="DY305" s="206">
        <f t="shared" si="311"/>
        <v>0</v>
      </c>
      <c r="DZ305" s="206">
        <f t="shared" si="312"/>
        <v>0</v>
      </c>
      <c r="EA305" s="206">
        <f t="shared" si="313"/>
        <v>0</v>
      </c>
      <c r="EB305" s="206">
        <f t="shared" si="314"/>
        <v>0</v>
      </c>
      <c r="EC305" s="206">
        <f t="shared" si="315"/>
        <v>0</v>
      </c>
      <c r="ED305" s="207">
        <f t="shared" si="316"/>
        <v>0</v>
      </c>
      <c r="EE305" s="303">
        <f t="shared" si="317"/>
        <v>0</v>
      </c>
      <c r="EF305" s="317"/>
      <c r="EG305" s="314"/>
    </row>
    <row r="306" spans="1:137" s="126" customFormat="1" ht="15" hidden="1" customHeight="1" outlineLevel="1" x14ac:dyDescent="0.35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>
        <f t="shared" si="286"/>
        <v>0</v>
      </c>
      <c r="DN306" s="317">
        <f t="shared" si="287"/>
        <v>0</v>
      </c>
      <c r="DO306" s="317"/>
      <c r="DP306" s="317"/>
      <c r="DQ306" s="270"/>
      <c r="DR306" s="209"/>
      <c r="DS306" s="209" t="s">
        <v>372</v>
      </c>
      <c r="DT306" s="267"/>
      <c r="DU306" s="206">
        <f t="shared" si="307"/>
        <v>0</v>
      </c>
      <c r="DV306" s="206">
        <f t="shared" si="308"/>
        <v>0</v>
      </c>
      <c r="DW306" s="206">
        <f t="shared" si="309"/>
        <v>0</v>
      </c>
      <c r="DX306" s="206">
        <f t="shared" si="310"/>
        <v>0</v>
      </c>
      <c r="DY306" s="206">
        <f t="shared" si="311"/>
        <v>0</v>
      </c>
      <c r="DZ306" s="206">
        <f t="shared" si="312"/>
        <v>0</v>
      </c>
      <c r="EA306" s="206">
        <f t="shared" si="313"/>
        <v>0</v>
      </c>
      <c r="EB306" s="206">
        <f t="shared" si="314"/>
        <v>0</v>
      </c>
      <c r="EC306" s="206">
        <f t="shared" si="315"/>
        <v>0</v>
      </c>
      <c r="ED306" s="207">
        <f t="shared" si="316"/>
        <v>0</v>
      </c>
      <c r="EE306" s="303">
        <f t="shared" si="317"/>
        <v>0</v>
      </c>
      <c r="EF306" s="317"/>
      <c r="EG306" s="314"/>
    </row>
    <row r="307" spans="1:137" s="126" customFormat="1" ht="15" hidden="1" customHeight="1" outlineLevel="1" x14ac:dyDescent="0.35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>
        <f t="shared" si="286"/>
        <v>0</v>
      </c>
      <c r="DN307" s="317">
        <f t="shared" si="287"/>
        <v>0</v>
      </c>
      <c r="DO307" s="317"/>
      <c r="DP307" s="317"/>
      <c r="DQ307" s="270"/>
      <c r="DR307" s="209"/>
      <c r="DS307" s="205"/>
      <c r="DT307" s="209" t="s">
        <v>374</v>
      </c>
      <c r="DU307" s="206">
        <f t="shared" si="307"/>
        <v>0</v>
      </c>
      <c r="DV307" s="206">
        <f t="shared" si="308"/>
        <v>0</v>
      </c>
      <c r="DW307" s="206">
        <f t="shared" si="309"/>
        <v>0</v>
      </c>
      <c r="DX307" s="206">
        <f t="shared" si="310"/>
        <v>0</v>
      </c>
      <c r="DY307" s="206">
        <f t="shared" si="311"/>
        <v>0</v>
      </c>
      <c r="DZ307" s="206">
        <f t="shared" si="312"/>
        <v>0</v>
      </c>
      <c r="EA307" s="206">
        <f t="shared" si="313"/>
        <v>0</v>
      </c>
      <c r="EB307" s="206">
        <f t="shared" si="314"/>
        <v>0</v>
      </c>
      <c r="EC307" s="206">
        <f t="shared" si="315"/>
        <v>0</v>
      </c>
      <c r="ED307" s="207">
        <f t="shared" si="316"/>
        <v>0</v>
      </c>
      <c r="EE307" s="303">
        <f t="shared" si="317"/>
        <v>0</v>
      </c>
      <c r="EF307" s="317"/>
      <c r="EG307" s="314"/>
    </row>
    <row r="308" spans="1:137" s="126" customFormat="1" ht="15" hidden="1" customHeight="1" outlineLevel="1" x14ac:dyDescent="0.35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>
        <f t="shared" si="286"/>
        <v>0</v>
      </c>
      <c r="DN308" s="317">
        <f t="shared" si="287"/>
        <v>0</v>
      </c>
      <c r="DO308" s="317"/>
      <c r="DP308" s="317"/>
      <c r="DQ308" s="270"/>
      <c r="DR308" s="209"/>
      <c r="DS308" s="205"/>
      <c r="DT308" s="209" t="s">
        <v>376</v>
      </c>
      <c r="DU308" s="206">
        <f t="shared" si="307"/>
        <v>0</v>
      </c>
      <c r="DV308" s="206">
        <f t="shared" si="308"/>
        <v>0</v>
      </c>
      <c r="DW308" s="206">
        <f t="shared" si="309"/>
        <v>0</v>
      </c>
      <c r="DX308" s="206">
        <f t="shared" si="310"/>
        <v>0</v>
      </c>
      <c r="DY308" s="206">
        <f t="shared" si="311"/>
        <v>0</v>
      </c>
      <c r="DZ308" s="206">
        <f t="shared" si="312"/>
        <v>0</v>
      </c>
      <c r="EA308" s="206">
        <f t="shared" si="313"/>
        <v>0</v>
      </c>
      <c r="EB308" s="206">
        <f t="shared" si="314"/>
        <v>0</v>
      </c>
      <c r="EC308" s="206">
        <f t="shared" si="315"/>
        <v>0</v>
      </c>
      <c r="ED308" s="207">
        <f t="shared" si="316"/>
        <v>0</v>
      </c>
      <c r="EE308" s="303">
        <f t="shared" si="317"/>
        <v>0</v>
      </c>
      <c r="EF308" s="317"/>
      <c r="EG308" s="314"/>
    </row>
    <row r="309" spans="1:137" s="126" customFormat="1" ht="15" hidden="1" customHeight="1" outlineLevel="1" x14ac:dyDescent="0.35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0</v>
      </c>
      <c r="J309" s="206">
        <v>0</v>
      </c>
      <c r="K309" s="206">
        <v>0</v>
      </c>
      <c r="L309" s="206">
        <v>0</v>
      </c>
      <c r="M309" s="206">
        <v>0</v>
      </c>
      <c r="N309" s="206">
        <v>0</v>
      </c>
      <c r="O309" s="206">
        <v>0</v>
      </c>
      <c r="P309" s="206">
        <v>0</v>
      </c>
      <c r="Q309" s="206">
        <v>0</v>
      </c>
      <c r="R309" s="206">
        <v>0</v>
      </c>
      <c r="S309" s="206">
        <v>0</v>
      </c>
      <c r="T309" s="206">
        <v>0</v>
      </c>
      <c r="U309" s="206">
        <v>0</v>
      </c>
      <c r="V309" s="206">
        <v>0</v>
      </c>
      <c r="W309" s="206">
        <v>0</v>
      </c>
      <c r="X309" s="206">
        <v>0</v>
      </c>
      <c r="Y309" s="206">
        <v>0</v>
      </c>
      <c r="Z309" s="206">
        <v>0</v>
      </c>
      <c r="AA309" s="206">
        <v>0</v>
      </c>
      <c r="AB309" s="206">
        <v>0</v>
      </c>
      <c r="AC309" s="206">
        <v>0</v>
      </c>
      <c r="AD309" s="206">
        <v>0</v>
      </c>
      <c r="AE309" s="206">
        <v>0</v>
      </c>
      <c r="AF309" s="206">
        <v>0</v>
      </c>
      <c r="AG309" s="206">
        <v>0</v>
      </c>
      <c r="AH309" s="206">
        <v>0</v>
      </c>
      <c r="AI309" s="206">
        <v>0</v>
      </c>
      <c r="AJ309" s="206">
        <v>0</v>
      </c>
      <c r="AK309" s="206">
        <v>0</v>
      </c>
      <c r="AL309" s="206">
        <v>0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0</v>
      </c>
      <c r="DJ309" s="232">
        <v>0</v>
      </c>
      <c r="DK309" s="206">
        <v>0</v>
      </c>
      <c r="DL309" s="207">
        <v>0</v>
      </c>
      <c r="DM309" s="343">
        <f t="shared" si="286"/>
        <v>0</v>
      </c>
      <c r="DN309" s="317">
        <f t="shared" si="287"/>
        <v>0</v>
      </c>
      <c r="DO309" s="317"/>
      <c r="DP309" s="317"/>
      <c r="DQ309" s="270"/>
      <c r="DR309" s="209"/>
      <c r="DS309" s="205" t="s">
        <v>377</v>
      </c>
      <c r="DT309" s="205"/>
      <c r="DU309" s="206">
        <f t="shared" si="307"/>
        <v>0</v>
      </c>
      <c r="DV309" s="206">
        <f t="shared" si="308"/>
        <v>0</v>
      </c>
      <c r="DW309" s="206">
        <f t="shared" si="309"/>
        <v>0</v>
      </c>
      <c r="DX309" s="206">
        <f t="shared" si="310"/>
        <v>0</v>
      </c>
      <c r="DY309" s="206">
        <f t="shared" si="311"/>
        <v>0</v>
      </c>
      <c r="DZ309" s="206">
        <f t="shared" si="312"/>
        <v>0</v>
      </c>
      <c r="EA309" s="206">
        <f t="shared" si="313"/>
        <v>0</v>
      </c>
      <c r="EB309" s="206">
        <f t="shared" si="314"/>
        <v>0</v>
      </c>
      <c r="EC309" s="206">
        <f t="shared" si="315"/>
        <v>0</v>
      </c>
      <c r="ED309" s="207">
        <f t="shared" si="316"/>
        <v>0</v>
      </c>
      <c r="EE309" s="303">
        <f t="shared" si="317"/>
        <v>0</v>
      </c>
      <c r="EF309" s="317"/>
      <c r="EG309" s="314"/>
    </row>
    <row r="310" spans="1:137" s="126" customFormat="1" ht="15" hidden="1" customHeight="1" outlineLevel="1" x14ac:dyDescent="0.35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>
        <f t="shared" si="286"/>
        <v>0</v>
      </c>
      <c r="DN310" s="317">
        <f t="shared" si="287"/>
        <v>0</v>
      </c>
      <c r="DO310" s="317"/>
      <c r="DP310" s="317"/>
      <c r="DQ310" s="270"/>
      <c r="DR310" s="209"/>
      <c r="DS310" s="205" t="s">
        <v>378</v>
      </c>
      <c r="DT310" s="267"/>
      <c r="DU310" s="206">
        <f t="shared" si="307"/>
        <v>0</v>
      </c>
      <c r="DV310" s="206">
        <f t="shared" si="308"/>
        <v>0</v>
      </c>
      <c r="DW310" s="206">
        <f t="shared" si="309"/>
        <v>0</v>
      </c>
      <c r="DX310" s="206">
        <f t="shared" si="310"/>
        <v>0</v>
      </c>
      <c r="DY310" s="206">
        <f t="shared" si="311"/>
        <v>0</v>
      </c>
      <c r="DZ310" s="206">
        <f t="shared" si="312"/>
        <v>0</v>
      </c>
      <c r="EA310" s="206">
        <f t="shared" si="313"/>
        <v>0</v>
      </c>
      <c r="EB310" s="206">
        <f t="shared" si="314"/>
        <v>0</v>
      </c>
      <c r="EC310" s="206">
        <f t="shared" si="315"/>
        <v>0</v>
      </c>
      <c r="ED310" s="207">
        <f t="shared" si="316"/>
        <v>0</v>
      </c>
      <c r="EE310" s="303">
        <f t="shared" si="317"/>
        <v>0</v>
      </c>
      <c r="EF310" s="317"/>
      <c r="EG310" s="314"/>
    </row>
    <row r="311" spans="1:137" s="126" customFormat="1" ht="15" hidden="1" customHeight="1" outlineLevel="1" x14ac:dyDescent="0.35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0</v>
      </c>
      <c r="DG311" s="206">
        <v>0</v>
      </c>
      <c r="DH311" s="206">
        <v>0</v>
      </c>
      <c r="DI311" s="206">
        <v>0</v>
      </c>
      <c r="DJ311" s="206">
        <v>0</v>
      </c>
      <c r="DK311" s="206">
        <v>0</v>
      </c>
      <c r="DL311" s="207">
        <v>0</v>
      </c>
      <c r="DM311" s="343">
        <f t="shared" si="286"/>
        <v>0</v>
      </c>
      <c r="DN311" s="317">
        <f t="shared" si="287"/>
        <v>0</v>
      </c>
      <c r="DO311" s="317"/>
      <c r="DP311" s="317"/>
      <c r="DQ311" s="270"/>
      <c r="DR311" s="209"/>
      <c r="DS311" s="205" t="s">
        <v>379</v>
      </c>
      <c r="DT311" s="267"/>
      <c r="DU311" s="206">
        <f t="shared" si="307"/>
        <v>0</v>
      </c>
      <c r="DV311" s="206">
        <f t="shared" si="308"/>
        <v>0</v>
      </c>
      <c r="DW311" s="206">
        <f t="shared" si="309"/>
        <v>0</v>
      </c>
      <c r="DX311" s="206">
        <f t="shared" si="310"/>
        <v>0</v>
      </c>
      <c r="DY311" s="206">
        <f t="shared" si="311"/>
        <v>0</v>
      </c>
      <c r="DZ311" s="206">
        <f t="shared" si="312"/>
        <v>0</v>
      </c>
      <c r="EA311" s="206">
        <f t="shared" si="313"/>
        <v>0</v>
      </c>
      <c r="EB311" s="206">
        <f t="shared" si="314"/>
        <v>0</v>
      </c>
      <c r="EC311" s="206">
        <f t="shared" si="315"/>
        <v>0</v>
      </c>
      <c r="ED311" s="207">
        <f t="shared" si="316"/>
        <v>0</v>
      </c>
      <c r="EE311" s="303">
        <f t="shared" si="317"/>
        <v>0</v>
      </c>
      <c r="EF311" s="317"/>
      <c r="EG311" s="314"/>
    </row>
    <row r="312" spans="1:137" s="126" customFormat="1" ht="15" hidden="1" customHeight="1" outlineLevel="1" x14ac:dyDescent="0.35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>
        <f t="shared" si="286"/>
        <v>0</v>
      </c>
      <c r="DN312" s="317">
        <f t="shared" si="287"/>
        <v>0</v>
      </c>
      <c r="DO312" s="317"/>
      <c r="DP312" s="317"/>
      <c r="DQ312" s="270"/>
      <c r="DR312" s="209" t="s">
        <v>316</v>
      </c>
      <c r="DS312" s="209"/>
      <c r="DT312" s="267"/>
      <c r="DU312" s="206">
        <f t="shared" si="307"/>
        <v>0</v>
      </c>
      <c r="DV312" s="206">
        <f t="shared" si="308"/>
        <v>0</v>
      </c>
      <c r="DW312" s="206">
        <f t="shared" si="309"/>
        <v>0</v>
      </c>
      <c r="DX312" s="206">
        <f t="shared" si="310"/>
        <v>0</v>
      </c>
      <c r="DY312" s="206">
        <f t="shared" si="311"/>
        <v>0</v>
      </c>
      <c r="DZ312" s="206">
        <f t="shared" si="312"/>
        <v>0</v>
      </c>
      <c r="EA312" s="206">
        <f t="shared" si="313"/>
        <v>0</v>
      </c>
      <c r="EB312" s="206">
        <f t="shared" si="314"/>
        <v>0</v>
      </c>
      <c r="EC312" s="206">
        <f t="shared" si="315"/>
        <v>0</v>
      </c>
      <c r="ED312" s="207">
        <f t="shared" si="316"/>
        <v>0</v>
      </c>
      <c r="EE312" s="303">
        <f t="shared" si="317"/>
        <v>0</v>
      </c>
      <c r="EF312" s="317"/>
      <c r="EG312" s="314"/>
    </row>
    <row r="313" spans="1:137" s="126" customFormat="1" ht="15" hidden="1" customHeight="1" outlineLevel="1" x14ac:dyDescent="0.35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>
        <f t="shared" si="286"/>
        <v>0</v>
      </c>
      <c r="DN313" s="317">
        <f t="shared" si="287"/>
        <v>0</v>
      </c>
      <c r="DO313" s="317"/>
      <c r="DP313" s="317"/>
      <c r="DQ313" s="270"/>
      <c r="DR313" s="209"/>
      <c r="DS313" s="209" t="s">
        <v>371</v>
      </c>
      <c r="DT313" s="267"/>
      <c r="DU313" s="206">
        <f t="shared" si="307"/>
        <v>0</v>
      </c>
      <c r="DV313" s="206">
        <f t="shared" si="308"/>
        <v>0</v>
      </c>
      <c r="DW313" s="206">
        <f t="shared" si="309"/>
        <v>0</v>
      </c>
      <c r="DX313" s="206">
        <f t="shared" si="310"/>
        <v>0</v>
      </c>
      <c r="DY313" s="206">
        <f t="shared" si="311"/>
        <v>0</v>
      </c>
      <c r="DZ313" s="206">
        <f t="shared" si="312"/>
        <v>0</v>
      </c>
      <c r="EA313" s="206">
        <f t="shared" si="313"/>
        <v>0</v>
      </c>
      <c r="EB313" s="206">
        <f t="shared" si="314"/>
        <v>0</v>
      </c>
      <c r="EC313" s="206">
        <f t="shared" si="315"/>
        <v>0</v>
      </c>
      <c r="ED313" s="207">
        <f t="shared" si="316"/>
        <v>0</v>
      </c>
      <c r="EE313" s="303">
        <f t="shared" si="317"/>
        <v>0</v>
      </c>
      <c r="EF313" s="317"/>
      <c r="EG313" s="314"/>
    </row>
    <row r="314" spans="1:137" s="126" customFormat="1" ht="15" hidden="1" customHeight="1" outlineLevel="1" x14ac:dyDescent="0.35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>
        <f t="shared" si="286"/>
        <v>0</v>
      </c>
      <c r="DN314" s="317">
        <f t="shared" si="287"/>
        <v>0</v>
      </c>
      <c r="DO314" s="317"/>
      <c r="DP314" s="317"/>
      <c r="DQ314" s="270"/>
      <c r="DR314" s="209"/>
      <c r="DS314" s="205" t="s">
        <v>276</v>
      </c>
      <c r="DT314" s="267"/>
      <c r="DU314" s="206">
        <f t="shared" si="307"/>
        <v>0</v>
      </c>
      <c r="DV314" s="206">
        <f t="shared" si="308"/>
        <v>0</v>
      </c>
      <c r="DW314" s="206">
        <f t="shared" si="309"/>
        <v>0</v>
      </c>
      <c r="DX314" s="206">
        <f t="shared" si="310"/>
        <v>0</v>
      </c>
      <c r="DY314" s="206">
        <f t="shared" si="311"/>
        <v>0</v>
      </c>
      <c r="DZ314" s="206">
        <f t="shared" si="312"/>
        <v>0</v>
      </c>
      <c r="EA314" s="206">
        <f t="shared" si="313"/>
        <v>0</v>
      </c>
      <c r="EB314" s="206">
        <f t="shared" si="314"/>
        <v>0</v>
      </c>
      <c r="EC314" s="206">
        <f t="shared" si="315"/>
        <v>0</v>
      </c>
      <c r="ED314" s="207">
        <f t="shared" si="316"/>
        <v>0</v>
      </c>
      <c r="EE314" s="303">
        <f t="shared" si="317"/>
        <v>0</v>
      </c>
      <c r="EF314" s="317"/>
      <c r="EG314" s="314"/>
    </row>
    <row r="315" spans="1:137" s="126" customFormat="1" ht="15" hidden="1" customHeight="1" outlineLevel="1" x14ac:dyDescent="0.35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>
        <f t="shared" si="286"/>
        <v>0</v>
      </c>
      <c r="DN315" s="317">
        <f t="shared" si="287"/>
        <v>0</v>
      </c>
      <c r="DO315" s="317"/>
      <c r="DP315" s="317"/>
      <c r="DQ315" s="270"/>
      <c r="DR315" s="209"/>
      <c r="DS315" s="209" t="s">
        <v>372</v>
      </c>
      <c r="DT315" s="267"/>
      <c r="DU315" s="206">
        <f t="shared" si="307"/>
        <v>0</v>
      </c>
      <c r="DV315" s="206">
        <f t="shared" si="308"/>
        <v>0</v>
      </c>
      <c r="DW315" s="206">
        <f t="shared" si="309"/>
        <v>0</v>
      </c>
      <c r="DX315" s="206">
        <f t="shared" si="310"/>
        <v>0</v>
      </c>
      <c r="DY315" s="206">
        <f t="shared" si="311"/>
        <v>0</v>
      </c>
      <c r="DZ315" s="206">
        <f t="shared" si="312"/>
        <v>0</v>
      </c>
      <c r="EA315" s="206">
        <f t="shared" si="313"/>
        <v>0</v>
      </c>
      <c r="EB315" s="206">
        <f t="shared" si="314"/>
        <v>0</v>
      </c>
      <c r="EC315" s="206">
        <f t="shared" si="315"/>
        <v>0</v>
      </c>
      <c r="ED315" s="207">
        <f t="shared" si="316"/>
        <v>0</v>
      </c>
      <c r="EE315" s="303">
        <f t="shared" si="317"/>
        <v>0</v>
      </c>
      <c r="EF315" s="317"/>
      <c r="EG315" s="314"/>
    </row>
    <row r="316" spans="1:137" s="126" customFormat="1" ht="15" hidden="1" customHeight="1" outlineLevel="1" x14ac:dyDescent="0.35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>
        <f t="shared" si="286"/>
        <v>0</v>
      </c>
      <c r="DN316" s="317">
        <f t="shared" si="287"/>
        <v>0</v>
      </c>
      <c r="DO316" s="317"/>
      <c r="DP316" s="317"/>
      <c r="DQ316" s="270"/>
      <c r="DR316" s="209"/>
      <c r="DS316" s="205"/>
      <c r="DT316" s="209" t="s">
        <v>374</v>
      </c>
      <c r="DU316" s="206">
        <f t="shared" si="307"/>
        <v>0</v>
      </c>
      <c r="DV316" s="206">
        <f t="shared" si="308"/>
        <v>0</v>
      </c>
      <c r="DW316" s="206">
        <f t="shared" si="309"/>
        <v>0</v>
      </c>
      <c r="DX316" s="206">
        <f t="shared" si="310"/>
        <v>0</v>
      </c>
      <c r="DY316" s="206">
        <f t="shared" si="311"/>
        <v>0</v>
      </c>
      <c r="DZ316" s="206">
        <f t="shared" si="312"/>
        <v>0</v>
      </c>
      <c r="EA316" s="206">
        <f t="shared" si="313"/>
        <v>0</v>
      </c>
      <c r="EB316" s="206">
        <f t="shared" si="314"/>
        <v>0</v>
      </c>
      <c r="EC316" s="206">
        <f t="shared" si="315"/>
        <v>0</v>
      </c>
      <c r="ED316" s="207">
        <f t="shared" si="316"/>
        <v>0</v>
      </c>
      <c r="EE316" s="303">
        <f t="shared" si="317"/>
        <v>0</v>
      </c>
      <c r="EF316" s="317"/>
      <c r="EG316" s="314"/>
    </row>
    <row r="317" spans="1:137" s="126" customFormat="1" ht="15" hidden="1" customHeight="1" outlineLevel="1" x14ac:dyDescent="0.35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>
        <f t="shared" si="286"/>
        <v>0</v>
      </c>
      <c r="DN317" s="317">
        <f t="shared" si="287"/>
        <v>0</v>
      </c>
      <c r="DO317" s="317"/>
      <c r="DP317" s="317"/>
      <c r="DQ317" s="270"/>
      <c r="DR317" s="209"/>
      <c r="DS317" s="205"/>
      <c r="DT317" s="209" t="s">
        <v>376</v>
      </c>
      <c r="DU317" s="206">
        <f t="shared" si="307"/>
        <v>0</v>
      </c>
      <c r="DV317" s="206">
        <f t="shared" si="308"/>
        <v>0</v>
      </c>
      <c r="DW317" s="206">
        <f t="shared" si="309"/>
        <v>0</v>
      </c>
      <c r="DX317" s="206">
        <f t="shared" si="310"/>
        <v>0</v>
      </c>
      <c r="DY317" s="206">
        <f t="shared" si="311"/>
        <v>0</v>
      </c>
      <c r="DZ317" s="206">
        <f t="shared" si="312"/>
        <v>0</v>
      </c>
      <c r="EA317" s="206">
        <f t="shared" si="313"/>
        <v>0</v>
      </c>
      <c r="EB317" s="206">
        <f t="shared" si="314"/>
        <v>0</v>
      </c>
      <c r="EC317" s="206">
        <f t="shared" si="315"/>
        <v>0</v>
      </c>
      <c r="ED317" s="207">
        <f t="shared" si="316"/>
        <v>0</v>
      </c>
      <c r="EE317" s="303">
        <f t="shared" si="317"/>
        <v>0</v>
      </c>
      <c r="EF317" s="317"/>
      <c r="EG317" s="314"/>
    </row>
    <row r="318" spans="1:137" s="126" customFormat="1" ht="15" hidden="1" customHeight="1" outlineLevel="1" x14ac:dyDescent="0.35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>
        <f t="shared" si="286"/>
        <v>0</v>
      </c>
      <c r="DN318" s="317">
        <f t="shared" si="287"/>
        <v>0</v>
      </c>
      <c r="DO318" s="317"/>
      <c r="DP318" s="317"/>
      <c r="DQ318" s="270"/>
      <c r="DR318" s="209"/>
      <c r="DS318" s="205" t="s">
        <v>377</v>
      </c>
      <c r="DT318" s="209"/>
      <c r="DU318" s="206">
        <f t="shared" si="307"/>
        <v>0</v>
      </c>
      <c r="DV318" s="206">
        <f t="shared" si="308"/>
        <v>0</v>
      </c>
      <c r="DW318" s="206">
        <f t="shared" si="309"/>
        <v>0</v>
      </c>
      <c r="DX318" s="206">
        <f t="shared" si="310"/>
        <v>0</v>
      </c>
      <c r="DY318" s="206">
        <f t="shared" si="311"/>
        <v>0</v>
      </c>
      <c r="DZ318" s="206">
        <f t="shared" si="312"/>
        <v>0</v>
      </c>
      <c r="EA318" s="206">
        <f t="shared" si="313"/>
        <v>0</v>
      </c>
      <c r="EB318" s="206">
        <f t="shared" si="314"/>
        <v>0</v>
      </c>
      <c r="EC318" s="206">
        <f t="shared" si="315"/>
        <v>0</v>
      </c>
      <c r="ED318" s="207">
        <f t="shared" si="316"/>
        <v>0</v>
      </c>
      <c r="EE318" s="303">
        <f t="shared" si="317"/>
        <v>0</v>
      </c>
      <c r="EF318" s="317"/>
      <c r="EG318" s="314"/>
    </row>
    <row r="319" spans="1:137" s="126" customFormat="1" ht="15" hidden="1" customHeight="1" outlineLevel="1" x14ac:dyDescent="0.35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>
        <f t="shared" si="286"/>
        <v>0</v>
      </c>
      <c r="DN319" s="317">
        <f t="shared" si="287"/>
        <v>0</v>
      </c>
      <c r="DO319" s="317"/>
      <c r="DP319" s="317"/>
      <c r="DQ319" s="270"/>
      <c r="DR319" s="209"/>
      <c r="DS319" s="205" t="s">
        <v>379</v>
      </c>
      <c r="DT319" s="267"/>
      <c r="DU319" s="206">
        <f t="shared" si="307"/>
        <v>0</v>
      </c>
      <c r="DV319" s="206">
        <f t="shared" si="308"/>
        <v>0</v>
      </c>
      <c r="DW319" s="206">
        <f t="shared" si="309"/>
        <v>0</v>
      </c>
      <c r="DX319" s="206">
        <f t="shared" si="310"/>
        <v>0</v>
      </c>
      <c r="DY319" s="206">
        <f t="shared" si="311"/>
        <v>0</v>
      </c>
      <c r="DZ319" s="206">
        <f t="shared" si="312"/>
        <v>0</v>
      </c>
      <c r="EA319" s="206">
        <f t="shared" si="313"/>
        <v>0</v>
      </c>
      <c r="EB319" s="206">
        <f t="shared" si="314"/>
        <v>0</v>
      </c>
      <c r="EC319" s="206">
        <f t="shared" si="315"/>
        <v>0</v>
      </c>
      <c r="ED319" s="207">
        <f t="shared" si="316"/>
        <v>0</v>
      </c>
      <c r="EE319" s="303">
        <f t="shared" si="317"/>
        <v>0</v>
      </c>
      <c r="EF319" s="317"/>
      <c r="EG319" s="314"/>
    </row>
    <row r="320" spans="1:137" s="126" customFormat="1" ht="15" hidden="1" customHeight="1" outlineLevel="1" x14ac:dyDescent="0.35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>
        <f t="shared" si="286"/>
        <v>0</v>
      </c>
      <c r="DN320" s="317">
        <f t="shared" si="287"/>
        <v>0</v>
      </c>
      <c r="DO320" s="317"/>
      <c r="DP320" s="317"/>
      <c r="DQ320" s="270"/>
      <c r="DR320" s="209" t="s">
        <v>271</v>
      </c>
      <c r="DS320" s="205"/>
      <c r="DT320" s="267"/>
      <c r="DU320" s="206">
        <f t="shared" si="307"/>
        <v>0</v>
      </c>
      <c r="DV320" s="206">
        <f t="shared" si="308"/>
        <v>0</v>
      </c>
      <c r="DW320" s="206">
        <f t="shared" si="309"/>
        <v>0</v>
      </c>
      <c r="DX320" s="206">
        <f t="shared" si="310"/>
        <v>0</v>
      </c>
      <c r="DY320" s="206">
        <f t="shared" si="311"/>
        <v>0</v>
      </c>
      <c r="DZ320" s="206">
        <f t="shared" si="312"/>
        <v>0</v>
      </c>
      <c r="EA320" s="206">
        <f t="shared" si="313"/>
        <v>0</v>
      </c>
      <c r="EB320" s="206">
        <f t="shared" si="314"/>
        <v>0</v>
      </c>
      <c r="EC320" s="206">
        <f t="shared" si="315"/>
        <v>0</v>
      </c>
      <c r="ED320" s="207">
        <f t="shared" si="316"/>
        <v>0</v>
      </c>
      <c r="EE320" s="303">
        <f t="shared" si="317"/>
        <v>0</v>
      </c>
      <c r="EF320" s="317"/>
      <c r="EG320" s="314"/>
    </row>
    <row r="321" spans="1:137" s="126" customFormat="1" ht="15" hidden="1" customHeight="1" outlineLevel="1" x14ac:dyDescent="0.35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>
        <f t="shared" si="286"/>
        <v>0</v>
      </c>
      <c r="DN321" s="317">
        <f t="shared" si="287"/>
        <v>0</v>
      </c>
      <c r="DO321" s="317"/>
      <c r="DP321" s="317"/>
      <c r="DQ321" s="270"/>
      <c r="DR321" s="218"/>
      <c r="DS321" s="209" t="s">
        <v>272</v>
      </c>
      <c r="DT321" s="267"/>
      <c r="DU321" s="206">
        <f t="shared" si="307"/>
        <v>0</v>
      </c>
      <c r="DV321" s="206">
        <f t="shared" si="308"/>
        <v>0</v>
      </c>
      <c r="DW321" s="206">
        <f t="shared" si="309"/>
        <v>0</v>
      </c>
      <c r="DX321" s="206">
        <f t="shared" si="310"/>
        <v>0</v>
      </c>
      <c r="DY321" s="206">
        <f t="shared" si="311"/>
        <v>0</v>
      </c>
      <c r="DZ321" s="206">
        <f t="shared" si="312"/>
        <v>0</v>
      </c>
      <c r="EA321" s="206">
        <f t="shared" si="313"/>
        <v>0</v>
      </c>
      <c r="EB321" s="206">
        <f t="shared" si="314"/>
        <v>0</v>
      </c>
      <c r="EC321" s="206">
        <f t="shared" si="315"/>
        <v>0</v>
      </c>
      <c r="ED321" s="207">
        <f t="shared" si="316"/>
        <v>0</v>
      </c>
      <c r="EE321" s="303">
        <f t="shared" si="317"/>
        <v>0</v>
      </c>
      <c r="EF321" s="317"/>
      <c r="EG321" s="314"/>
    </row>
    <row r="322" spans="1:137" s="126" customFormat="1" ht="15" hidden="1" customHeight="1" outlineLevel="1" x14ac:dyDescent="0.35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>
        <f t="shared" si="286"/>
        <v>0</v>
      </c>
      <c r="DN322" s="317">
        <f t="shared" si="287"/>
        <v>0</v>
      </c>
      <c r="DO322" s="317"/>
      <c r="DP322" s="317"/>
      <c r="DQ322" s="270"/>
      <c r="DR322" s="209"/>
      <c r="DS322" s="218"/>
      <c r="DT322" s="267" t="s">
        <v>371</v>
      </c>
      <c r="DU322" s="206">
        <f t="shared" si="307"/>
        <v>0</v>
      </c>
      <c r="DV322" s="206">
        <f t="shared" si="308"/>
        <v>0</v>
      </c>
      <c r="DW322" s="206">
        <f t="shared" si="309"/>
        <v>0</v>
      </c>
      <c r="DX322" s="206">
        <f t="shared" si="310"/>
        <v>0</v>
      </c>
      <c r="DY322" s="206">
        <f t="shared" si="311"/>
        <v>0</v>
      </c>
      <c r="DZ322" s="206">
        <f t="shared" si="312"/>
        <v>0</v>
      </c>
      <c r="EA322" s="206">
        <f t="shared" si="313"/>
        <v>0</v>
      </c>
      <c r="EB322" s="206">
        <f t="shared" si="314"/>
        <v>0</v>
      </c>
      <c r="EC322" s="206">
        <f t="shared" si="315"/>
        <v>0</v>
      </c>
      <c r="ED322" s="207">
        <f t="shared" si="316"/>
        <v>0</v>
      </c>
      <c r="EE322" s="303">
        <f t="shared" si="317"/>
        <v>0</v>
      </c>
      <c r="EF322" s="317"/>
      <c r="EG322" s="314"/>
    </row>
    <row r="323" spans="1:137" s="126" customFormat="1" ht="15" hidden="1" customHeight="1" outlineLevel="1" x14ac:dyDescent="0.35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-5351.3994098519797</v>
      </c>
      <c r="J323" s="206">
        <v>-5351.3994098519897</v>
      </c>
      <c r="K323" s="206">
        <v>-5351.3994098519797</v>
      </c>
      <c r="L323" s="206">
        <v>-5351.3994098520197</v>
      </c>
      <c r="M323" s="206">
        <v>-5351.3994098519897</v>
      </c>
      <c r="N323" s="206">
        <v>-5351.3994098520297</v>
      </c>
      <c r="O323" s="206">
        <v>-5351.3994098520197</v>
      </c>
      <c r="P323" s="206">
        <v>-5351.3994098519697</v>
      </c>
      <c r="Q323" s="206">
        <v>-5351.3994098520598</v>
      </c>
      <c r="R323" s="206">
        <v>-5351.3994098519897</v>
      </c>
      <c r="S323" s="206">
        <v>-5351.3994098519697</v>
      </c>
      <c r="T323" s="206">
        <v>-5351.3994098519897</v>
      </c>
      <c r="U323" s="206">
        <v>-5351.3994098520097</v>
      </c>
      <c r="V323" s="206">
        <v>-5351.3994098519797</v>
      </c>
      <c r="W323" s="206">
        <v>-5351.3994098519897</v>
      </c>
      <c r="X323" s="206">
        <v>-5351.3994098520398</v>
      </c>
      <c r="Y323" s="206">
        <v>-5351.3994098520297</v>
      </c>
      <c r="Z323" s="206">
        <v>-5351.3994098519797</v>
      </c>
      <c r="AA323" s="206">
        <v>-5351.3994098520498</v>
      </c>
      <c r="AB323" s="206">
        <v>-5351.3994098519197</v>
      </c>
      <c r="AC323" s="206">
        <v>-5351.3994098520197</v>
      </c>
      <c r="AD323" s="206">
        <v>-5351.3994098520097</v>
      </c>
      <c r="AE323" s="206">
        <v>-5351.3994098519797</v>
      </c>
      <c r="AF323" s="206">
        <v>-5351.3994098519897</v>
      </c>
      <c r="AG323" s="206">
        <v>-5351.3994098520097</v>
      </c>
      <c r="AH323" s="206">
        <v>-5351.3994098519797</v>
      </c>
      <c r="AI323" s="206">
        <v>-5351.3994098519897</v>
      </c>
      <c r="AJ323" s="206">
        <v>-5351.3994098520398</v>
      </c>
      <c r="AK323" s="206">
        <v>-5351.3994098520398</v>
      </c>
      <c r="AL323" s="206">
        <v>-5351.3994098519597</v>
      </c>
      <c r="AM323" s="206">
        <v>0</v>
      </c>
      <c r="AN323" s="206">
        <v>-9.5027165098929605E-11</v>
      </c>
      <c r="AO323" s="206">
        <v>0</v>
      </c>
      <c r="AP323" s="206">
        <v>0</v>
      </c>
      <c r="AQ323" s="206">
        <v>0</v>
      </c>
      <c r="AR323" s="206">
        <v>0</v>
      </c>
      <c r="AS323" s="206">
        <v>0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9.8986630311384999E-12</v>
      </c>
      <c r="CY323" s="206">
        <v>0</v>
      </c>
      <c r="CZ323" s="206">
        <v>0</v>
      </c>
      <c r="DA323" s="206">
        <v>0</v>
      </c>
      <c r="DB323" s="206">
        <v>0</v>
      </c>
      <c r="DC323" s="206">
        <v>0</v>
      </c>
      <c r="DD323" s="206">
        <v>-9.4037298795815804E-12</v>
      </c>
      <c r="DE323" s="206">
        <v>0</v>
      </c>
      <c r="DF323" s="206">
        <v>1.9797326062277E-11</v>
      </c>
      <c r="DG323" s="206">
        <v>0</v>
      </c>
      <c r="DH323" s="206">
        <v>0</v>
      </c>
      <c r="DI323" s="206">
        <v>-275239.72860444</v>
      </c>
      <c r="DJ323" s="206">
        <v>0</v>
      </c>
      <c r="DK323" s="206">
        <v>0</v>
      </c>
      <c r="DL323" s="207">
        <v>-435781.71090000006</v>
      </c>
      <c r="DM323" s="343">
        <f t="shared" si="286"/>
        <v>-160541.98229556001</v>
      </c>
      <c r="DN323" s="317">
        <f t="shared" si="287"/>
        <v>-37459.795868964007</v>
      </c>
      <c r="DO323" s="317"/>
      <c r="DP323" s="317"/>
      <c r="DQ323" s="270"/>
      <c r="DR323" s="209"/>
      <c r="DS323" s="218"/>
      <c r="DT323" s="205" t="s">
        <v>276</v>
      </c>
      <c r="DU323" s="206">
        <f t="shared" si="307"/>
        <v>-5.3513994098519797</v>
      </c>
      <c r="DV323" s="206">
        <f t="shared" si="308"/>
        <v>-32.108396459112029</v>
      </c>
      <c r="DW323" s="206">
        <f t="shared" si="309"/>
        <v>-123.08218642659595</v>
      </c>
      <c r="DX323" s="206">
        <f t="shared" si="310"/>
        <v>-9.5027165098929606E-14</v>
      </c>
      <c r="DY323" s="206">
        <f t="shared" si="311"/>
        <v>9.8986630311384999E-15</v>
      </c>
      <c r="DZ323" s="206">
        <f t="shared" si="312"/>
        <v>-9.4037298795815806E-15</v>
      </c>
      <c r="EA323" s="206">
        <f t="shared" si="313"/>
        <v>1.9797326062277E-14</v>
      </c>
      <c r="EB323" s="206">
        <f t="shared" si="314"/>
        <v>-275.23972860444002</v>
      </c>
      <c r="EC323" s="206">
        <f t="shared" si="315"/>
        <v>0</v>
      </c>
      <c r="ED323" s="207">
        <f t="shared" si="316"/>
        <v>-435.78171090000001</v>
      </c>
      <c r="EE323" s="303">
        <f t="shared" si="317"/>
        <v>0</v>
      </c>
      <c r="EF323" s="317"/>
      <c r="EG323" s="314"/>
    </row>
    <row r="324" spans="1:137" s="126" customFormat="1" ht="15" hidden="1" customHeight="1" outlineLevel="1" x14ac:dyDescent="0.35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>
        <f t="shared" si="286"/>
        <v>0</v>
      </c>
      <c r="DN324" s="317">
        <f t="shared" si="287"/>
        <v>0</v>
      </c>
      <c r="DO324" s="317"/>
      <c r="DP324" s="317"/>
      <c r="DQ324" s="270"/>
      <c r="DR324" s="209"/>
      <c r="DS324" s="218"/>
      <c r="DT324" s="209" t="s">
        <v>380</v>
      </c>
      <c r="DU324" s="206">
        <f t="shared" si="307"/>
        <v>0</v>
      </c>
      <c r="DV324" s="206">
        <f t="shared" si="308"/>
        <v>0</v>
      </c>
      <c r="DW324" s="206">
        <f t="shared" si="309"/>
        <v>0</v>
      </c>
      <c r="DX324" s="206">
        <f t="shared" si="310"/>
        <v>0</v>
      </c>
      <c r="DY324" s="206">
        <f t="shared" si="311"/>
        <v>0</v>
      </c>
      <c r="DZ324" s="206">
        <f t="shared" si="312"/>
        <v>0</v>
      </c>
      <c r="EA324" s="206">
        <f t="shared" si="313"/>
        <v>0</v>
      </c>
      <c r="EB324" s="206">
        <f t="shared" si="314"/>
        <v>0</v>
      </c>
      <c r="EC324" s="206">
        <f t="shared" si="315"/>
        <v>0</v>
      </c>
      <c r="ED324" s="207">
        <f t="shared" si="316"/>
        <v>0</v>
      </c>
      <c r="EE324" s="303">
        <f t="shared" si="317"/>
        <v>0</v>
      </c>
      <c r="EF324" s="317"/>
      <c r="EG324" s="314"/>
    </row>
    <row r="325" spans="1:137" s="126" customFormat="1" ht="15" hidden="1" customHeight="1" outlineLevel="1" x14ac:dyDescent="0.35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>
        <f t="shared" si="286"/>
        <v>0</v>
      </c>
      <c r="DN325" s="317">
        <f t="shared" si="287"/>
        <v>0</v>
      </c>
      <c r="DO325" s="317"/>
      <c r="DP325" s="317"/>
      <c r="DQ325" s="270"/>
      <c r="DR325" s="209"/>
      <c r="DS325" s="205"/>
      <c r="DT325" s="209" t="s">
        <v>374</v>
      </c>
      <c r="DU325" s="206">
        <f t="shared" si="307"/>
        <v>0</v>
      </c>
      <c r="DV325" s="206">
        <f t="shared" si="308"/>
        <v>0</v>
      </c>
      <c r="DW325" s="206">
        <f t="shared" si="309"/>
        <v>0</v>
      </c>
      <c r="DX325" s="206">
        <f t="shared" si="310"/>
        <v>0</v>
      </c>
      <c r="DY325" s="206">
        <f t="shared" si="311"/>
        <v>0</v>
      </c>
      <c r="DZ325" s="206">
        <f t="shared" si="312"/>
        <v>0</v>
      </c>
      <c r="EA325" s="206">
        <f t="shared" si="313"/>
        <v>0</v>
      </c>
      <c r="EB325" s="206">
        <f t="shared" si="314"/>
        <v>0</v>
      </c>
      <c r="EC325" s="206">
        <f t="shared" si="315"/>
        <v>0</v>
      </c>
      <c r="ED325" s="207">
        <f t="shared" si="316"/>
        <v>0</v>
      </c>
      <c r="EE325" s="303">
        <f t="shared" si="317"/>
        <v>0</v>
      </c>
      <c r="EF325" s="317"/>
      <c r="EG325" s="314"/>
    </row>
    <row r="326" spans="1:137" s="126" customFormat="1" ht="15" hidden="1" customHeight="1" outlineLevel="1" x14ac:dyDescent="0.35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>
        <f t="shared" si="286"/>
        <v>0</v>
      </c>
      <c r="DN326" s="317">
        <f t="shared" si="287"/>
        <v>0</v>
      </c>
      <c r="DO326" s="317"/>
      <c r="DP326" s="317"/>
      <c r="DQ326" s="270"/>
      <c r="DR326" s="209"/>
      <c r="DS326" s="205"/>
      <c r="DT326" s="209" t="s">
        <v>376</v>
      </c>
      <c r="DU326" s="206">
        <f t="shared" si="307"/>
        <v>0</v>
      </c>
      <c r="DV326" s="206">
        <f t="shared" si="308"/>
        <v>0</v>
      </c>
      <c r="DW326" s="206">
        <f t="shared" si="309"/>
        <v>0</v>
      </c>
      <c r="DX326" s="206">
        <f t="shared" si="310"/>
        <v>0</v>
      </c>
      <c r="DY326" s="206">
        <f t="shared" si="311"/>
        <v>0</v>
      </c>
      <c r="DZ326" s="206">
        <f t="shared" si="312"/>
        <v>0</v>
      </c>
      <c r="EA326" s="206">
        <f t="shared" si="313"/>
        <v>0</v>
      </c>
      <c r="EB326" s="206">
        <f t="shared" si="314"/>
        <v>0</v>
      </c>
      <c r="EC326" s="206">
        <f t="shared" si="315"/>
        <v>0</v>
      </c>
      <c r="ED326" s="207">
        <f t="shared" si="316"/>
        <v>0</v>
      </c>
      <c r="EE326" s="303">
        <f t="shared" si="317"/>
        <v>0</v>
      </c>
      <c r="EF326" s="317"/>
      <c r="EG326" s="314"/>
    </row>
    <row r="327" spans="1:137" s="126" customFormat="1" ht="15" hidden="1" customHeight="1" outlineLevel="1" x14ac:dyDescent="0.35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>
        <f t="shared" si="286"/>
        <v>0</v>
      </c>
      <c r="DN327" s="317">
        <f t="shared" si="287"/>
        <v>0</v>
      </c>
      <c r="DO327" s="317"/>
      <c r="DP327" s="317"/>
      <c r="DQ327" s="270"/>
      <c r="DR327" s="209"/>
      <c r="DS327" s="205"/>
      <c r="DT327" s="205" t="s">
        <v>377</v>
      </c>
      <c r="DU327" s="206">
        <f t="shared" si="307"/>
        <v>0</v>
      </c>
      <c r="DV327" s="206">
        <f t="shared" si="308"/>
        <v>0</v>
      </c>
      <c r="DW327" s="206">
        <f t="shared" si="309"/>
        <v>0</v>
      </c>
      <c r="DX327" s="206">
        <f t="shared" si="310"/>
        <v>0</v>
      </c>
      <c r="DY327" s="206">
        <f t="shared" si="311"/>
        <v>0</v>
      </c>
      <c r="DZ327" s="206">
        <f t="shared" si="312"/>
        <v>0</v>
      </c>
      <c r="EA327" s="206">
        <f t="shared" si="313"/>
        <v>0</v>
      </c>
      <c r="EB327" s="206">
        <f t="shared" si="314"/>
        <v>0</v>
      </c>
      <c r="EC327" s="206">
        <f t="shared" si="315"/>
        <v>0</v>
      </c>
      <c r="ED327" s="207">
        <f t="shared" si="316"/>
        <v>0</v>
      </c>
      <c r="EE327" s="303">
        <f t="shared" si="317"/>
        <v>0</v>
      </c>
      <c r="EF327" s="317"/>
      <c r="EG327" s="314"/>
    </row>
    <row r="328" spans="1:137" s="126" customFormat="1" ht="15" hidden="1" customHeight="1" outlineLevel="1" x14ac:dyDescent="0.35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-2063.46911232</v>
      </c>
      <c r="J328" s="206">
        <v>-2063.46911232</v>
      </c>
      <c r="K328" s="206">
        <v>-2063.46911232003</v>
      </c>
      <c r="L328" s="206">
        <v>-2063.46911232</v>
      </c>
      <c r="M328" s="206">
        <v>-2063.46911232</v>
      </c>
      <c r="N328" s="206">
        <v>-2063.46911232</v>
      </c>
      <c r="O328" s="206">
        <v>-2063.46911232003</v>
      </c>
      <c r="P328" s="206">
        <v>-2063.46911232</v>
      </c>
      <c r="Q328" s="206">
        <v>-2063.46911232001</v>
      </c>
      <c r="R328" s="206">
        <v>-2063.46911232</v>
      </c>
      <c r="S328" s="206">
        <v>-2063.46911232001</v>
      </c>
      <c r="T328" s="206">
        <v>-2063.46911231998</v>
      </c>
      <c r="U328" s="206">
        <v>-2063.46911232</v>
      </c>
      <c r="V328" s="206">
        <v>-2063.46911232</v>
      </c>
      <c r="W328" s="206">
        <v>-2063.46911231998</v>
      </c>
      <c r="X328" s="206">
        <v>-2063.46911232002</v>
      </c>
      <c r="Y328" s="206">
        <v>-2063.46911231998</v>
      </c>
      <c r="Z328" s="206">
        <v>-2063.46911232</v>
      </c>
      <c r="AA328" s="206">
        <v>-2063.46911232001</v>
      </c>
      <c r="AB328" s="206">
        <v>-2063.46911231997</v>
      </c>
      <c r="AC328" s="206">
        <v>-2063.46911232003</v>
      </c>
      <c r="AD328" s="206">
        <v>-2063.46911231998</v>
      </c>
      <c r="AE328" s="206">
        <v>-2063.46911232</v>
      </c>
      <c r="AF328" s="206">
        <v>-2063.46911232</v>
      </c>
      <c r="AG328" s="206">
        <v>-2063.46911231998</v>
      </c>
      <c r="AH328" s="206">
        <v>-2063.46911232</v>
      </c>
      <c r="AI328" s="206">
        <v>-2063.46911231998</v>
      </c>
      <c r="AJ328" s="206">
        <v>-2063.46911232002</v>
      </c>
      <c r="AK328" s="206">
        <v>-2063.46911232002</v>
      </c>
      <c r="AL328" s="206">
        <v>-2063.46911231997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2.4746657577846298E-13</v>
      </c>
      <c r="DH328" s="206">
        <v>1.10865025948751E-10</v>
      </c>
      <c r="DI328" s="206">
        <v>-106130.87063039999</v>
      </c>
      <c r="DJ328" s="206">
        <v>7.9189304249107993E-12</v>
      </c>
      <c r="DK328" s="206">
        <v>0</v>
      </c>
      <c r="DL328" s="207">
        <v>-168034.9439999999</v>
      </c>
      <c r="DM328" s="343">
        <f t="shared" si="286"/>
        <v>-61904.07336960001</v>
      </c>
      <c r="DN328" s="317">
        <f t="shared" si="287"/>
        <v>-14444.283786240057</v>
      </c>
      <c r="DO328" s="317"/>
      <c r="DP328" s="317"/>
      <c r="DQ328" s="270"/>
      <c r="DR328" s="209"/>
      <c r="DS328" s="218"/>
      <c r="DT328" s="205" t="s">
        <v>379</v>
      </c>
      <c r="DU328" s="206">
        <f t="shared" si="307"/>
        <v>-2.06346911232</v>
      </c>
      <c r="DV328" s="206">
        <f t="shared" si="308"/>
        <v>-12.380814673920058</v>
      </c>
      <c r="DW328" s="206">
        <f t="shared" si="309"/>
        <v>-47.459789583359949</v>
      </c>
      <c r="DX328" s="206">
        <f t="shared" si="310"/>
        <v>0</v>
      </c>
      <c r="DY328" s="206">
        <f t="shared" si="311"/>
        <v>0</v>
      </c>
      <c r="DZ328" s="206">
        <f t="shared" si="312"/>
        <v>0</v>
      </c>
      <c r="EA328" s="206">
        <f t="shared" si="313"/>
        <v>2.4746657577846296E-16</v>
      </c>
      <c r="EB328" s="206">
        <f t="shared" si="314"/>
        <v>-106.13087063039988</v>
      </c>
      <c r="EC328" s="206">
        <f t="shared" si="315"/>
        <v>7.918930424910799E-15</v>
      </c>
      <c r="ED328" s="207">
        <f t="shared" si="316"/>
        <v>-168.03494399999988</v>
      </c>
      <c r="EE328" s="303">
        <f t="shared" si="317"/>
        <v>0</v>
      </c>
      <c r="EF328" s="317"/>
      <c r="EG328" s="314"/>
    </row>
    <row r="329" spans="1:137" s="126" customFormat="1" ht="15" hidden="1" customHeight="1" outlineLevel="1" x14ac:dyDescent="0.35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>
        <f t="shared" si="286"/>
        <v>0</v>
      </c>
      <c r="DN329" s="317">
        <f t="shared" si="287"/>
        <v>0</v>
      </c>
      <c r="DO329" s="317"/>
      <c r="DP329" s="317"/>
      <c r="DQ329" s="270"/>
      <c r="DR329" s="218"/>
      <c r="DS329" s="209" t="s">
        <v>281</v>
      </c>
      <c r="DT329" s="267"/>
      <c r="DU329" s="206">
        <f t="shared" si="307"/>
        <v>0</v>
      </c>
      <c r="DV329" s="206">
        <f t="shared" si="308"/>
        <v>0</v>
      </c>
      <c r="DW329" s="206">
        <f t="shared" si="309"/>
        <v>0</v>
      </c>
      <c r="DX329" s="206">
        <f t="shared" si="310"/>
        <v>0</v>
      </c>
      <c r="DY329" s="206">
        <f t="shared" si="311"/>
        <v>0</v>
      </c>
      <c r="DZ329" s="206">
        <f t="shared" si="312"/>
        <v>0</v>
      </c>
      <c r="EA329" s="206">
        <f t="shared" si="313"/>
        <v>0</v>
      </c>
      <c r="EB329" s="206">
        <f t="shared" si="314"/>
        <v>0</v>
      </c>
      <c r="EC329" s="206">
        <f t="shared" si="315"/>
        <v>0</v>
      </c>
      <c r="ED329" s="207">
        <f t="shared" si="316"/>
        <v>0</v>
      </c>
      <c r="EE329" s="303">
        <f t="shared" si="317"/>
        <v>0</v>
      </c>
      <c r="EF329" s="317"/>
      <c r="EG329" s="314"/>
    </row>
    <row r="330" spans="1:137" s="126" customFormat="1" ht="15" hidden="1" customHeight="1" outlineLevel="1" x14ac:dyDescent="0.35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>
        <f t="shared" si="286"/>
        <v>0</v>
      </c>
      <c r="DN330" s="317">
        <f t="shared" si="287"/>
        <v>0</v>
      </c>
      <c r="DO330" s="317"/>
      <c r="DP330" s="317"/>
      <c r="DQ330" s="270"/>
      <c r="DR330" s="209"/>
      <c r="DS330" s="209"/>
      <c r="DT330" s="209" t="s">
        <v>371</v>
      </c>
      <c r="DU330" s="206">
        <f t="shared" si="307"/>
        <v>0</v>
      </c>
      <c r="DV330" s="206">
        <f t="shared" si="308"/>
        <v>0</v>
      </c>
      <c r="DW330" s="206">
        <f t="shared" si="309"/>
        <v>0</v>
      </c>
      <c r="DX330" s="206">
        <f t="shared" si="310"/>
        <v>0</v>
      </c>
      <c r="DY330" s="206">
        <f t="shared" si="311"/>
        <v>0</v>
      </c>
      <c r="DZ330" s="206">
        <f t="shared" si="312"/>
        <v>0</v>
      </c>
      <c r="EA330" s="206">
        <f t="shared" si="313"/>
        <v>0</v>
      </c>
      <c r="EB330" s="206">
        <f t="shared" si="314"/>
        <v>0</v>
      </c>
      <c r="EC330" s="206">
        <f t="shared" si="315"/>
        <v>0</v>
      </c>
      <c r="ED330" s="207">
        <f t="shared" si="316"/>
        <v>0</v>
      </c>
      <c r="EE330" s="303">
        <f t="shared" si="317"/>
        <v>0</v>
      </c>
      <c r="EF330" s="317"/>
      <c r="EG330" s="314"/>
    </row>
    <row r="331" spans="1:137" s="126" customFormat="1" ht="15" hidden="1" customHeight="1" outlineLevel="1" x14ac:dyDescent="0.35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>
        <f t="shared" si="286"/>
        <v>0</v>
      </c>
      <c r="DN331" s="317">
        <f t="shared" si="287"/>
        <v>0</v>
      </c>
      <c r="DO331" s="317"/>
      <c r="DP331" s="317"/>
      <c r="DQ331" s="270"/>
      <c r="DR331" s="209"/>
      <c r="DS331" s="205"/>
      <c r="DT331" s="205" t="s">
        <v>276</v>
      </c>
      <c r="DU331" s="206">
        <f t="shared" si="307"/>
        <v>0</v>
      </c>
      <c r="DV331" s="206">
        <f t="shared" si="308"/>
        <v>0</v>
      </c>
      <c r="DW331" s="206">
        <f t="shared" si="309"/>
        <v>0</v>
      </c>
      <c r="DX331" s="206">
        <f t="shared" si="310"/>
        <v>0</v>
      </c>
      <c r="DY331" s="206">
        <f t="shared" si="311"/>
        <v>0</v>
      </c>
      <c r="DZ331" s="206">
        <f t="shared" si="312"/>
        <v>0</v>
      </c>
      <c r="EA331" s="206">
        <f t="shared" si="313"/>
        <v>0</v>
      </c>
      <c r="EB331" s="206">
        <f t="shared" si="314"/>
        <v>0</v>
      </c>
      <c r="EC331" s="206">
        <f t="shared" si="315"/>
        <v>0</v>
      </c>
      <c r="ED331" s="207">
        <f t="shared" si="316"/>
        <v>0</v>
      </c>
      <c r="EE331" s="303">
        <f t="shared" si="317"/>
        <v>0</v>
      </c>
      <c r="EF331" s="317"/>
      <c r="EG331" s="314"/>
    </row>
    <row r="332" spans="1:137" s="126" customFormat="1" ht="15" hidden="1" customHeight="1" outlineLevel="1" x14ac:dyDescent="0.35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>
        <f t="shared" si="286"/>
        <v>0</v>
      </c>
      <c r="DN332" s="317">
        <f t="shared" si="287"/>
        <v>0</v>
      </c>
      <c r="DO332" s="317"/>
      <c r="DP332" s="317"/>
      <c r="DQ332" s="270"/>
      <c r="DR332" s="209"/>
      <c r="DS332" s="209"/>
      <c r="DT332" s="209" t="s">
        <v>380</v>
      </c>
      <c r="DU332" s="206">
        <f t="shared" si="307"/>
        <v>0</v>
      </c>
      <c r="DV332" s="206">
        <f t="shared" si="308"/>
        <v>0</v>
      </c>
      <c r="DW332" s="206">
        <f t="shared" si="309"/>
        <v>0</v>
      </c>
      <c r="DX332" s="206">
        <f t="shared" si="310"/>
        <v>0</v>
      </c>
      <c r="DY332" s="206">
        <f t="shared" si="311"/>
        <v>0</v>
      </c>
      <c r="DZ332" s="206">
        <f t="shared" si="312"/>
        <v>0</v>
      </c>
      <c r="EA332" s="206">
        <f t="shared" si="313"/>
        <v>0</v>
      </c>
      <c r="EB332" s="206">
        <f t="shared" si="314"/>
        <v>0</v>
      </c>
      <c r="EC332" s="206">
        <f t="shared" si="315"/>
        <v>0</v>
      </c>
      <c r="ED332" s="207">
        <f t="shared" si="316"/>
        <v>0</v>
      </c>
      <c r="EE332" s="303">
        <f t="shared" si="317"/>
        <v>0</v>
      </c>
      <c r="EF332" s="317"/>
      <c r="EG332" s="314"/>
    </row>
    <row r="333" spans="1:137" s="126" customFormat="1" ht="15" hidden="1" customHeight="1" outlineLevel="1" x14ac:dyDescent="0.35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>
        <f t="shared" si="286"/>
        <v>0</v>
      </c>
      <c r="DN333" s="317">
        <f t="shared" si="287"/>
        <v>0</v>
      </c>
      <c r="DO333" s="317"/>
      <c r="DP333" s="317"/>
      <c r="DQ333" s="270"/>
      <c r="DR333" s="209"/>
      <c r="DS333" s="205"/>
      <c r="DT333" s="209" t="s">
        <v>374</v>
      </c>
      <c r="DU333" s="206">
        <f t="shared" si="307"/>
        <v>0</v>
      </c>
      <c r="DV333" s="206">
        <f t="shared" si="308"/>
        <v>0</v>
      </c>
      <c r="DW333" s="206">
        <f t="shared" si="309"/>
        <v>0</v>
      </c>
      <c r="DX333" s="206">
        <f t="shared" si="310"/>
        <v>0</v>
      </c>
      <c r="DY333" s="206">
        <f t="shared" si="311"/>
        <v>0</v>
      </c>
      <c r="DZ333" s="206">
        <f t="shared" si="312"/>
        <v>0</v>
      </c>
      <c r="EA333" s="206">
        <f t="shared" si="313"/>
        <v>0</v>
      </c>
      <c r="EB333" s="206">
        <f t="shared" si="314"/>
        <v>0</v>
      </c>
      <c r="EC333" s="206">
        <f t="shared" si="315"/>
        <v>0</v>
      </c>
      <c r="ED333" s="207">
        <f t="shared" si="316"/>
        <v>0</v>
      </c>
      <c r="EE333" s="303">
        <f t="shared" si="317"/>
        <v>0</v>
      </c>
      <c r="EF333" s="317"/>
      <c r="EG333" s="314"/>
    </row>
    <row r="334" spans="1:137" s="126" customFormat="1" ht="15" hidden="1" customHeight="1" outlineLevel="1" x14ac:dyDescent="0.35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>
        <f t="shared" si="286"/>
        <v>0</v>
      </c>
      <c r="DN334" s="317">
        <f t="shared" si="287"/>
        <v>0</v>
      </c>
      <c r="DO334" s="317"/>
      <c r="DP334" s="317"/>
      <c r="DQ334" s="270"/>
      <c r="DR334" s="209"/>
      <c r="DS334" s="205"/>
      <c r="DT334" s="209" t="s">
        <v>376</v>
      </c>
      <c r="DU334" s="206">
        <f t="shared" si="307"/>
        <v>0</v>
      </c>
      <c r="DV334" s="206">
        <f t="shared" si="308"/>
        <v>0</v>
      </c>
      <c r="DW334" s="206">
        <f t="shared" si="309"/>
        <v>0</v>
      </c>
      <c r="DX334" s="206">
        <f t="shared" si="310"/>
        <v>0</v>
      </c>
      <c r="DY334" s="206">
        <f t="shared" si="311"/>
        <v>0</v>
      </c>
      <c r="DZ334" s="206">
        <f t="shared" si="312"/>
        <v>0</v>
      </c>
      <c r="EA334" s="206">
        <f t="shared" si="313"/>
        <v>0</v>
      </c>
      <c r="EB334" s="206">
        <f t="shared" si="314"/>
        <v>0</v>
      </c>
      <c r="EC334" s="206">
        <f t="shared" si="315"/>
        <v>0</v>
      </c>
      <c r="ED334" s="207">
        <f t="shared" si="316"/>
        <v>0</v>
      </c>
      <c r="EE334" s="303">
        <f t="shared" si="317"/>
        <v>0</v>
      </c>
      <c r="EF334" s="317"/>
      <c r="EG334" s="314"/>
    </row>
    <row r="335" spans="1:137" s="126" customFormat="1" ht="15" hidden="1" customHeight="1" outlineLevel="1" x14ac:dyDescent="0.35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>
        <f t="shared" si="286"/>
        <v>0</v>
      </c>
      <c r="DN335" s="317">
        <f t="shared" si="287"/>
        <v>0</v>
      </c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18">I335/$DQ$4</f>
        <v>0</v>
      </c>
      <c r="DV335" s="206">
        <f t="shared" ref="DV335:DV366" si="319">SUM(J335:O335)/$DQ$4</f>
        <v>0</v>
      </c>
      <c r="DW335" s="206">
        <f t="shared" ref="DW335:DW366" si="320">SUM(P335:AL335)/$DQ$4</f>
        <v>0</v>
      </c>
      <c r="DX335" s="206">
        <f t="shared" ref="DX335:DX366" si="321">SUM(AM335:CT335)/$DQ$4</f>
        <v>0</v>
      </c>
      <c r="DY335" s="206">
        <f t="shared" ref="DY335:DY366" si="322">SUM(CU335:CY335)/$DQ$4</f>
        <v>0</v>
      </c>
      <c r="DZ335" s="206">
        <f t="shared" ref="DZ335:DZ366" si="323">SUM(CZ335:DE335)/$DQ$4</f>
        <v>0</v>
      </c>
      <c r="EA335" s="206">
        <f t="shared" ref="EA335:EA366" si="324">SUM(DF335:DG335)/$DQ$4</f>
        <v>0</v>
      </c>
      <c r="EB335" s="206">
        <f t="shared" ref="EB335:EB366" si="325">SUM(DH335:DI335)/$DQ$4</f>
        <v>0</v>
      </c>
      <c r="EC335" s="206">
        <f t="shared" ref="EC335:EC366" si="326">SUM(DJ335:DK335)/$DQ$4</f>
        <v>0</v>
      </c>
      <c r="ED335" s="207">
        <f t="shared" si="316"/>
        <v>0</v>
      </c>
      <c r="EE335" s="303">
        <f t="shared" ref="EE335:EE366" si="327">ED335-(DL335/$DQ$4)</f>
        <v>0</v>
      </c>
      <c r="EF335" s="317"/>
      <c r="EG335" s="314"/>
    </row>
    <row r="336" spans="1:137" s="126" customFormat="1" ht="15" hidden="1" customHeight="1" outlineLevel="1" x14ac:dyDescent="0.35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>
        <f t="shared" si="286"/>
        <v>0</v>
      </c>
      <c r="DN336" s="317">
        <f t="shared" si="287"/>
        <v>0</v>
      </c>
      <c r="DO336" s="317"/>
      <c r="DP336" s="317"/>
      <c r="DQ336" s="270"/>
      <c r="DR336" s="209"/>
      <c r="DS336" s="205"/>
      <c r="DT336" s="205" t="s">
        <v>379</v>
      </c>
      <c r="DU336" s="206">
        <f t="shared" si="318"/>
        <v>0</v>
      </c>
      <c r="DV336" s="206">
        <f t="shared" si="319"/>
        <v>0</v>
      </c>
      <c r="DW336" s="206">
        <f t="shared" si="320"/>
        <v>0</v>
      </c>
      <c r="DX336" s="206">
        <f t="shared" si="321"/>
        <v>0</v>
      </c>
      <c r="DY336" s="206">
        <f t="shared" si="322"/>
        <v>0</v>
      </c>
      <c r="DZ336" s="206">
        <f t="shared" si="323"/>
        <v>0</v>
      </c>
      <c r="EA336" s="206">
        <f t="shared" si="324"/>
        <v>0</v>
      </c>
      <c r="EB336" s="206">
        <f t="shared" si="325"/>
        <v>0</v>
      </c>
      <c r="EC336" s="206">
        <f t="shared" si="326"/>
        <v>0</v>
      </c>
      <c r="ED336" s="207">
        <f t="shared" si="316"/>
        <v>0</v>
      </c>
      <c r="EE336" s="303">
        <f t="shared" si="327"/>
        <v>0</v>
      </c>
      <c r="EF336" s="317"/>
      <c r="EG336" s="314"/>
    </row>
    <row r="337" spans="1:137" s="126" customFormat="1" ht="15" hidden="1" customHeight="1" outlineLevel="1" x14ac:dyDescent="0.35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>
        <f t="shared" ref="DM337:DM371" si="328">SUM(I337:AL337)</f>
        <v>0</v>
      </c>
      <c r="DN337" s="317">
        <f t="shared" ref="DN337:DN371" si="329">SUM(I337:O337)</f>
        <v>0</v>
      </c>
      <c r="DO337" s="317"/>
      <c r="DP337" s="317"/>
      <c r="DQ337" s="270"/>
      <c r="DR337" s="218"/>
      <c r="DS337" s="209" t="s">
        <v>313</v>
      </c>
      <c r="DT337" s="267"/>
      <c r="DU337" s="206">
        <f t="shared" si="318"/>
        <v>0</v>
      </c>
      <c r="DV337" s="206">
        <f t="shared" si="319"/>
        <v>0</v>
      </c>
      <c r="DW337" s="206">
        <f t="shared" si="320"/>
        <v>0</v>
      </c>
      <c r="DX337" s="206">
        <f t="shared" si="321"/>
        <v>0</v>
      </c>
      <c r="DY337" s="206">
        <f t="shared" si="322"/>
        <v>0</v>
      </c>
      <c r="DZ337" s="206">
        <f t="shared" si="323"/>
        <v>0</v>
      </c>
      <c r="EA337" s="206">
        <f t="shared" si="324"/>
        <v>0</v>
      </c>
      <c r="EB337" s="206">
        <f t="shared" si="325"/>
        <v>0</v>
      </c>
      <c r="EC337" s="206">
        <f t="shared" si="326"/>
        <v>0</v>
      </c>
      <c r="ED337" s="207">
        <f t="shared" si="316"/>
        <v>0</v>
      </c>
      <c r="EE337" s="303">
        <f t="shared" si="327"/>
        <v>0</v>
      </c>
      <c r="EF337" s="317"/>
      <c r="EG337" s="314"/>
    </row>
    <row r="338" spans="1:137" s="126" customFormat="1" ht="15" hidden="1" customHeight="1" outlineLevel="1" x14ac:dyDescent="0.35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>
        <f t="shared" si="328"/>
        <v>0</v>
      </c>
      <c r="DN338" s="317">
        <f t="shared" si="329"/>
        <v>0</v>
      </c>
      <c r="DO338" s="317"/>
      <c r="DP338" s="317"/>
      <c r="DQ338" s="270"/>
      <c r="DR338" s="209"/>
      <c r="DS338" s="209"/>
      <c r="DT338" s="209" t="s">
        <v>371</v>
      </c>
      <c r="DU338" s="206">
        <f t="shared" si="318"/>
        <v>0</v>
      </c>
      <c r="DV338" s="206">
        <f t="shared" si="319"/>
        <v>0</v>
      </c>
      <c r="DW338" s="206">
        <f t="shared" si="320"/>
        <v>0</v>
      </c>
      <c r="DX338" s="206">
        <f t="shared" si="321"/>
        <v>0</v>
      </c>
      <c r="DY338" s="206">
        <f t="shared" si="322"/>
        <v>0</v>
      </c>
      <c r="DZ338" s="206">
        <f t="shared" si="323"/>
        <v>0</v>
      </c>
      <c r="EA338" s="206">
        <f t="shared" si="324"/>
        <v>0</v>
      </c>
      <c r="EB338" s="206">
        <f t="shared" si="325"/>
        <v>0</v>
      </c>
      <c r="EC338" s="206">
        <f t="shared" si="326"/>
        <v>0</v>
      </c>
      <c r="ED338" s="207">
        <f t="shared" si="316"/>
        <v>0</v>
      </c>
      <c r="EE338" s="303">
        <f t="shared" si="327"/>
        <v>0</v>
      </c>
      <c r="EF338" s="317"/>
      <c r="EG338" s="314"/>
    </row>
    <row r="339" spans="1:137" s="126" customFormat="1" ht="15" hidden="1" customHeight="1" outlineLevel="1" x14ac:dyDescent="0.35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0</v>
      </c>
      <c r="J339" s="268">
        <v>0</v>
      </c>
      <c r="K339" s="268">
        <v>0</v>
      </c>
      <c r="L339" s="206">
        <v>0</v>
      </c>
      <c r="M339" s="206">
        <v>0</v>
      </c>
      <c r="N339" s="206">
        <v>0</v>
      </c>
      <c r="O339" s="206">
        <v>0</v>
      </c>
      <c r="P339" s="206">
        <v>0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v>0</v>
      </c>
      <c r="AD339" s="206">
        <v>0</v>
      </c>
      <c r="AE339" s="206">
        <v>0</v>
      </c>
      <c r="AF339" s="206">
        <v>0</v>
      </c>
      <c r="AG339" s="206">
        <v>0</v>
      </c>
      <c r="AH339" s="206">
        <v>0</v>
      </c>
      <c r="AI339" s="206">
        <v>0</v>
      </c>
      <c r="AJ339" s="206">
        <v>0</v>
      </c>
      <c r="AK339" s="206">
        <v>0</v>
      </c>
      <c r="AL339" s="206">
        <v>0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0</v>
      </c>
      <c r="DJ339" s="206">
        <v>0</v>
      </c>
      <c r="DK339" s="206">
        <v>0</v>
      </c>
      <c r="DL339" s="207">
        <v>0</v>
      </c>
      <c r="DM339" s="343">
        <f t="shared" si="328"/>
        <v>0</v>
      </c>
      <c r="DN339" s="317">
        <f t="shared" si="329"/>
        <v>0</v>
      </c>
      <c r="DO339" s="317"/>
      <c r="DP339" s="317"/>
      <c r="DQ339" s="270"/>
      <c r="DR339" s="209"/>
      <c r="DS339" s="205"/>
      <c r="DT339" s="205" t="s">
        <v>276</v>
      </c>
      <c r="DU339" s="206">
        <f t="shared" si="318"/>
        <v>0</v>
      </c>
      <c r="DV339" s="206">
        <f t="shared" si="319"/>
        <v>0</v>
      </c>
      <c r="DW339" s="206">
        <f t="shared" si="320"/>
        <v>0</v>
      </c>
      <c r="DX339" s="206">
        <f t="shared" si="321"/>
        <v>0</v>
      </c>
      <c r="DY339" s="206">
        <f t="shared" si="322"/>
        <v>0</v>
      </c>
      <c r="DZ339" s="206">
        <f t="shared" si="323"/>
        <v>0</v>
      </c>
      <c r="EA339" s="206">
        <f t="shared" si="324"/>
        <v>0</v>
      </c>
      <c r="EB339" s="206">
        <f t="shared" si="325"/>
        <v>0</v>
      </c>
      <c r="EC339" s="206">
        <f t="shared" si="326"/>
        <v>0</v>
      </c>
      <c r="ED339" s="207">
        <f t="shared" si="316"/>
        <v>0</v>
      </c>
      <c r="EE339" s="303">
        <f t="shared" si="327"/>
        <v>0</v>
      </c>
      <c r="EF339" s="317"/>
      <c r="EG339" s="314"/>
    </row>
    <row r="340" spans="1:137" s="126" customFormat="1" ht="15" hidden="1" customHeight="1" outlineLevel="1" x14ac:dyDescent="0.35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>
        <f t="shared" si="328"/>
        <v>0</v>
      </c>
      <c r="DN340" s="317">
        <f t="shared" si="329"/>
        <v>0</v>
      </c>
      <c r="DO340" s="317"/>
      <c r="DP340" s="317"/>
      <c r="DQ340" s="270"/>
      <c r="DR340" s="209"/>
      <c r="DS340" s="209"/>
      <c r="DT340" s="209" t="s">
        <v>380</v>
      </c>
      <c r="DU340" s="206">
        <f t="shared" si="318"/>
        <v>0</v>
      </c>
      <c r="DV340" s="206">
        <f t="shared" si="319"/>
        <v>0</v>
      </c>
      <c r="DW340" s="206">
        <f t="shared" si="320"/>
        <v>0</v>
      </c>
      <c r="DX340" s="206">
        <f t="shared" si="321"/>
        <v>0</v>
      </c>
      <c r="DY340" s="206">
        <f t="shared" si="322"/>
        <v>0</v>
      </c>
      <c r="DZ340" s="206">
        <f t="shared" si="323"/>
        <v>0</v>
      </c>
      <c r="EA340" s="206">
        <f t="shared" si="324"/>
        <v>0</v>
      </c>
      <c r="EB340" s="206">
        <f t="shared" si="325"/>
        <v>0</v>
      </c>
      <c r="EC340" s="206">
        <f t="shared" si="326"/>
        <v>0</v>
      </c>
      <c r="ED340" s="207">
        <f t="shared" si="316"/>
        <v>0</v>
      </c>
      <c r="EE340" s="303">
        <f t="shared" si="327"/>
        <v>0</v>
      </c>
      <c r="EF340" s="317"/>
      <c r="EG340" s="314"/>
    </row>
    <row r="341" spans="1:137" s="126" customFormat="1" ht="15" hidden="1" customHeight="1" outlineLevel="1" x14ac:dyDescent="0.35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>
        <f t="shared" si="328"/>
        <v>0</v>
      </c>
      <c r="DN341" s="317">
        <f t="shared" si="329"/>
        <v>0</v>
      </c>
      <c r="DO341" s="317"/>
      <c r="DP341" s="317"/>
      <c r="DQ341" s="270"/>
      <c r="DR341" s="209"/>
      <c r="DS341" s="205"/>
      <c r="DT341" s="209" t="s">
        <v>374</v>
      </c>
      <c r="DU341" s="206">
        <f t="shared" si="318"/>
        <v>0</v>
      </c>
      <c r="DV341" s="206">
        <f t="shared" si="319"/>
        <v>0</v>
      </c>
      <c r="DW341" s="206">
        <f t="shared" si="320"/>
        <v>0</v>
      </c>
      <c r="DX341" s="206">
        <f t="shared" si="321"/>
        <v>0</v>
      </c>
      <c r="DY341" s="206">
        <f t="shared" si="322"/>
        <v>0</v>
      </c>
      <c r="DZ341" s="206">
        <f t="shared" si="323"/>
        <v>0</v>
      </c>
      <c r="EA341" s="206">
        <f t="shared" si="324"/>
        <v>0</v>
      </c>
      <c r="EB341" s="206">
        <f t="shared" si="325"/>
        <v>0</v>
      </c>
      <c r="EC341" s="206">
        <f t="shared" si="326"/>
        <v>0</v>
      </c>
      <c r="ED341" s="207">
        <f t="shared" si="316"/>
        <v>0</v>
      </c>
      <c r="EE341" s="303">
        <f t="shared" si="327"/>
        <v>0</v>
      </c>
      <c r="EF341" s="317"/>
      <c r="EG341" s="314"/>
    </row>
    <row r="342" spans="1:137" s="126" customFormat="1" ht="15" hidden="1" customHeight="1" outlineLevel="1" x14ac:dyDescent="0.35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>
        <f t="shared" si="328"/>
        <v>0</v>
      </c>
      <c r="DN342" s="317">
        <f t="shared" si="329"/>
        <v>0</v>
      </c>
      <c r="DO342" s="317"/>
      <c r="DP342" s="317"/>
      <c r="DQ342" s="270"/>
      <c r="DR342" s="209"/>
      <c r="DS342" s="205"/>
      <c r="DT342" s="209" t="s">
        <v>376</v>
      </c>
      <c r="DU342" s="206">
        <f t="shared" si="318"/>
        <v>0</v>
      </c>
      <c r="DV342" s="206">
        <f t="shared" si="319"/>
        <v>0</v>
      </c>
      <c r="DW342" s="206">
        <f t="shared" si="320"/>
        <v>0</v>
      </c>
      <c r="DX342" s="206">
        <f t="shared" si="321"/>
        <v>0</v>
      </c>
      <c r="DY342" s="206">
        <f t="shared" si="322"/>
        <v>0</v>
      </c>
      <c r="DZ342" s="206">
        <f t="shared" si="323"/>
        <v>0</v>
      </c>
      <c r="EA342" s="206">
        <f t="shared" si="324"/>
        <v>0</v>
      </c>
      <c r="EB342" s="206">
        <f t="shared" si="325"/>
        <v>0</v>
      </c>
      <c r="EC342" s="206">
        <f t="shared" si="326"/>
        <v>0</v>
      </c>
      <c r="ED342" s="207">
        <f t="shared" si="316"/>
        <v>0</v>
      </c>
      <c r="EE342" s="303">
        <f t="shared" si="327"/>
        <v>0</v>
      </c>
      <c r="EF342" s="317"/>
      <c r="EG342" s="314"/>
    </row>
    <row r="343" spans="1:137" s="126" customFormat="1" ht="15" hidden="1" customHeight="1" outlineLevel="1" x14ac:dyDescent="0.35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>
        <f t="shared" si="328"/>
        <v>0</v>
      </c>
      <c r="DN343" s="317">
        <f t="shared" si="329"/>
        <v>0</v>
      </c>
      <c r="DO343" s="317"/>
      <c r="DP343" s="317"/>
      <c r="DQ343" s="270"/>
      <c r="DR343" s="209"/>
      <c r="DS343" s="205"/>
      <c r="DT343" s="205" t="s">
        <v>377</v>
      </c>
      <c r="DU343" s="206">
        <f t="shared" si="318"/>
        <v>0</v>
      </c>
      <c r="DV343" s="206">
        <f t="shared" si="319"/>
        <v>0</v>
      </c>
      <c r="DW343" s="206">
        <f t="shared" si="320"/>
        <v>0</v>
      </c>
      <c r="DX343" s="206">
        <f t="shared" si="321"/>
        <v>0</v>
      </c>
      <c r="DY343" s="206">
        <f t="shared" si="322"/>
        <v>0</v>
      </c>
      <c r="DZ343" s="206">
        <f t="shared" si="323"/>
        <v>0</v>
      </c>
      <c r="EA343" s="206">
        <f t="shared" si="324"/>
        <v>0</v>
      </c>
      <c r="EB343" s="206">
        <f t="shared" si="325"/>
        <v>0</v>
      </c>
      <c r="EC343" s="206">
        <f t="shared" si="326"/>
        <v>0</v>
      </c>
      <c r="ED343" s="207">
        <f t="shared" si="316"/>
        <v>0</v>
      </c>
      <c r="EE343" s="303">
        <f t="shared" si="327"/>
        <v>0</v>
      </c>
      <c r="EF343" s="317"/>
      <c r="EG343" s="314"/>
    </row>
    <row r="344" spans="1:137" s="126" customFormat="1" ht="15" hidden="1" customHeight="1" outlineLevel="1" x14ac:dyDescent="0.35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-107.45</v>
      </c>
      <c r="J344" s="268">
        <v>-107.45</v>
      </c>
      <c r="K344" s="268">
        <v>-107.45</v>
      </c>
      <c r="L344" s="206">
        <v>-107.45</v>
      </c>
      <c r="M344" s="206">
        <v>-107.45</v>
      </c>
      <c r="N344" s="206">
        <v>-107.45</v>
      </c>
      <c r="O344" s="206">
        <v>-107.45</v>
      </c>
      <c r="P344" s="206">
        <v>-107.45</v>
      </c>
      <c r="Q344" s="206">
        <v>-107.450000000001</v>
      </c>
      <c r="R344" s="206">
        <v>-107.45</v>
      </c>
      <c r="S344" s="206">
        <v>-107.45</v>
      </c>
      <c r="T344" s="206">
        <v>-107.45</v>
      </c>
      <c r="U344" s="206">
        <v>-107.44999999999899</v>
      </c>
      <c r="V344" s="206">
        <v>-107.45</v>
      </c>
      <c r="W344" s="206">
        <v>-107.45</v>
      </c>
      <c r="X344" s="206">
        <v>-107.450000000001</v>
      </c>
      <c r="Y344" s="206">
        <v>-107.45</v>
      </c>
      <c r="Z344" s="206">
        <v>-107.45</v>
      </c>
      <c r="AA344" s="206">
        <v>-107.450000000001</v>
      </c>
      <c r="AB344" s="206">
        <v>-107.449999999998</v>
      </c>
      <c r="AC344" s="206">
        <v>-107.450000000001</v>
      </c>
      <c r="AD344" s="206">
        <v>-107.45</v>
      </c>
      <c r="AE344" s="206">
        <v>-107.45</v>
      </c>
      <c r="AF344" s="206">
        <v>-107.45</v>
      </c>
      <c r="AG344" s="206">
        <v>-107.45</v>
      </c>
      <c r="AH344" s="206">
        <v>-107.45</v>
      </c>
      <c r="AI344" s="206">
        <v>-107.45</v>
      </c>
      <c r="AJ344" s="206">
        <v>-107.45</v>
      </c>
      <c r="AK344" s="206">
        <v>-107.450000000001</v>
      </c>
      <c r="AL344" s="206">
        <v>-107.44999999999899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-5526.5</v>
      </c>
      <c r="DJ344" s="206">
        <v>0</v>
      </c>
      <c r="DK344" s="206">
        <v>0</v>
      </c>
      <c r="DL344" s="207">
        <v>-8750</v>
      </c>
      <c r="DM344" s="343">
        <f t="shared" si="328"/>
        <v>-3223.5</v>
      </c>
      <c r="DN344" s="317">
        <f t="shared" si="329"/>
        <v>-752.15000000000009</v>
      </c>
      <c r="DO344" s="317"/>
      <c r="DP344" s="317"/>
      <c r="DQ344" s="270"/>
      <c r="DR344" s="209"/>
      <c r="DS344" s="205"/>
      <c r="DT344" s="205" t="s">
        <v>379</v>
      </c>
      <c r="DU344" s="206">
        <f t="shared" si="318"/>
        <v>-0.10745</v>
      </c>
      <c r="DV344" s="206">
        <f t="shared" si="319"/>
        <v>-0.64470000000000005</v>
      </c>
      <c r="DW344" s="206">
        <f t="shared" si="320"/>
        <v>-2.4713500000000015</v>
      </c>
      <c r="DX344" s="206">
        <f t="shared" si="321"/>
        <v>0</v>
      </c>
      <c r="DY344" s="206">
        <f t="shared" si="322"/>
        <v>0</v>
      </c>
      <c r="DZ344" s="206">
        <f t="shared" si="323"/>
        <v>0</v>
      </c>
      <c r="EA344" s="206">
        <f t="shared" si="324"/>
        <v>0</v>
      </c>
      <c r="EB344" s="206">
        <f t="shared" si="325"/>
        <v>-5.5265000000000004</v>
      </c>
      <c r="EC344" s="206">
        <f t="shared" si="326"/>
        <v>0</v>
      </c>
      <c r="ED344" s="207">
        <f t="shared" si="316"/>
        <v>-8.7500000000000018</v>
      </c>
      <c r="EE344" s="303">
        <f t="shared" si="327"/>
        <v>0</v>
      </c>
      <c r="EF344" s="317"/>
      <c r="EG344" s="314"/>
    </row>
    <row r="345" spans="1:137" s="126" customFormat="1" ht="15" hidden="1" customHeight="1" outlineLevel="1" x14ac:dyDescent="0.35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>
        <f t="shared" si="328"/>
        <v>0</v>
      </c>
      <c r="DN345" s="317">
        <f t="shared" si="329"/>
        <v>0</v>
      </c>
      <c r="DO345" s="317"/>
      <c r="DP345" s="317" t="s">
        <v>445</v>
      </c>
      <c r="DQ345" s="270"/>
      <c r="DR345" s="218"/>
      <c r="DS345" s="209" t="s">
        <v>314</v>
      </c>
      <c r="DT345" s="267"/>
      <c r="DU345" s="206">
        <f t="shared" si="318"/>
        <v>0</v>
      </c>
      <c r="DV345" s="206">
        <f t="shared" si="319"/>
        <v>0</v>
      </c>
      <c r="DW345" s="206">
        <f t="shared" si="320"/>
        <v>0</v>
      </c>
      <c r="DX345" s="206">
        <f t="shared" si="321"/>
        <v>0</v>
      </c>
      <c r="DY345" s="206">
        <f t="shared" si="322"/>
        <v>0</v>
      </c>
      <c r="DZ345" s="206">
        <f t="shared" si="323"/>
        <v>0</v>
      </c>
      <c r="EA345" s="206">
        <f t="shared" si="324"/>
        <v>0</v>
      </c>
      <c r="EB345" s="206">
        <f t="shared" si="325"/>
        <v>0</v>
      </c>
      <c r="EC345" s="206">
        <f t="shared" si="326"/>
        <v>0</v>
      </c>
      <c r="ED345" s="207">
        <f t="shared" si="316"/>
        <v>0</v>
      </c>
      <c r="EE345" s="303">
        <f t="shared" si="327"/>
        <v>0</v>
      </c>
      <c r="EF345" s="317"/>
      <c r="EG345" s="314"/>
    </row>
    <row r="346" spans="1:137" s="126" customFormat="1" ht="15" hidden="1" customHeight="1" outlineLevel="1" x14ac:dyDescent="0.35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>
        <f t="shared" si="328"/>
        <v>0</v>
      </c>
      <c r="DN346" s="317">
        <f t="shared" si="329"/>
        <v>0</v>
      </c>
      <c r="DO346" s="317"/>
      <c r="DP346" s="317"/>
      <c r="DQ346" s="270"/>
      <c r="DR346" s="209"/>
      <c r="DS346" s="209"/>
      <c r="DT346" s="209" t="s">
        <v>371</v>
      </c>
      <c r="DU346" s="206">
        <f t="shared" si="318"/>
        <v>0</v>
      </c>
      <c r="DV346" s="206">
        <f t="shared" si="319"/>
        <v>0</v>
      </c>
      <c r="DW346" s="206">
        <f t="shared" si="320"/>
        <v>0</v>
      </c>
      <c r="DX346" s="206">
        <f t="shared" si="321"/>
        <v>0</v>
      </c>
      <c r="DY346" s="206">
        <f t="shared" si="322"/>
        <v>0</v>
      </c>
      <c r="DZ346" s="206">
        <f t="shared" si="323"/>
        <v>0</v>
      </c>
      <c r="EA346" s="206">
        <f t="shared" si="324"/>
        <v>0</v>
      </c>
      <c r="EB346" s="206">
        <f t="shared" si="325"/>
        <v>0</v>
      </c>
      <c r="EC346" s="206">
        <f t="shared" si="326"/>
        <v>0</v>
      </c>
      <c r="ED346" s="207">
        <f t="shared" si="316"/>
        <v>0</v>
      </c>
      <c r="EE346" s="303">
        <f t="shared" si="327"/>
        <v>0</v>
      </c>
      <c r="EF346" s="317"/>
      <c r="EG346" s="314"/>
    </row>
    <row r="347" spans="1:137" s="126" customFormat="1" ht="15" hidden="1" customHeight="1" outlineLevel="1" x14ac:dyDescent="0.35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>
        <f t="shared" si="328"/>
        <v>0</v>
      </c>
      <c r="DN347" s="317">
        <f t="shared" si="329"/>
        <v>0</v>
      </c>
      <c r="DO347" s="317"/>
      <c r="DP347" s="317"/>
      <c r="DQ347" s="270"/>
      <c r="DR347" s="209"/>
      <c r="DS347" s="205"/>
      <c r="DT347" s="205" t="s">
        <v>276</v>
      </c>
      <c r="DU347" s="206">
        <f t="shared" si="318"/>
        <v>0</v>
      </c>
      <c r="DV347" s="206">
        <f t="shared" si="319"/>
        <v>0</v>
      </c>
      <c r="DW347" s="206">
        <f t="shared" si="320"/>
        <v>0</v>
      </c>
      <c r="DX347" s="206">
        <f t="shared" si="321"/>
        <v>0</v>
      </c>
      <c r="DY347" s="206">
        <f t="shared" si="322"/>
        <v>0</v>
      </c>
      <c r="DZ347" s="206">
        <f t="shared" si="323"/>
        <v>0</v>
      </c>
      <c r="EA347" s="206">
        <f t="shared" si="324"/>
        <v>0</v>
      </c>
      <c r="EB347" s="206">
        <f t="shared" si="325"/>
        <v>0</v>
      </c>
      <c r="EC347" s="206">
        <f t="shared" si="326"/>
        <v>0</v>
      </c>
      <c r="ED347" s="207">
        <f t="shared" si="316"/>
        <v>0</v>
      </c>
      <c r="EE347" s="303">
        <f t="shared" si="327"/>
        <v>0</v>
      </c>
      <c r="EF347" s="317"/>
      <c r="EG347" s="314"/>
    </row>
    <row r="348" spans="1:137" s="126" customFormat="1" ht="15" hidden="1" customHeight="1" outlineLevel="1" x14ac:dyDescent="0.35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>
        <f t="shared" si="328"/>
        <v>0</v>
      </c>
      <c r="DN348" s="317">
        <f t="shared" si="329"/>
        <v>0</v>
      </c>
      <c r="DO348" s="317"/>
      <c r="DP348" s="317"/>
      <c r="DQ348" s="270"/>
      <c r="DR348" s="209"/>
      <c r="DS348" s="209"/>
      <c r="DT348" s="209" t="s">
        <v>380</v>
      </c>
      <c r="DU348" s="206">
        <f t="shared" si="318"/>
        <v>0</v>
      </c>
      <c r="DV348" s="206">
        <f t="shared" si="319"/>
        <v>0</v>
      </c>
      <c r="DW348" s="206">
        <f t="shared" si="320"/>
        <v>0</v>
      </c>
      <c r="DX348" s="206">
        <f t="shared" si="321"/>
        <v>0</v>
      </c>
      <c r="DY348" s="206">
        <f t="shared" si="322"/>
        <v>0</v>
      </c>
      <c r="DZ348" s="206">
        <f t="shared" si="323"/>
        <v>0</v>
      </c>
      <c r="EA348" s="206">
        <f t="shared" si="324"/>
        <v>0</v>
      </c>
      <c r="EB348" s="206">
        <f t="shared" si="325"/>
        <v>0</v>
      </c>
      <c r="EC348" s="206">
        <f t="shared" si="326"/>
        <v>0</v>
      </c>
      <c r="ED348" s="207">
        <f t="shared" si="316"/>
        <v>0</v>
      </c>
      <c r="EE348" s="303">
        <f t="shared" si="327"/>
        <v>0</v>
      </c>
      <c r="EF348" s="317"/>
      <c r="EG348" s="314"/>
    </row>
    <row r="349" spans="1:137" s="126" customFormat="1" ht="15" hidden="1" customHeight="1" outlineLevel="1" x14ac:dyDescent="0.35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>
        <f t="shared" si="328"/>
        <v>0</v>
      </c>
      <c r="DN349" s="317">
        <f t="shared" si="329"/>
        <v>0</v>
      </c>
      <c r="DO349" s="317"/>
      <c r="DP349" s="317"/>
      <c r="DQ349" s="270"/>
      <c r="DR349" s="209"/>
      <c r="DS349" s="205"/>
      <c r="DT349" s="209" t="s">
        <v>374</v>
      </c>
      <c r="DU349" s="206">
        <f t="shared" si="318"/>
        <v>0</v>
      </c>
      <c r="DV349" s="206">
        <f t="shared" si="319"/>
        <v>0</v>
      </c>
      <c r="DW349" s="206">
        <f t="shared" si="320"/>
        <v>0</v>
      </c>
      <c r="DX349" s="206">
        <f t="shared" si="321"/>
        <v>0</v>
      </c>
      <c r="DY349" s="206">
        <f t="shared" si="322"/>
        <v>0</v>
      </c>
      <c r="DZ349" s="206">
        <f t="shared" si="323"/>
        <v>0</v>
      </c>
      <c r="EA349" s="206">
        <f t="shared" si="324"/>
        <v>0</v>
      </c>
      <c r="EB349" s="206">
        <f t="shared" si="325"/>
        <v>0</v>
      </c>
      <c r="EC349" s="206">
        <f t="shared" si="326"/>
        <v>0</v>
      </c>
      <c r="ED349" s="207">
        <f t="shared" si="316"/>
        <v>0</v>
      </c>
      <c r="EE349" s="303">
        <f t="shared" si="327"/>
        <v>0</v>
      </c>
      <c r="EF349" s="317"/>
      <c r="EG349" s="314"/>
    </row>
    <row r="350" spans="1:137" s="126" customFormat="1" ht="15" hidden="1" customHeight="1" outlineLevel="1" x14ac:dyDescent="0.35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>
        <f t="shared" si="328"/>
        <v>0</v>
      </c>
      <c r="DN350" s="317">
        <f t="shared" si="329"/>
        <v>0</v>
      </c>
      <c r="DO350" s="317"/>
      <c r="DP350" s="317"/>
      <c r="DQ350" s="270"/>
      <c r="DR350" s="209"/>
      <c r="DS350" s="205"/>
      <c r="DT350" s="209" t="s">
        <v>376</v>
      </c>
      <c r="DU350" s="206">
        <f t="shared" si="318"/>
        <v>0</v>
      </c>
      <c r="DV350" s="206">
        <f t="shared" si="319"/>
        <v>0</v>
      </c>
      <c r="DW350" s="206">
        <f t="shared" si="320"/>
        <v>0</v>
      </c>
      <c r="DX350" s="206">
        <f t="shared" si="321"/>
        <v>0</v>
      </c>
      <c r="DY350" s="206">
        <f t="shared" si="322"/>
        <v>0</v>
      </c>
      <c r="DZ350" s="206">
        <f t="shared" si="323"/>
        <v>0</v>
      </c>
      <c r="EA350" s="206">
        <f t="shared" si="324"/>
        <v>0</v>
      </c>
      <c r="EB350" s="206">
        <f t="shared" si="325"/>
        <v>0</v>
      </c>
      <c r="EC350" s="206">
        <f t="shared" si="326"/>
        <v>0</v>
      </c>
      <c r="ED350" s="207">
        <f t="shared" si="316"/>
        <v>0</v>
      </c>
      <c r="EE350" s="303">
        <f t="shared" si="327"/>
        <v>0</v>
      </c>
      <c r="EF350" s="317"/>
      <c r="EG350" s="314"/>
    </row>
    <row r="351" spans="1:137" s="126" customFormat="1" ht="15" hidden="1" customHeight="1" outlineLevel="1" x14ac:dyDescent="0.35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>
        <f t="shared" si="328"/>
        <v>0</v>
      </c>
      <c r="DN351" s="317">
        <f t="shared" si="329"/>
        <v>0</v>
      </c>
      <c r="DO351" s="317"/>
      <c r="DP351" s="317"/>
      <c r="DQ351" s="270"/>
      <c r="DR351" s="209"/>
      <c r="DS351" s="205"/>
      <c r="DT351" s="205" t="s">
        <v>377</v>
      </c>
      <c r="DU351" s="206">
        <f t="shared" si="318"/>
        <v>0</v>
      </c>
      <c r="DV351" s="206">
        <f t="shared" si="319"/>
        <v>0</v>
      </c>
      <c r="DW351" s="206">
        <f t="shared" si="320"/>
        <v>0</v>
      </c>
      <c r="DX351" s="206">
        <f t="shared" si="321"/>
        <v>0</v>
      </c>
      <c r="DY351" s="206">
        <f t="shared" si="322"/>
        <v>0</v>
      </c>
      <c r="DZ351" s="206">
        <f t="shared" si="323"/>
        <v>0</v>
      </c>
      <c r="EA351" s="206">
        <f t="shared" si="324"/>
        <v>0</v>
      </c>
      <c r="EB351" s="206">
        <f t="shared" si="325"/>
        <v>0</v>
      </c>
      <c r="EC351" s="206">
        <f t="shared" si="326"/>
        <v>0</v>
      </c>
      <c r="ED351" s="207">
        <f t="shared" si="316"/>
        <v>0</v>
      </c>
      <c r="EE351" s="303">
        <f t="shared" si="327"/>
        <v>0</v>
      </c>
      <c r="EF351" s="317"/>
      <c r="EG351" s="314"/>
    </row>
    <row r="352" spans="1:137" s="126" customFormat="1" ht="15" hidden="1" customHeight="1" outlineLevel="1" x14ac:dyDescent="0.35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>
        <f t="shared" si="328"/>
        <v>0</v>
      </c>
      <c r="DN352" s="317">
        <f t="shared" si="329"/>
        <v>0</v>
      </c>
      <c r="DO352" s="317"/>
      <c r="DP352" s="317"/>
      <c r="DQ352" s="270"/>
      <c r="DR352" s="209"/>
      <c r="DS352" s="205"/>
      <c r="DT352" s="205" t="s">
        <v>379</v>
      </c>
      <c r="DU352" s="206">
        <f t="shared" si="318"/>
        <v>0</v>
      </c>
      <c r="DV352" s="206">
        <f t="shared" si="319"/>
        <v>0</v>
      </c>
      <c r="DW352" s="206">
        <f t="shared" si="320"/>
        <v>0</v>
      </c>
      <c r="DX352" s="206">
        <f t="shared" si="321"/>
        <v>0</v>
      </c>
      <c r="DY352" s="206">
        <f t="shared" si="322"/>
        <v>0</v>
      </c>
      <c r="DZ352" s="206">
        <f t="shared" si="323"/>
        <v>0</v>
      </c>
      <c r="EA352" s="206">
        <f t="shared" si="324"/>
        <v>0</v>
      </c>
      <c r="EB352" s="206">
        <f t="shared" si="325"/>
        <v>0</v>
      </c>
      <c r="EC352" s="206">
        <f t="shared" si="326"/>
        <v>0</v>
      </c>
      <c r="ED352" s="207">
        <f t="shared" si="316"/>
        <v>0</v>
      </c>
      <c r="EE352" s="303">
        <f t="shared" si="327"/>
        <v>0</v>
      </c>
      <c r="EF352" s="317"/>
      <c r="EG352" s="314"/>
    </row>
    <row r="353" spans="1:137" s="126" customFormat="1" ht="15.75" hidden="1" customHeight="1" outlineLevel="1" x14ac:dyDescent="0.35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>
        <f t="shared" si="328"/>
        <v>0</v>
      </c>
      <c r="DN353" s="317">
        <f t="shared" si="329"/>
        <v>0</v>
      </c>
      <c r="DO353" s="317"/>
      <c r="DP353" s="317"/>
      <c r="DQ353" s="279" t="s">
        <v>385</v>
      </c>
      <c r="DR353" s="277"/>
      <c r="DS353" s="280"/>
      <c r="DT353" s="281"/>
      <c r="DU353" s="206">
        <f t="shared" si="318"/>
        <v>0</v>
      </c>
      <c r="DV353" s="206">
        <f t="shared" si="319"/>
        <v>0</v>
      </c>
      <c r="DW353" s="206">
        <f t="shared" si="320"/>
        <v>0</v>
      </c>
      <c r="DX353" s="206">
        <f t="shared" si="321"/>
        <v>0</v>
      </c>
      <c r="DY353" s="206">
        <f t="shared" si="322"/>
        <v>0</v>
      </c>
      <c r="DZ353" s="206">
        <f t="shared" si="323"/>
        <v>0</v>
      </c>
      <c r="EA353" s="206">
        <f t="shared" si="324"/>
        <v>0</v>
      </c>
      <c r="EB353" s="206">
        <f t="shared" si="325"/>
        <v>0</v>
      </c>
      <c r="EC353" s="206">
        <f t="shared" si="326"/>
        <v>0</v>
      </c>
      <c r="ED353" s="207">
        <f t="shared" si="316"/>
        <v>0</v>
      </c>
      <c r="EE353" s="303">
        <f t="shared" si="327"/>
        <v>0</v>
      </c>
      <c r="EF353" s="317"/>
      <c r="EG353" s="314"/>
    </row>
    <row r="354" spans="1:137" s="126" customFormat="1" ht="15" hidden="1" customHeight="1" outlineLevel="1" x14ac:dyDescent="0.35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>
        <f t="shared" si="328"/>
        <v>0</v>
      </c>
      <c r="DN354" s="317">
        <f t="shared" si="329"/>
        <v>0</v>
      </c>
      <c r="DO354" s="317"/>
      <c r="DP354" s="317"/>
      <c r="DQ354" s="282"/>
      <c r="DR354" s="283" t="s">
        <v>386</v>
      </c>
      <c r="DS354" s="284"/>
      <c r="DT354" s="285"/>
      <c r="DU354" s="206">
        <f t="shared" si="318"/>
        <v>0</v>
      </c>
      <c r="DV354" s="206">
        <f t="shared" si="319"/>
        <v>0</v>
      </c>
      <c r="DW354" s="206">
        <f t="shared" si="320"/>
        <v>0</v>
      </c>
      <c r="DX354" s="206">
        <f t="shared" si="321"/>
        <v>0</v>
      </c>
      <c r="DY354" s="206">
        <f t="shared" si="322"/>
        <v>0</v>
      </c>
      <c r="DZ354" s="206">
        <f t="shared" si="323"/>
        <v>0</v>
      </c>
      <c r="EA354" s="206">
        <f t="shared" si="324"/>
        <v>0</v>
      </c>
      <c r="EB354" s="206">
        <f t="shared" si="325"/>
        <v>0</v>
      </c>
      <c r="EC354" s="206">
        <f t="shared" si="326"/>
        <v>0</v>
      </c>
      <c r="ED354" s="207">
        <f t="shared" si="316"/>
        <v>0</v>
      </c>
      <c r="EE354" s="303">
        <f t="shared" si="327"/>
        <v>0</v>
      </c>
      <c r="EF354" s="317"/>
      <c r="EG354" s="314"/>
    </row>
    <row r="355" spans="1:137" s="126" customFormat="1" ht="15" hidden="1" customHeight="1" outlineLevel="1" x14ac:dyDescent="0.35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-94.482302716410203</v>
      </c>
      <c r="J355" s="206">
        <v>-424.67701</v>
      </c>
      <c r="K355" s="206">
        <v>-1.7098500000000001</v>
      </c>
      <c r="L355" s="206">
        <v>142.93995185074999</v>
      </c>
      <c r="M355" s="206">
        <v>-94.482302716414097</v>
      </c>
      <c r="N355" s="206">
        <v>-94.482302716413599</v>
      </c>
      <c r="O355" s="206">
        <v>-94.482302716415106</v>
      </c>
      <c r="P355" s="206">
        <v>-94.482302716407006</v>
      </c>
      <c r="Q355" s="206">
        <v>0</v>
      </c>
      <c r="R355" s="206">
        <v>-19.27572</v>
      </c>
      <c r="S355" s="206">
        <v>-264.17118814924999</v>
      </c>
      <c r="T355" s="206">
        <v>-94.482302716409293</v>
      </c>
      <c r="U355" s="206">
        <v>-94.482302716419198</v>
      </c>
      <c r="V355" s="206">
        <v>-94.482302716413301</v>
      </c>
      <c r="W355" s="206">
        <v>-94.482302716405698</v>
      </c>
      <c r="X355" s="206">
        <v>-286.64163049975599</v>
      </c>
      <c r="Y355" s="206">
        <v>-1248.13641472888</v>
      </c>
      <c r="Z355" s="206">
        <v>-204.95285999999999</v>
      </c>
      <c r="AA355" s="206">
        <v>1361.80169436297</v>
      </c>
      <c r="AB355" s="206">
        <v>-94.482302716409905</v>
      </c>
      <c r="AC355" s="206">
        <v>-94.482302716419397</v>
      </c>
      <c r="AD355" s="206">
        <v>-94.482302716423902</v>
      </c>
      <c r="AE355" s="206">
        <v>-449.41555928174603</v>
      </c>
      <c r="AF355" s="206">
        <v>-2583.9</v>
      </c>
      <c r="AG355" s="206">
        <v>2749.8686511325</v>
      </c>
      <c r="AH355" s="206">
        <v>-94.482302716419198</v>
      </c>
      <c r="AI355" s="206">
        <v>-94.482302716418005</v>
      </c>
      <c r="AJ355" s="206">
        <v>-94.482302716407006</v>
      </c>
      <c r="AK355" s="206">
        <v>-94.482302716417195</v>
      </c>
      <c r="AL355" s="206">
        <v>-2.8230599999999999</v>
      </c>
      <c r="AM355" s="206">
        <v>-965.25</v>
      </c>
      <c r="AN355" s="206">
        <v>873.59075728358698</v>
      </c>
      <c r="AO355" s="206">
        <v>0</v>
      </c>
      <c r="AP355" s="206">
        <v>0</v>
      </c>
      <c r="AQ355" s="206">
        <v>0</v>
      </c>
      <c r="AR355" s="206">
        <v>2.01066592820001E-13</v>
      </c>
      <c r="AS355" s="206">
        <v>-153.34789000000001</v>
      </c>
      <c r="AT355" s="206">
        <v>-104.59116</v>
      </c>
      <c r="AU355" s="206">
        <v>257.93905000000098</v>
      </c>
      <c r="AV355" s="206">
        <v>4.0213318564000199E-13</v>
      </c>
      <c r="AW355" s="206">
        <v>0</v>
      </c>
      <c r="AX355" s="206">
        <v>4.2223984492200198E-12</v>
      </c>
      <c r="AY355" s="206">
        <v>-1.9797326062276998E-12</v>
      </c>
      <c r="AZ355" s="206">
        <v>0</v>
      </c>
      <c r="BA355" s="206">
        <v>0</v>
      </c>
      <c r="BB355" s="206">
        <v>0</v>
      </c>
      <c r="BC355" s="206">
        <v>1.10054959579601E-12</v>
      </c>
      <c r="BD355" s="206">
        <v>-2.7839989775077E-13</v>
      </c>
      <c r="BE355" s="206">
        <v>0</v>
      </c>
      <c r="BF355" s="206">
        <v>-1.9797326062276998E-12</v>
      </c>
      <c r="BG355" s="206">
        <v>-3.6746699999999999</v>
      </c>
      <c r="BH355" s="206">
        <v>-2481.8807700000002</v>
      </c>
      <c r="BI355" s="206">
        <v>2485.5554400000001</v>
      </c>
      <c r="BJ355" s="206">
        <v>2.4127991138400098E-12</v>
      </c>
      <c r="BK355" s="206">
        <v>1.90239930129693E-12</v>
      </c>
      <c r="BL355" s="206">
        <v>0</v>
      </c>
      <c r="BM355" s="206">
        <v>-2.1653325380615501E-12</v>
      </c>
      <c r="BN355" s="206">
        <v>0</v>
      </c>
      <c r="BO355" s="206">
        <v>0</v>
      </c>
      <c r="BP355" s="206">
        <v>0</v>
      </c>
      <c r="BQ355" s="206">
        <v>3.5573320268153998E-12</v>
      </c>
      <c r="BR355" s="206">
        <v>-5.44426466712618E-12</v>
      </c>
      <c r="BS355" s="206">
        <v>-4.4853316859846302E-12</v>
      </c>
      <c r="BT355" s="206">
        <v>1.60079941206693E-12</v>
      </c>
      <c r="BU355" s="206">
        <v>0</v>
      </c>
      <c r="BV355" s="206">
        <v>0</v>
      </c>
      <c r="BW355" s="206">
        <v>0</v>
      </c>
      <c r="BX355" s="206">
        <v>1.9797326062276998E-12</v>
      </c>
      <c r="BY355" s="206">
        <v>0</v>
      </c>
      <c r="BZ355" s="206">
        <v>0</v>
      </c>
      <c r="CA355" s="206">
        <v>3.40266541695386E-13</v>
      </c>
      <c r="CB355" s="206">
        <v>0</v>
      </c>
      <c r="CC355" s="206">
        <v>-146.9588763438</v>
      </c>
      <c r="CD355" s="206">
        <v>146.95887634380199</v>
      </c>
      <c r="CE355" s="206">
        <v>-1.9768326072928001E-13</v>
      </c>
      <c r="CF355" s="206">
        <v>0</v>
      </c>
      <c r="CG355" s="206">
        <v>-2.1807991990476999E-12</v>
      </c>
      <c r="CH355" s="206">
        <v>2.9386655873692399E-12</v>
      </c>
      <c r="CI355" s="206">
        <v>0</v>
      </c>
      <c r="CJ355" s="206">
        <v>-97.13</v>
      </c>
      <c r="CK355" s="206">
        <v>97.129999999998603</v>
      </c>
      <c r="CL355" s="206">
        <v>0</v>
      </c>
      <c r="CM355" s="206">
        <v>0</v>
      </c>
      <c r="CN355" s="206">
        <v>9.1639966342961895E-13</v>
      </c>
      <c r="CO355" s="206">
        <v>-9.8986630311384991E-13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1.8559993183384701E-13</v>
      </c>
      <c r="CW355" s="206">
        <v>7.9363304185202304E-13</v>
      </c>
      <c r="CX355" s="206">
        <v>4.2069317882338602E-12</v>
      </c>
      <c r="CY355" s="206">
        <v>0</v>
      </c>
      <c r="CZ355" s="206">
        <v>-4.9493315155692496E-13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-53854.912548356398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-56689.381629848838</v>
      </c>
      <c r="DM355" s="343">
        <f t="shared" si="328"/>
        <v>-2742.8098387760342</v>
      </c>
      <c r="DN355" s="317">
        <f t="shared" si="329"/>
        <v>-661.376119014903</v>
      </c>
      <c r="DO355" s="317"/>
      <c r="DP355" s="317"/>
      <c r="DQ355" s="282"/>
      <c r="DR355" s="283"/>
      <c r="DS355" s="284" t="s">
        <v>388</v>
      </c>
      <c r="DT355" s="285"/>
      <c r="DU355" s="206">
        <f t="shared" si="318"/>
        <v>-9.4482302716410199E-2</v>
      </c>
      <c r="DV355" s="206">
        <f t="shared" si="319"/>
        <v>-0.56689381629849278</v>
      </c>
      <c r="DW355" s="206">
        <f t="shared" si="320"/>
        <v>-2.0814337197611317</v>
      </c>
      <c r="DX355" s="206">
        <f t="shared" si="321"/>
        <v>-9.1659242716409725E-2</v>
      </c>
      <c r="DY355" s="206">
        <f t="shared" si="322"/>
        <v>5.1861647619197307E-15</v>
      </c>
      <c r="DZ355" s="206">
        <f t="shared" si="323"/>
        <v>-53.854912548356396</v>
      </c>
      <c r="EA355" s="206">
        <f t="shared" si="324"/>
        <v>0</v>
      </c>
      <c r="EB355" s="206">
        <f t="shared" si="325"/>
        <v>0</v>
      </c>
      <c r="EC355" s="206">
        <f t="shared" si="326"/>
        <v>0</v>
      </c>
      <c r="ED355" s="207">
        <f t="shared" si="316"/>
        <v>-56.689381629848832</v>
      </c>
      <c r="EE355" s="303">
        <f t="shared" si="327"/>
        <v>0</v>
      </c>
      <c r="EF355" s="317"/>
      <c r="EG355" s="314"/>
    </row>
    <row r="356" spans="1:137" s="126" customFormat="1" ht="15" hidden="1" customHeight="1" outlineLevel="1" x14ac:dyDescent="0.35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-83.1495272688894</v>
      </c>
      <c r="J356" s="287">
        <v>-1500</v>
      </c>
      <c r="K356" s="287">
        <v>0</v>
      </c>
      <c r="L356" s="224">
        <v>1250.5514181933499</v>
      </c>
      <c r="M356" s="224">
        <v>-83.149527268881698</v>
      </c>
      <c r="N356" s="224">
        <v>-83.1495272688814</v>
      </c>
      <c r="O356" s="224">
        <v>-83.149527268885507</v>
      </c>
      <c r="P356" s="224">
        <v>-83.149527268887496</v>
      </c>
      <c r="Q356" s="224">
        <v>0</v>
      </c>
      <c r="R356" s="224">
        <v>0</v>
      </c>
      <c r="S356" s="224">
        <v>-249.44858180664301</v>
      </c>
      <c r="T356" s="224">
        <v>-83.149527268887994</v>
      </c>
      <c r="U356" s="224">
        <v>-83.1495272688786</v>
      </c>
      <c r="V356" s="224">
        <v>-83.149527268887795</v>
      </c>
      <c r="W356" s="224">
        <v>-83.149527268885507</v>
      </c>
      <c r="X356" s="224">
        <v>0</v>
      </c>
      <c r="Y356" s="224">
        <v>0</v>
      </c>
      <c r="Z356" s="224">
        <v>0</v>
      </c>
      <c r="AA356" s="224">
        <v>-332.59810907552901</v>
      </c>
      <c r="AB356" s="224">
        <v>-83.149527268881897</v>
      </c>
      <c r="AC356" s="224">
        <v>-83.149527268885805</v>
      </c>
      <c r="AD356" s="224">
        <v>-83.149527268878998</v>
      </c>
      <c r="AE356" s="224">
        <v>0</v>
      </c>
      <c r="AF356" s="224">
        <v>0</v>
      </c>
      <c r="AG356" s="224">
        <v>-249.44858180666</v>
      </c>
      <c r="AH356" s="224">
        <v>-83.149527268878003</v>
      </c>
      <c r="AI356" s="224">
        <v>-83.149527268876497</v>
      </c>
      <c r="AJ356" s="224">
        <v>-83.149527268886601</v>
      </c>
      <c r="AK356" s="224">
        <v>-83.149527268880206</v>
      </c>
      <c r="AL356" s="224">
        <v>-541.22840883798801</v>
      </c>
      <c r="AM356" s="224">
        <v>0</v>
      </c>
      <c r="AN356" s="224">
        <v>458.07888156910298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0</v>
      </c>
      <c r="AV356" s="224">
        <v>0</v>
      </c>
      <c r="AW356" s="224">
        <v>0</v>
      </c>
      <c r="AX356" s="224">
        <v>0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0</v>
      </c>
      <c r="BV356" s="224">
        <v>-428.23</v>
      </c>
      <c r="BW356" s="224">
        <v>428.23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0</v>
      </c>
      <c r="CO356" s="224">
        <v>0</v>
      </c>
      <c r="CP356" s="224">
        <v>0</v>
      </c>
      <c r="CQ356" s="224">
        <v>0</v>
      </c>
      <c r="CR356" s="224">
        <v>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0</v>
      </c>
      <c r="CX356" s="224">
        <v>1.2373328788923101E-13</v>
      </c>
      <c r="CY356" s="224">
        <v>-5.32053137923694E-12</v>
      </c>
      <c r="CZ356" s="224">
        <v>0</v>
      </c>
      <c r="DA356" s="224">
        <v>0</v>
      </c>
      <c r="DB356" s="224">
        <v>1.1878395637366201E-11</v>
      </c>
      <c r="DC356" s="224">
        <v>-3.9594652124553997E-12</v>
      </c>
      <c r="DD356" s="224">
        <v>0</v>
      </c>
      <c r="DE356" s="224">
        <v>-7.4239972733538804E-13</v>
      </c>
      <c r="DF356" s="224">
        <v>-47395.230543263402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-49889.716361329898</v>
      </c>
      <c r="DM356" s="343">
        <f t="shared" si="328"/>
        <v>-2952.5646996356036</v>
      </c>
      <c r="DN356" s="317">
        <f t="shared" si="329"/>
        <v>-582.04669088218805</v>
      </c>
      <c r="DO356" s="317"/>
      <c r="DP356" s="317"/>
      <c r="DQ356" s="282"/>
      <c r="DR356" s="283"/>
      <c r="DS356" s="284" t="s">
        <v>390</v>
      </c>
      <c r="DT356" s="285"/>
      <c r="DU356" s="206">
        <f t="shared" si="318"/>
        <v>-8.3149527268889398E-2</v>
      </c>
      <c r="DV356" s="206">
        <f t="shared" si="319"/>
        <v>-0.49889716361329861</v>
      </c>
      <c r="DW356" s="206">
        <f t="shared" si="320"/>
        <v>-2.3705180087534155</v>
      </c>
      <c r="DX356" s="206">
        <f t="shared" si="321"/>
        <v>0.45807888156910298</v>
      </c>
      <c r="DY356" s="206">
        <f t="shared" si="322"/>
        <v>-5.1967980913477088E-15</v>
      </c>
      <c r="DZ356" s="206">
        <f t="shared" si="323"/>
        <v>7.1765306975754129E-15</v>
      </c>
      <c r="EA356" s="206">
        <f t="shared" si="324"/>
        <v>-47.395230543263402</v>
      </c>
      <c r="EB356" s="206">
        <f t="shared" si="325"/>
        <v>0</v>
      </c>
      <c r="EC356" s="206">
        <f t="shared" si="326"/>
        <v>0</v>
      </c>
      <c r="ED356" s="207">
        <f t="shared" si="316"/>
        <v>-49.889716361329903</v>
      </c>
      <c r="EE356" s="303">
        <f t="shared" si="327"/>
        <v>0</v>
      </c>
      <c r="EF356" s="317"/>
      <c r="EG356" s="314"/>
    </row>
    <row r="357" spans="1:137" s="126" customFormat="1" ht="15" hidden="1" customHeight="1" outlineLevel="1" x14ac:dyDescent="0.35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>
        <f t="shared" si="328"/>
        <v>0</v>
      </c>
      <c r="DN357" s="317">
        <f t="shared" si="329"/>
        <v>0</v>
      </c>
      <c r="DO357" s="317"/>
      <c r="DP357" s="317"/>
      <c r="DQ357" s="282"/>
      <c r="DR357" s="284" t="s">
        <v>278</v>
      </c>
      <c r="DS357" s="284"/>
      <c r="DT357" s="285"/>
      <c r="DU357" s="206">
        <f t="shared" si="318"/>
        <v>0</v>
      </c>
      <c r="DV357" s="206">
        <f t="shared" si="319"/>
        <v>0</v>
      </c>
      <c r="DW357" s="206">
        <f t="shared" si="320"/>
        <v>0</v>
      </c>
      <c r="DX357" s="206">
        <f t="shared" si="321"/>
        <v>0</v>
      </c>
      <c r="DY357" s="206">
        <f t="shared" si="322"/>
        <v>0</v>
      </c>
      <c r="DZ357" s="206">
        <f t="shared" si="323"/>
        <v>0</v>
      </c>
      <c r="EA357" s="206">
        <f t="shared" si="324"/>
        <v>0</v>
      </c>
      <c r="EB357" s="206">
        <f t="shared" si="325"/>
        <v>0</v>
      </c>
      <c r="EC357" s="206">
        <f t="shared" si="326"/>
        <v>0</v>
      </c>
      <c r="ED357" s="207">
        <f t="shared" si="316"/>
        <v>0</v>
      </c>
      <c r="EE357" s="303">
        <f t="shared" si="327"/>
        <v>0</v>
      </c>
      <c r="EF357" s="317"/>
      <c r="EG357" s="314"/>
    </row>
    <row r="358" spans="1:137" s="126" customFormat="1" ht="15" hidden="1" customHeight="1" outlineLevel="1" x14ac:dyDescent="0.35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0</v>
      </c>
      <c r="J358" s="287">
        <v>0</v>
      </c>
      <c r="K358" s="287">
        <v>0</v>
      </c>
      <c r="L358" s="287">
        <v>0</v>
      </c>
      <c r="M358" s="287">
        <v>0</v>
      </c>
      <c r="N358" s="287">
        <v>-5.04831814588064E-11</v>
      </c>
      <c r="O358" s="287">
        <v>0</v>
      </c>
      <c r="P358" s="287">
        <v>0</v>
      </c>
      <c r="Q358" s="287">
        <v>0</v>
      </c>
      <c r="R358" s="287">
        <v>0</v>
      </c>
      <c r="S358" s="287">
        <v>0</v>
      </c>
      <c r="T358" s="287">
        <v>0</v>
      </c>
      <c r="U358" s="287">
        <v>-1.7322660304492401E-12</v>
      </c>
      <c r="V358" s="287">
        <v>0</v>
      </c>
      <c r="W358" s="287">
        <v>-5.04831814588064E-11</v>
      </c>
      <c r="X358" s="287">
        <v>0</v>
      </c>
      <c r="Y358" s="287">
        <v>0</v>
      </c>
      <c r="Z358" s="287">
        <v>0</v>
      </c>
      <c r="AA358" s="287">
        <v>0</v>
      </c>
      <c r="AB358" s="287">
        <v>0</v>
      </c>
      <c r="AC358" s="287">
        <v>0</v>
      </c>
      <c r="AD358" s="287">
        <v>0</v>
      </c>
      <c r="AE358" s="287">
        <v>0</v>
      </c>
      <c r="AF358" s="287">
        <v>0</v>
      </c>
      <c r="AG358" s="287">
        <v>0</v>
      </c>
      <c r="AH358" s="287">
        <v>0</v>
      </c>
      <c r="AI358" s="287">
        <v>0</v>
      </c>
      <c r="AJ358" s="287">
        <v>0</v>
      </c>
      <c r="AK358" s="287">
        <v>0</v>
      </c>
      <c r="AL358" s="287">
        <v>0</v>
      </c>
      <c r="AM358" s="287">
        <v>0</v>
      </c>
      <c r="AN358" s="287">
        <v>0</v>
      </c>
      <c r="AO358" s="287">
        <v>0</v>
      </c>
      <c r="AP358" s="287">
        <v>0</v>
      </c>
      <c r="AQ358" s="287">
        <v>0</v>
      </c>
      <c r="AR358" s="287">
        <v>0</v>
      </c>
      <c r="AS358" s="287">
        <v>0</v>
      </c>
      <c r="AT358" s="287">
        <v>0</v>
      </c>
      <c r="AU358" s="287">
        <v>0</v>
      </c>
      <c r="AV358" s="287">
        <v>0</v>
      </c>
      <c r="AW358" s="287">
        <v>0</v>
      </c>
      <c r="AX358" s="287">
        <v>0</v>
      </c>
      <c r="AY358" s="287">
        <v>0</v>
      </c>
      <c r="AZ358" s="287">
        <v>0</v>
      </c>
      <c r="BA358" s="287">
        <v>0</v>
      </c>
      <c r="BB358" s="287">
        <v>0</v>
      </c>
      <c r="BC358" s="287">
        <v>0</v>
      </c>
      <c r="BD358" s="287">
        <v>0</v>
      </c>
      <c r="BE358" s="287">
        <v>0</v>
      </c>
      <c r="BF358" s="287">
        <v>0</v>
      </c>
      <c r="BG358" s="287">
        <v>0</v>
      </c>
      <c r="BH358" s="287">
        <v>0</v>
      </c>
      <c r="BI358" s="287">
        <v>-1.19093289593385E-12</v>
      </c>
      <c r="BJ358" s="287">
        <v>0</v>
      </c>
      <c r="BK358" s="287">
        <v>0</v>
      </c>
      <c r="BL358" s="287">
        <v>7.6219705339766505E-11</v>
      </c>
      <c r="BM358" s="287">
        <v>0</v>
      </c>
      <c r="BN358" s="287">
        <v>0</v>
      </c>
      <c r="BO358" s="287">
        <v>-1.26702886798573E-10</v>
      </c>
      <c r="BP358" s="287">
        <v>0</v>
      </c>
      <c r="BQ358" s="287">
        <v>0</v>
      </c>
      <c r="BR358" s="287">
        <v>0</v>
      </c>
      <c r="BS358" s="287">
        <v>0</v>
      </c>
      <c r="BT358" s="287">
        <v>-2.4746657577846298E-13</v>
      </c>
      <c r="BU358" s="287">
        <v>0</v>
      </c>
      <c r="BV358" s="287">
        <v>0</v>
      </c>
      <c r="BW358" s="287">
        <v>0</v>
      </c>
      <c r="BX358" s="287">
        <v>0</v>
      </c>
      <c r="BY358" s="287">
        <v>2.5736523880960099E-11</v>
      </c>
      <c r="BZ358" s="287">
        <v>0</v>
      </c>
      <c r="CA358" s="287">
        <v>0</v>
      </c>
      <c r="CB358" s="287">
        <v>3.1551988411754E-12</v>
      </c>
      <c r="CC358" s="287">
        <v>0</v>
      </c>
      <c r="CD358" s="287">
        <v>0</v>
      </c>
      <c r="CE358" s="287">
        <v>0</v>
      </c>
      <c r="CF358" s="287">
        <v>0</v>
      </c>
      <c r="CG358" s="287">
        <v>0</v>
      </c>
      <c r="CH358" s="287">
        <v>0</v>
      </c>
      <c r="CI358" s="287">
        <v>1.0616316100896E-10</v>
      </c>
      <c r="CJ358" s="287">
        <v>0</v>
      </c>
      <c r="CK358" s="287">
        <v>0</v>
      </c>
      <c r="CL358" s="287">
        <v>0</v>
      </c>
      <c r="CM358" s="287">
        <v>0</v>
      </c>
      <c r="CN358" s="287">
        <v>1.2373328788923101E-13</v>
      </c>
      <c r="CO358" s="287">
        <v>-1.26702886798573E-10</v>
      </c>
      <c r="CP358" s="287">
        <v>0</v>
      </c>
      <c r="CQ358" s="287">
        <v>0</v>
      </c>
      <c r="CR358" s="287">
        <v>0</v>
      </c>
      <c r="CS358" s="287">
        <v>0</v>
      </c>
      <c r="CT358" s="287">
        <v>0</v>
      </c>
      <c r="CU358" s="287">
        <v>0</v>
      </c>
      <c r="CV358" s="287">
        <v>0</v>
      </c>
      <c r="CW358" s="287">
        <v>1.58378608498216E-10</v>
      </c>
      <c r="CX358" s="287">
        <v>7.9189304249107999E-11</v>
      </c>
      <c r="CY358" s="287">
        <v>-3.1454838447434698E-11</v>
      </c>
      <c r="CZ358" s="287">
        <v>5.70159123928331E-11</v>
      </c>
      <c r="DA358" s="287">
        <v>1.1513479104724101E-11</v>
      </c>
      <c r="DB358" s="287">
        <v>-6.0134513851616501E-11</v>
      </c>
      <c r="DC358" s="287">
        <v>-1.88074597591632E-10</v>
      </c>
      <c r="DD358" s="287">
        <v>-2.5280257381868601E-11</v>
      </c>
      <c r="DE358" s="287">
        <v>5.04831814588064E-11</v>
      </c>
      <c r="DF358" s="287">
        <v>6.3289576755341795E-11</v>
      </c>
      <c r="DG358" s="287">
        <v>1.58533275108078E-12</v>
      </c>
      <c r="DH358" s="287">
        <v>0</v>
      </c>
      <c r="DI358" s="287">
        <v>0</v>
      </c>
      <c r="DJ358" s="287">
        <v>-1002128.403754</v>
      </c>
      <c r="DK358" s="287">
        <v>0</v>
      </c>
      <c r="DL358" s="288">
        <v>-1002128.403754</v>
      </c>
      <c r="DM358" s="343">
        <f t="shared" si="328"/>
        <v>-1.0269862894806205E-10</v>
      </c>
      <c r="DN358" s="317">
        <f t="shared" si="329"/>
        <v>-5.04831814588064E-11</v>
      </c>
      <c r="DO358" s="317"/>
      <c r="DP358" s="317"/>
      <c r="DQ358" s="282"/>
      <c r="DR358" s="284" t="s">
        <v>391</v>
      </c>
      <c r="DS358" s="284"/>
      <c r="DT358" s="285"/>
      <c r="DU358" s="206">
        <f t="shared" si="318"/>
        <v>0</v>
      </c>
      <c r="DV358" s="206">
        <f t="shared" si="319"/>
        <v>-5.0483181458806398E-14</v>
      </c>
      <c r="DW358" s="206">
        <f t="shared" si="320"/>
        <v>-5.2215447489255645E-14</v>
      </c>
      <c r="DX358" s="206">
        <f t="shared" si="321"/>
        <v>-4.3445850710107075E-14</v>
      </c>
      <c r="DY358" s="206">
        <f t="shared" si="322"/>
        <v>2.061130742998893E-13</v>
      </c>
      <c r="DZ358" s="206">
        <f t="shared" si="323"/>
        <v>-1.5447679586875347E-13</v>
      </c>
      <c r="EA358" s="206">
        <f t="shared" si="324"/>
        <v>6.4874909506422573E-14</v>
      </c>
      <c r="EB358" s="206">
        <f t="shared" si="325"/>
        <v>0</v>
      </c>
      <c r="EC358" s="206">
        <f t="shared" si="326"/>
        <v>-1002.1284037539999</v>
      </c>
      <c r="ED358" s="207">
        <f t="shared" si="316"/>
        <v>-1002.1284037539999</v>
      </c>
      <c r="EE358" s="303">
        <f t="shared" si="327"/>
        <v>0</v>
      </c>
      <c r="EF358" s="317"/>
      <c r="EG358" s="314"/>
    </row>
    <row r="359" spans="1:137" s="126" customFormat="1" ht="15.75" hidden="1" customHeight="1" outlineLevel="1" x14ac:dyDescent="0.35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>
        <f t="shared" si="328"/>
        <v>0</v>
      </c>
      <c r="DN359" s="317">
        <f t="shared" si="329"/>
        <v>0</v>
      </c>
      <c r="DO359" s="317"/>
      <c r="DP359" s="317"/>
      <c r="DQ359" s="229" t="s">
        <v>392</v>
      </c>
      <c r="DR359" s="221"/>
      <c r="DS359" s="223"/>
      <c r="DT359" s="273"/>
      <c r="DU359" s="206">
        <f t="shared" si="318"/>
        <v>0</v>
      </c>
      <c r="DV359" s="206">
        <f t="shared" si="319"/>
        <v>0</v>
      </c>
      <c r="DW359" s="206">
        <f t="shared" si="320"/>
        <v>0</v>
      </c>
      <c r="DX359" s="206">
        <f t="shared" si="321"/>
        <v>0</v>
      </c>
      <c r="DY359" s="206">
        <f t="shared" si="322"/>
        <v>0</v>
      </c>
      <c r="DZ359" s="206">
        <f t="shared" si="323"/>
        <v>0</v>
      </c>
      <c r="EA359" s="206">
        <f t="shared" si="324"/>
        <v>0</v>
      </c>
      <c r="EB359" s="206">
        <f t="shared" si="325"/>
        <v>0</v>
      </c>
      <c r="EC359" s="206">
        <f t="shared" si="326"/>
        <v>0</v>
      </c>
      <c r="ED359" s="207">
        <f t="shared" si="316"/>
        <v>0</v>
      </c>
      <c r="EE359" s="303">
        <f t="shared" si="327"/>
        <v>0</v>
      </c>
      <c r="EF359" s="317"/>
      <c r="EG359" s="314"/>
    </row>
    <row r="360" spans="1:137" s="126" customFormat="1" ht="15" hidden="1" customHeight="1" outlineLevel="1" x14ac:dyDescent="0.35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-170750.19738969</v>
      </c>
      <c r="J360" s="287">
        <v>0</v>
      </c>
      <c r="K360" s="287">
        <v>0</v>
      </c>
      <c r="L360" s="224">
        <v>-3076.4220487141502</v>
      </c>
      <c r="M360" s="224">
        <v>-70741.963979575405</v>
      </c>
      <c r="N360" s="224">
        <v>-5066.9765769800397</v>
      </c>
      <c r="O360" s="224">
        <v>-28344.656436821799</v>
      </c>
      <c r="P360" s="224">
        <v>-57687.880672583502</v>
      </c>
      <c r="Q360" s="224">
        <v>0</v>
      </c>
      <c r="R360" s="224">
        <v>0</v>
      </c>
      <c r="S360" s="224">
        <v>-92698.207229747597</v>
      </c>
      <c r="T360" s="224">
        <v>-13556.04818</v>
      </c>
      <c r="U360" s="224">
        <v>-7137.0749312995904</v>
      </c>
      <c r="V360" s="224">
        <v>-26666.478141662599</v>
      </c>
      <c r="W360" s="224">
        <v>-14935.259232955301</v>
      </c>
      <c r="X360" s="224">
        <v>0</v>
      </c>
      <c r="Y360" s="224">
        <v>0</v>
      </c>
      <c r="Z360" s="224">
        <v>-10975.564011537699</v>
      </c>
      <c r="AA360" s="224">
        <v>-22291.158052295501</v>
      </c>
      <c r="AB360" s="224">
        <v>-7890.4427248460997</v>
      </c>
      <c r="AC360" s="224">
        <v>-22091.274657391099</v>
      </c>
      <c r="AD360" s="224">
        <v>-22196.095353479799</v>
      </c>
      <c r="AE360" s="224">
        <v>0</v>
      </c>
      <c r="AF360" s="224">
        <v>0</v>
      </c>
      <c r="AG360" s="224">
        <v>-40396.123683518097</v>
      </c>
      <c r="AH360" s="224">
        <v>-15179.055701256601</v>
      </c>
      <c r="AI360" s="224">
        <v>-12090.916401787899</v>
      </c>
      <c r="AJ360" s="224">
        <v>-30819.527996027598</v>
      </c>
      <c r="AK360" s="224">
        <v>-48668.502149801003</v>
      </c>
      <c r="AL360" s="224">
        <v>0</v>
      </c>
      <c r="AM360" s="224">
        <v>0</v>
      </c>
      <c r="AN360" s="224">
        <v>-40325.083199055603</v>
      </c>
      <c r="AO360" s="224">
        <v>-7519.7005200000003</v>
      </c>
      <c r="AP360" s="224">
        <v>-6110.9632765399301</v>
      </c>
      <c r="AQ360" s="224">
        <v>-11686.0487125772</v>
      </c>
      <c r="AR360" s="224">
        <v>-8161.6391293246297</v>
      </c>
      <c r="AS360" s="224">
        <v>0</v>
      </c>
      <c r="AT360" s="224">
        <v>0</v>
      </c>
      <c r="AU360" s="224">
        <v>-34307.243657934399</v>
      </c>
      <c r="AV360" s="224">
        <v>-7706.9878091943601</v>
      </c>
      <c r="AW360" s="224">
        <v>-17427.5603655431</v>
      </c>
      <c r="AX360" s="224">
        <v>-7627.4236761978</v>
      </c>
      <c r="AY360" s="224">
        <v>-7784.4396843204804</v>
      </c>
      <c r="AZ360" s="224">
        <v>0</v>
      </c>
      <c r="BA360" s="224">
        <v>0</v>
      </c>
      <c r="BB360" s="224">
        <v>-4802.0531394824902</v>
      </c>
      <c r="BC360" s="224">
        <v>-14178.963715088301</v>
      </c>
      <c r="BD360" s="224">
        <v>-6112.2070984649699</v>
      </c>
      <c r="BE360" s="224">
        <v>-8523.5188040719895</v>
      </c>
      <c r="BF360" s="224">
        <v>-6215.9608099999996</v>
      </c>
      <c r="BG360" s="224">
        <v>0</v>
      </c>
      <c r="BH360" s="224">
        <v>0</v>
      </c>
      <c r="BI360" s="224">
        <v>-8302.64498747373</v>
      </c>
      <c r="BJ360" s="224">
        <v>-10457.237676275399</v>
      </c>
      <c r="BK360" s="224">
        <v>-5487.7329788017096</v>
      </c>
      <c r="BL360" s="224">
        <v>-3824.9227799999999</v>
      </c>
      <c r="BM360" s="224">
        <v>-3339.87028153243</v>
      </c>
      <c r="BN360" s="224">
        <v>0</v>
      </c>
      <c r="BO360" s="224">
        <v>0</v>
      </c>
      <c r="BP360" s="224">
        <v>-9388.5602052833801</v>
      </c>
      <c r="BQ360" s="224">
        <v>-6390.4329166564003</v>
      </c>
      <c r="BR360" s="224">
        <v>-9618.9819893566601</v>
      </c>
      <c r="BS360" s="224">
        <v>-10629.30702</v>
      </c>
      <c r="BT360" s="224">
        <v>-7230.2468099999996</v>
      </c>
      <c r="BU360" s="224">
        <v>0</v>
      </c>
      <c r="BV360" s="224">
        <v>0</v>
      </c>
      <c r="BW360" s="224">
        <v>-13749.4257504136</v>
      </c>
      <c r="BX360" s="224">
        <v>-6325.1970444749004</v>
      </c>
      <c r="BY360" s="224">
        <v>-2449.6138875922802</v>
      </c>
      <c r="BZ360" s="224">
        <v>-4218.2127949680498</v>
      </c>
      <c r="CA360" s="224">
        <v>-14788.2253381105</v>
      </c>
      <c r="CB360" s="224">
        <v>0</v>
      </c>
      <c r="CC360" s="224">
        <v>0</v>
      </c>
      <c r="CD360" s="224">
        <v>-4388.7462742391299</v>
      </c>
      <c r="CE360" s="224">
        <v>-10432.7945132883</v>
      </c>
      <c r="CF360" s="224">
        <v>-839.93977258752795</v>
      </c>
      <c r="CG360" s="224">
        <v>-3591.6894439314401</v>
      </c>
      <c r="CH360" s="224">
        <v>-4791.5023099999999</v>
      </c>
      <c r="CI360" s="224">
        <v>0</v>
      </c>
      <c r="CJ360" s="224">
        <v>0</v>
      </c>
      <c r="CK360" s="224">
        <v>-16719.129819932099</v>
      </c>
      <c r="CL360" s="224">
        <v>-1845.9455700000001</v>
      </c>
      <c r="CM360" s="224">
        <v>-2370.9699799999999</v>
      </c>
      <c r="CN360" s="224">
        <v>-12202.772000000001</v>
      </c>
      <c r="CO360" s="224">
        <v>-9438.9147701171605</v>
      </c>
      <c r="CP360" s="224">
        <v>0</v>
      </c>
      <c r="CQ360" s="224">
        <v>0</v>
      </c>
      <c r="CR360" s="224">
        <v>-3742.7146052297398</v>
      </c>
      <c r="CS360" s="224">
        <v>-44239.311569999998</v>
      </c>
      <c r="CT360" s="224">
        <v>-15785.4326</v>
      </c>
      <c r="CU360" s="224">
        <v>-2659.0273000000002</v>
      </c>
      <c r="CV360" s="224">
        <v>-26887.0099081054</v>
      </c>
      <c r="CW360" s="224">
        <v>-79116.901623334896</v>
      </c>
      <c r="CX360" s="224">
        <v>-34296.809166474501</v>
      </c>
      <c r="CY360" s="224">
        <v>-64138.800392500802</v>
      </c>
      <c r="CZ360" s="224">
        <v>-2449.0956991603898</v>
      </c>
      <c r="DA360" s="224">
        <v>-20856.11116</v>
      </c>
      <c r="DB360" s="224">
        <v>-1646.28489860849</v>
      </c>
      <c r="DC360" s="224">
        <v>-3958.0606364945502</v>
      </c>
      <c r="DD360" s="224">
        <v>-17627.816013851101</v>
      </c>
      <c r="DE360" s="224">
        <v>-752.41120404737001</v>
      </c>
      <c r="DF360" s="224">
        <v>-105.221960898055</v>
      </c>
      <c r="DG360" s="224">
        <v>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-1412833.6448035068</v>
      </c>
      <c r="DM360" s="343">
        <f t="shared" si="328"/>
        <v>-723259.82555197156</v>
      </c>
      <c r="DN360" s="317">
        <f t="shared" si="329"/>
        <v>-277980.21643178142</v>
      </c>
      <c r="DO360" s="317"/>
      <c r="DP360" s="317"/>
      <c r="DQ360" s="220"/>
      <c r="DR360" s="221" t="s">
        <v>393</v>
      </c>
      <c r="DS360" s="221"/>
      <c r="DT360" s="273"/>
      <c r="DU360" s="206">
        <f t="shared" si="318"/>
        <v>-170.75019738969002</v>
      </c>
      <c r="DV360" s="206">
        <f t="shared" si="319"/>
        <v>-107.2300190420914</v>
      </c>
      <c r="DW360" s="206">
        <f t="shared" si="320"/>
        <v>-445.27960912018995</v>
      </c>
      <c r="DX360" s="206">
        <f t="shared" si="321"/>
        <v>-435.0802692880597</v>
      </c>
      <c r="DY360" s="206">
        <f t="shared" si="322"/>
        <v>-207.09854839041557</v>
      </c>
      <c r="DZ360" s="206">
        <f t="shared" si="323"/>
        <v>-47.289779612161901</v>
      </c>
      <c r="EA360" s="206">
        <f t="shared" si="324"/>
        <v>-0.10522196089805501</v>
      </c>
      <c r="EB360" s="206">
        <f t="shared" si="325"/>
        <v>0</v>
      </c>
      <c r="EC360" s="206">
        <f t="shared" si="326"/>
        <v>0</v>
      </c>
      <c r="ED360" s="207">
        <f t="shared" si="316"/>
        <v>-1412.8336448035066</v>
      </c>
      <c r="EE360" s="303">
        <f t="shared" si="327"/>
        <v>0</v>
      </c>
      <c r="EF360" s="317"/>
      <c r="EG360" s="314"/>
    </row>
    <row r="361" spans="1:137" s="126" customFormat="1" ht="15" hidden="1" customHeight="1" outlineLevel="1" x14ac:dyDescent="0.35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>
        <f t="shared" si="328"/>
        <v>0</v>
      </c>
      <c r="DN361" s="317">
        <f t="shared" si="329"/>
        <v>0</v>
      </c>
      <c r="DO361" s="317"/>
      <c r="DP361" s="317"/>
      <c r="DQ361" s="220"/>
      <c r="DR361" s="221" t="s">
        <v>394</v>
      </c>
      <c r="DS361" s="221"/>
      <c r="DT361" s="273"/>
      <c r="DU361" s="206">
        <f t="shared" si="318"/>
        <v>0</v>
      </c>
      <c r="DV361" s="206">
        <f t="shared" si="319"/>
        <v>0</v>
      </c>
      <c r="DW361" s="206">
        <f t="shared" si="320"/>
        <v>0</v>
      </c>
      <c r="DX361" s="206">
        <f t="shared" si="321"/>
        <v>0</v>
      </c>
      <c r="DY361" s="206">
        <f t="shared" si="322"/>
        <v>0</v>
      </c>
      <c r="DZ361" s="206">
        <f t="shared" si="323"/>
        <v>0</v>
      </c>
      <c r="EA361" s="206">
        <f t="shared" si="324"/>
        <v>0</v>
      </c>
      <c r="EB361" s="206">
        <f t="shared" si="325"/>
        <v>0</v>
      </c>
      <c r="EC361" s="206">
        <f t="shared" si="326"/>
        <v>0</v>
      </c>
      <c r="ED361" s="207">
        <f t="shared" si="316"/>
        <v>0</v>
      </c>
      <c r="EE361" s="303">
        <f t="shared" si="327"/>
        <v>0</v>
      </c>
      <c r="EF361" s="317"/>
      <c r="EG361" s="314"/>
    </row>
    <row r="362" spans="1:137" s="126" customFormat="1" ht="15" hidden="1" customHeight="1" outlineLevel="1" x14ac:dyDescent="0.35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-6.9158467233224004</v>
      </c>
      <c r="N362" s="224">
        <v>0</v>
      </c>
      <c r="O362" s="224">
        <v>-55.986775703895702</v>
      </c>
      <c r="P362" s="224">
        <v>-2.8435379515891599</v>
      </c>
      <c r="Q362" s="224">
        <v>0</v>
      </c>
      <c r="R362" s="224">
        <v>0</v>
      </c>
      <c r="S362" s="224">
        <v>0</v>
      </c>
      <c r="T362" s="224">
        <v>0</v>
      </c>
      <c r="U362" s="224">
        <v>0</v>
      </c>
      <c r="V362" s="224">
        <v>-666.42307132378698</v>
      </c>
      <c r="W362" s="224">
        <v>-4.8037681583916001</v>
      </c>
      <c r="X362" s="224">
        <v>0</v>
      </c>
      <c r="Y362" s="224">
        <v>0</v>
      </c>
      <c r="Z362" s="224">
        <v>-9.9796328348897099</v>
      </c>
      <c r="AA362" s="224">
        <v>-23.265996612577801</v>
      </c>
      <c r="AB362" s="224">
        <v>0</v>
      </c>
      <c r="AC362" s="224">
        <v>0</v>
      </c>
      <c r="AD362" s="224">
        <v>-15.487133691762301</v>
      </c>
      <c r="AE362" s="224">
        <v>0</v>
      </c>
      <c r="AF362" s="224">
        <v>0</v>
      </c>
      <c r="AG362" s="224">
        <v>0</v>
      </c>
      <c r="AH362" s="224">
        <v>-15.5902861009312</v>
      </c>
      <c r="AI362" s="224">
        <v>0</v>
      </c>
      <c r="AJ362" s="224">
        <v>-4.9223757075690298</v>
      </c>
      <c r="AK362" s="224">
        <v>-24.8743012628481</v>
      </c>
      <c r="AL362" s="224">
        <v>0</v>
      </c>
      <c r="AM362" s="224">
        <v>0</v>
      </c>
      <c r="AN362" s="224">
        <v>0</v>
      </c>
      <c r="AO362" s="224">
        <v>-85.026520000000005</v>
      </c>
      <c r="AP362" s="224">
        <v>0</v>
      </c>
      <c r="AQ362" s="224">
        <v>-26.684164276137398</v>
      </c>
      <c r="AR362" s="224">
        <v>-7.0168761143671196E-2</v>
      </c>
      <c r="AS362" s="224">
        <v>0</v>
      </c>
      <c r="AT362" s="224">
        <v>0</v>
      </c>
      <c r="AU362" s="224">
        <v>-8.0871200343351592</v>
      </c>
      <c r="AV362" s="224">
        <v>0</v>
      </c>
      <c r="AW362" s="224">
        <v>-1598.29542260431</v>
      </c>
      <c r="AX362" s="224">
        <v>-30.563502666363998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0</v>
      </c>
      <c r="BE362" s="224">
        <v>-16.074336074099801</v>
      </c>
      <c r="BF362" s="224">
        <v>-0.16690627650679099</v>
      </c>
      <c r="BG362" s="224">
        <v>0</v>
      </c>
      <c r="BH362" s="224">
        <v>0</v>
      </c>
      <c r="BI362" s="224">
        <v>0</v>
      </c>
      <c r="BJ362" s="224">
        <v>0</v>
      </c>
      <c r="BK362" s="224">
        <v>0</v>
      </c>
      <c r="BL362" s="224">
        <v>-32.0555444969607</v>
      </c>
      <c r="BM362" s="224">
        <v>-8.1750012982917897E-2</v>
      </c>
      <c r="BN362" s="224">
        <v>0</v>
      </c>
      <c r="BO362" s="224">
        <v>0</v>
      </c>
      <c r="BP362" s="224">
        <v>0</v>
      </c>
      <c r="BQ362" s="224">
        <v>0</v>
      </c>
      <c r="BR362" s="224">
        <v>-5.44808655272384</v>
      </c>
      <c r="BS362" s="224">
        <v>0</v>
      </c>
      <c r="BT362" s="224">
        <v>0</v>
      </c>
      <c r="BU362" s="224">
        <v>0</v>
      </c>
      <c r="BV362" s="224">
        <v>0</v>
      </c>
      <c r="BW362" s="224">
        <v>-12.6895893096024</v>
      </c>
      <c r="BX362" s="224">
        <v>0</v>
      </c>
      <c r="BY362" s="224">
        <v>0</v>
      </c>
      <c r="BZ362" s="224">
        <v>-12.855407541598501</v>
      </c>
      <c r="CA362" s="224">
        <v>-2.3765001274177502</v>
      </c>
      <c r="CB362" s="224">
        <v>0</v>
      </c>
      <c r="CC362" s="224">
        <v>0</v>
      </c>
      <c r="CD362" s="224">
        <v>0</v>
      </c>
      <c r="CE362" s="224">
        <v>0</v>
      </c>
      <c r="CF362" s="224">
        <v>0</v>
      </c>
      <c r="CG362" s="224">
        <v>-62.5870019830327</v>
      </c>
      <c r="CH362" s="224">
        <v>-1.0168313600302299</v>
      </c>
      <c r="CI362" s="224">
        <v>0</v>
      </c>
      <c r="CJ362" s="224">
        <v>0</v>
      </c>
      <c r="CK362" s="224">
        <v>0</v>
      </c>
      <c r="CL362" s="224">
        <v>-79.073436253589804</v>
      </c>
      <c r="CM362" s="224">
        <v>0</v>
      </c>
      <c r="CN362" s="224">
        <v>-30.463857756757498</v>
      </c>
      <c r="CO362" s="224">
        <v>-3.3973942895484299</v>
      </c>
      <c r="CP362" s="224">
        <v>0</v>
      </c>
      <c r="CQ362" s="224">
        <v>0</v>
      </c>
      <c r="CR362" s="224">
        <v>0</v>
      </c>
      <c r="CS362" s="224">
        <v>0</v>
      </c>
      <c r="CT362" s="224">
        <v>0</v>
      </c>
      <c r="CU362" s="224">
        <v>-15.3811900052241</v>
      </c>
      <c r="CV362" s="224">
        <v>-16.5462832304359</v>
      </c>
      <c r="CW362" s="224">
        <v>-37.776517162814997</v>
      </c>
      <c r="CX362" s="224">
        <v>-38.497555019196099</v>
      </c>
      <c r="CY362" s="224">
        <v>-825.81827235946696</v>
      </c>
      <c r="CZ362" s="224">
        <v>-7.37180742073462</v>
      </c>
      <c r="DA362" s="224">
        <v>-3.6978255872606498</v>
      </c>
      <c r="DB362" s="224">
        <v>-6.5461322896071499</v>
      </c>
      <c r="DC362" s="224">
        <v>0</v>
      </c>
      <c r="DD362" s="224">
        <v>-8.9352764190329292</v>
      </c>
      <c r="DE362" s="224">
        <v>0</v>
      </c>
      <c r="DF362" s="224">
        <v>-24116.786080000002</v>
      </c>
      <c r="DG362" s="224">
        <v>-20062.442009999999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-47977.905215942475</v>
      </c>
      <c r="DM362" s="343">
        <f t="shared" si="328"/>
        <v>-831.09272607156402</v>
      </c>
      <c r="DN362" s="317">
        <f t="shared" si="329"/>
        <v>-62.902622427218105</v>
      </c>
      <c r="DO362" s="317"/>
      <c r="DP362" s="317"/>
      <c r="DQ362" s="220"/>
      <c r="DR362" s="221" t="s">
        <v>395</v>
      </c>
      <c r="DS362" s="221"/>
      <c r="DT362" s="273"/>
      <c r="DU362" s="206">
        <f t="shared" si="318"/>
        <v>0</v>
      </c>
      <c r="DV362" s="206">
        <f t="shared" si="319"/>
        <v>-6.2902622427218099E-2</v>
      </c>
      <c r="DW362" s="206">
        <f t="shared" si="320"/>
        <v>-0.76819010364434592</v>
      </c>
      <c r="DX362" s="206">
        <f t="shared" si="321"/>
        <v>-2.0070135403771414</v>
      </c>
      <c r="DY362" s="206">
        <f t="shared" si="322"/>
        <v>-0.93401981777713805</v>
      </c>
      <c r="DZ362" s="206">
        <f t="shared" si="323"/>
        <v>-2.6551041716635346E-2</v>
      </c>
      <c r="EA362" s="206">
        <f t="shared" si="324"/>
        <v>-44.179228090000002</v>
      </c>
      <c r="EB362" s="206">
        <f t="shared" si="325"/>
        <v>0</v>
      </c>
      <c r="EC362" s="206">
        <f t="shared" si="326"/>
        <v>0</v>
      </c>
      <c r="ED362" s="207">
        <f t="shared" si="316"/>
        <v>-47.977905215942485</v>
      </c>
      <c r="EE362" s="303">
        <f t="shared" si="327"/>
        <v>0</v>
      </c>
      <c r="EF362" s="317"/>
      <c r="EG362" s="314"/>
    </row>
    <row r="363" spans="1:137" s="126" customFormat="1" ht="15" hidden="1" customHeight="1" outlineLevel="1" x14ac:dyDescent="0.35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>
        <f t="shared" si="328"/>
        <v>0</v>
      </c>
      <c r="DN363" s="317">
        <f t="shared" si="329"/>
        <v>0</v>
      </c>
      <c r="DO363" s="317"/>
      <c r="DP363" s="317"/>
      <c r="DQ363" s="208"/>
      <c r="DR363" s="209"/>
      <c r="DS363" s="209"/>
      <c r="DT363" s="289" t="s">
        <v>363</v>
      </c>
      <c r="DU363" s="206">
        <f t="shared" si="318"/>
        <v>0</v>
      </c>
      <c r="DV363" s="206">
        <f t="shared" si="319"/>
        <v>0</v>
      </c>
      <c r="DW363" s="206">
        <f t="shared" si="320"/>
        <v>0</v>
      </c>
      <c r="DX363" s="206">
        <f t="shared" si="321"/>
        <v>0</v>
      </c>
      <c r="DY363" s="206">
        <f t="shared" si="322"/>
        <v>0</v>
      </c>
      <c r="DZ363" s="206">
        <f t="shared" si="323"/>
        <v>0</v>
      </c>
      <c r="EA363" s="206">
        <f t="shared" si="324"/>
        <v>0</v>
      </c>
      <c r="EB363" s="206">
        <f t="shared" si="325"/>
        <v>0</v>
      </c>
      <c r="EC363" s="206">
        <f t="shared" si="326"/>
        <v>0</v>
      </c>
      <c r="ED363" s="207">
        <f t="shared" si="316"/>
        <v>0</v>
      </c>
      <c r="EE363" s="303">
        <f t="shared" si="327"/>
        <v>0</v>
      </c>
      <c r="EF363" s="317"/>
      <c r="EG363" s="314"/>
    </row>
    <row r="364" spans="1:137" s="126" customFormat="1" ht="15" hidden="1" customHeight="1" outlineLevel="1" x14ac:dyDescent="0.35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>
        <f t="shared" si="328"/>
        <v>0</v>
      </c>
      <c r="DN364" s="317">
        <f t="shared" si="329"/>
        <v>0</v>
      </c>
      <c r="DO364" s="317"/>
      <c r="DP364" s="317"/>
      <c r="DQ364" s="208"/>
      <c r="DR364" s="209"/>
      <c r="DS364" s="209"/>
      <c r="DT364" s="289" t="s">
        <v>365</v>
      </c>
      <c r="DU364" s="206">
        <f t="shared" si="318"/>
        <v>0</v>
      </c>
      <c r="DV364" s="206">
        <f t="shared" si="319"/>
        <v>0</v>
      </c>
      <c r="DW364" s="206">
        <f t="shared" si="320"/>
        <v>0</v>
      </c>
      <c r="DX364" s="206">
        <f t="shared" si="321"/>
        <v>0</v>
      </c>
      <c r="DY364" s="206">
        <f t="shared" si="322"/>
        <v>0</v>
      </c>
      <c r="DZ364" s="206">
        <f t="shared" si="323"/>
        <v>0</v>
      </c>
      <c r="EA364" s="206">
        <f t="shared" si="324"/>
        <v>0</v>
      </c>
      <c r="EB364" s="206">
        <f t="shared" si="325"/>
        <v>0</v>
      </c>
      <c r="EC364" s="206">
        <f t="shared" si="326"/>
        <v>0</v>
      </c>
      <c r="ED364" s="207">
        <f t="shared" si="316"/>
        <v>0</v>
      </c>
      <c r="EE364" s="303">
        <f t="shared" si="327"/>
        <v>0</v>
      </c>
      <c r="EF364" s="317"/>
      <c r="EG364" s="314"/>
    </row>
    <row r="365" spans="1:137" s="126" customFormat="1" ht="15" hidden="1" customHeight="1" outlineLevel="1" x14ac:dyDescent="0.35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-43.168908799999997</v>
      </c>
      <c r="J365" s="268">
        <v>0</v>
      </c>
      <c r="K365" s="268">
        <v>0</v>
      </c>
      <c r="L365" s="206">
        <v>-570.87013000000002</v>
      </c>
      <c r="M365" s="206">
        <v>-2.8955700000000001E-2</v>
      </c>
      <c r="N365" s="206">
        <v>-114.77109059999999</v>
      </c>
      <c r="O365" s="206">
        <v>-38.780526450000004</v>
      </c>
      <c r="P365" s="206">
        <v>-614.40362355000002</v>
      </c>
      <c r="Q365" s="206">
        <v>0</v>
      </c>
      <c r="R365" s="206">
        <v>0</v>
      </c>
      <c r="S365" s="206">
        <v>0</v>
      </c>
      <c r="T365" s="206">
        <v>-1025.9213788</v>
      </c>
      <c r="U365" s="206">
        <v>-49.411285100000001</v>
      </c>
      <c r="V365" s="206">
        <v>0</v>
      </c>
      <c r="W365" s="206">
        <v>-1626.1497737500001</v>
      </c>
      <c r="X365" s="206">
        <v>0</v>
      </c>
      <c r="Y365" s="206">
        <v>0</v>
      </c>
      <c r="Z365" s="206">
        <v>-138.70880905000001</v>
      </c>
      <c r="AA365" s="206">
        <v>-148.08325619999999</v>
      </c>
      <c r="AB365" s="206">
        <v>0</v>
      </c>
      <c r="AC365" s="206">
        <v>0</v>
      </c>
      <c r="AD365" s="206">
        <v>-3208.8315407499999</v>
      </c>
      <c r="AE365" s="206">
        <v>0</v>
      </c>
      <c r="AF365" s="206">
        <v>0</v>
      </c>
      <c r="AG365" s="206">
        <v>0</v>
      </c>
      <c r="AH365" s="206">
        <v>-1026.1258253000001</v>
      </c>
      <c r="AI365" s="206">
        <v>-65.418937900000003</v>
      </c>
      <c r="AJ365" s="206">
        <v>-1171.4890776499999</v>
      </c>
      <c r="AK365" s="206">
        <v>-1924.9454097</v>
      </c>
      <c r="AL365" s="206">
        <v>0</v>
      </c>
      <c r="AM365" s="206">
        <v>0</v>
      </c>
      <c r="AN365" s="206">
        <v>-798.99784199999999</v>
      </c>
      <c r="AO365" s="206">
        <v>-13.870373349999999</v>
      </c>
      <c r="AP365" s="206">
        <v>-139.18599204999998</v>
      </c>
      <c r="AQ365" s="206">
        <v>0</v>
      </c>
      <c r="AR365" s="206">
        <v>0</v>
      </c>
      <c r="AS365" s="206">
        <v>0</v>
      </c>
      <c r="AT365" s="206">
        <v>0</v>
      </c>
      <c r="AU365" s="206">
        <v>-996.74110719999999</v>
      </c>
      <c r="AV365" s="206">
        <v>-131.92229785000001</v>
      </c>
      <c r="AW365" s="206">
        <v>-118.62467875</v>
      </c>
      <c r="AX365" s="206">
        <v>0</v>
      </c>
      <c r="AY365" s="206">
        <v>-1746.9542134000001</v>
      </c>
      <c r="AZ365" s="206">
        <v>0</v>
      </c>
      <c r="BA365" s="206">
        <v>0</v>
      </c>
      <c r="BB365" s="206">
        <v>-189.85788640000001</v>
      </c>
      <c r="BC365" s="206">
        <v>-3560.64176335</v>
      </c>
      <c r="BD365" s="206">
        <v>-1202.4951973</v>
      </c>
      <c r="BE365" s="206">
        <v>-336.61032879999999</v>
      </c>
      <c r="BF365" s="206">
        <v>-257.87842119999999</v>
      </c>
      <c r="BG365" s="206">
        <v>0</v>
      </c>
      <c r="BH365" s="206">
        <v>0</v>
      </c>
      <c r="BI365" s="206">
        <v>-176.51382225</v>
      </c>
      <c r="BJ365" s="206">
        <v>-156.23701735</v>
      </c>
      <c r="BK365" s="206">
        <v>-121.30266595000001</v>
      </c>
      <c r="BL365" s="206">
        <v>-155.27099455000001</v>
      </c>
      <c r="BM365" s="206">
        <v>-741.29200040000001</v>
      </c>
      <c r="BN365" s="206">
        <v>0</v>
      </c>
      <c r="BO365" s="206">
        <v>0</v>
      </c>
      <c r="BP365" s="206">
        <v>-913.67454544999998</v>
      </c>
      <c r="BQ365" s="206">
        <v>0</v>
      </c>
      <c r="BR365" s="206">
        <v>-206.80868065000001</v>
      </c>
      <c r="BS365" s="206">
        <v>-171.62112250000001</v>
      </c>
      <c r="BT365" s="206">
        <v>-7.5528724499999997</v>
      </c>
      <c r="BU365" s="206">
        <v>0</v>
      </c>
      <c r="BV365" s="206">
        <v>0</v>
      </c>
      <c r="BW365" s="206">
        <v>0</v>
      </c>
      <c r="BX365" s="206">
        <v>0</v>
      </c>
      <c r="BY365" s="206">
        <v>-1260.57327285</v>
      </c>
      <c r="BZ365" s="206">
        <v>0</v>
      </c>
      <c r="CA365" s="206">
        <v>-3.7059492263948401</v>
      </c>
      <c r="CB365" s="206">
        <v>0</v>
      </c>
      <c r="CC365" s="206">
        <v>0</v>
      </c>
      <c r="CD365" s="206">
        <v>0</v>
      </c>
      <c r="CE365" s="206">
        <v>-10018.37763175</v>
      </c>
      <c r="CF365" s="206">
        <v>0</v>
      </c>
      <c r="CG365" s="206">
        <v>-1590.5554873000001</v>
      </c>
      <c r="CH365" s="206">
        <v>-1169.1289666499999</v>
      </c>
      <c r="CI365" s="206">
        <v>0</v>
      </c>
      <c r="CJ365" s="206">
        <v>0</v>
      </c>
      <c r="CK365" s="206">
        <v>0</v>
      </c>
      <c r="CL365" s="206">
        <v>-1228.7652368500001</v>
      </c>
      <c r="CM365" s="206">
        <v>-3565.5670409499999</v>
      </c>
      <c r="CN365" s="206">
        <v>-1521.1916596999999</v>
      </c>
      <c r="CO365" s="206">
        <v>-1616.3044665499999</v>
      </c>
      <c r="CP365" s="206">
        <v>0</v>
      </c>
      <c r="CQ365" s="206">
        <v>0</v>
      </c>
      <c r="CR365" s="206">
        <v>-560.66366770000002</v>
      </c>
      <c r="CS365" s="206">
        <v>0</v>
      </c>
      <c r="CT365" s="206">
        <v>-1447.7660338999999</v>
      </c>
      <c r="CU365" s="206">
        <v>-248.6687211</v>
      </c>
      <c r="CV365" s="206">
        <v>-4.2760541999999999</v>
      </c>
      <c r="CW365" s="206">
        <v>-8915.8021436999989</v>
      </c>
      <c r="CX365" s="206">
        <v>-10328.161535699999</v>
      </c>
      <c r="CY365" s="206">
        <v>-16172.207075349999</v>
      </c>
      <c r="CZ365" s="206">
        <v>-15022.121963699999</v>
      </c>
      <c r="DA365" s="206">
        <v>-9894.7404762999995</v>
      </c>
      <c r="DB365" s="206">
        <v>-17750.952307650001</v>
      </c>
      <c r="DC365" s="206">
        <v>-18468.689458500001</v>
      </c>
      <c r="DD365" s="206">
        <v>-13322.7267526</v>
      </c>
      <c r="DE365" s="206">
        <v>-12224.965391600001</v>
      </c>
      <c r="DF365" s="206">
        <v>-100076.14534295001</v>
      </c>
      <c r="DG365" s="206">
        <v>-55149.202484599999</v>
      </c>
      <c r="DH365" s="206">
        <v>-10846.112818150001</v>
      </c>
      <c r="DI365" s="206">
        <v>-5793.4738489000001</v>
      </c>
      <c r="DJ365" s="206">
        <v>-186.5887549</v>
      </c>
      <c r="DK365" s="206">
        <v>0</v>
      </c>
      <c r="DL365" s="207">
        <v>-342298.59689582646</v>
      </c>
      <c r="DM365" s="343">
        <f t="shared" si="328"/>
        <v>-11767.1085293</v>
      </c>
      <c r="DN365" s="317">
        <f t="shared" si="329"/>
        <v>-767.61961155000006</v>
      </c>
      <c r="DO365" s="317"/>
      <c r="DP365" s="317"/>
      <c r="DQ365" s="208"/>
      <c r="DR365" s="209" t="s">
        <v>398</v>
      </c>
      <c r="DS365" s="209"/>
      <c r="DT365" s="267"/>
      <c r="DU365" s="206">
        <f t="shared" si="318"/>
        <v>-4.3168908799999996E-2</v>
      </c>
      <c r="DV365" s="206">
        <f t="shared" si="319"/>
        <v>-0.72445070275000001</v>
      </c>
      <c r="DW365" s="206">
        <f t="shared" si="320"/>
        <v>-10.999488917749998</v>
      </c>
      <c r="DX365" s="206">
        <f t="shared" si="321"/>
        <v>-36.126653236626396</v>
      </c>
      <c r="DY365" s="206">
        <f t="shared" si="322"/>
        <v>-35.669115530049993</v>
      </c>
      <c r="DZ365" s="206">
        <f t="shared" si="323"/>
        <v>-86.684196350350007</v>
      </c>
      <c r="EA365" s="206">
        <f t="shared" si="324"/>
        <v>-155.22534782755002</v>
      </c>
      <c r="EB365" s="206">
        <f t="shared" si="325"/>
        <v>-16.639586667050001</v>
      </c>
      <c r="EC365" s="206">
        <f t="shared" si="326"/>
        <v>-0.18658875489999999</v>
      </c>
      <c r="ED365" s="207">
        <f t="shared" si="316"/>
        <v>-342.29859689582645</v>
      </c>
      <c r="EE365" s="303">
        <f t="shared" si="327"/>
        <v>0</v>
      </c>
      <c r="EF365" s="317"/>
      <c r="EG365" s="314"/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-5577.9157100000002</v>
      </c>
      <c r="J366" s="268">
        <v>0</v>
      </c>
      <c r="K366" s="268">
        <v>0</v>
      </c>
      <c r="L366" s="206">
        <v>0</v>
      </c>
      <c r="M366" s="206">
        <v>-3521.0369599999999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0</v>
      </c>
      <c r="T366" s="206">
        <v>0</v>
      </c>
      <c r="U366" s="206">
        <v>0</v>
      </c>
      <c r="V366" s="206">
        <v>-9.4383333333333305E-2</v>
      </c>
      <c r="W366" s="206">
        <v>0</v>
      </c>
      <c r="X366" s="206">
        <v>0</v>
      </c>
      <c r="Y366" s="206">
        <v>0</v>
      </c>
      <c r="Z366" s="206">
        <v>0</v>
      </c>
      <c r="AA366" s="206">
        <v>0</v>
      </c>
      <c r="AB366" s="206">
        <v>-0.18416666666666701</v>
      </c>
      <c r="AC366" s="206">
        <v>0</v>
      </c>
      <c r="AD366" s="206">
        <v>-2.5736111111111099E-3</v>
      </c>
      <c r="AE366" s="206">
        <v>0</v>
      </c>
      <c r="AF366" s="206">
        <v>0</v>
      </c>
      <c r="AG366" s="206">
        <v>-1.6355555555555601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-1.5391666666666699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0</v>
      </c>
      <c r="AY366" s="206">
        <v>0</v>
      </c>
      <c r="AZ366" s="206">
        <v>0</v>
      </c>
      <c r="BA366" s="206">
        <v>0</v>
      </c>
      <c r="BB366" s="206">
        <v>0</v>
      </c>
      <c r="BC366" s="206">
        <v>-12.4544354166667</v>
      </c>
      <c r="BD366" s="206">
        <v>0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-0.2603125</v>
      </c>
      <c r="BM366" s="206">
        <v>0</v>
      </c>
      <c r="BN366" s="206">
        <v>0</v>
      </c>
      <c r="BO366" s="206">
        <v>0</v>
      </c>
      <c r="BP366" s="206">
        <v>0</v>
      </c>
      <c r="BQ366" s="206">
        <v>0</v>
      </c>
      <c r="BR366" s="206">
        <v>-1.51823333333333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0</v>
      </c>
      <c r="CD366" s="206">
        <v>0</v>
      </c>
      <c r="CE366" s="206">
        <v>0</v>
      </c>
      <c r="CF366" s="206">
        <v>-0.23090277777777801</v>
      </c>
      <c r="CG366" s="206">
        <v>0</v>
      </c>
      <c r="CH366" s="206">
        <v>-5.625</v>
      </c>
      <c r="CI366" s="206">
        <v>0</v>
      </c>
      <c r="CJ366" s="206">
        <v>0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0</v>
      </c>
      <c r="CS366" s="206">
        <v>0</v>
      </c>
      <c r="CT366" s="206">
        <v>0</v>
      </c>
      <c r="CU366" s="206">
        <v>0</v>
      </c>
      <c r="CV366" s="206">
        <v>0</v>
      </c>
      <c r="CW366" s="206">
        <v>0</v>
      </c>
      <c r="CX366" s="206">
        <v>-85.748640277777795</v>
      </c>
      <c r="CY366" s="206">
        <v>-9.8356555555555492</v>
      </c>
      <c r="CZ366" s="206">
        <v>-16.670750000000002</v>
      </c>
      <c r="DA366" s="206">
        <v>-61.343625000000003</v>
      </c>
      <c r="DB366" s="206">
        <v>-43.84825</v>
      </c>
      <c r="DC366" s="206">
        <v>0</v>
      </c>
      <c r="DD366" s="206">
        <v>-100.582375</v>
      </c>
      <c r="DE366" s="206">
        <v>-10.906499999999999</v>
      </c>
      <c r="DF366" s="206">
        <v>-459.44675000000001</v>
      </c>
      <c r="DG366" s="206">
        <v>-418.26925</v>
      </c>
      <c r="DH366" s="206">
        <v>-446.47926388888902</v>
      </c>
      <c r="DI366" s="206">
        <v>-898.31299999999999</v>
      </c>
      <c r="DJ366" s="206">
        <v>-15993.169834722219</v>
      </c>
      <c r="DK366" s="206">
        <v>0</v>
      </c>
      <c r="DL366" s="207">
        <v>-27667.111294305549</v>
      </c>
      <c r="DM366" s="343">
        <f t="shared" si="328"/>
        <v>-9100.8693491666654</v>
      </c>
      <c r="DN366" s="317">
        <f t="shared" si="329"/>
        <v>-9098.9526700000006</v>
      </c>
      <c r="DO366" s="317"/>
      <c r="DP366" s="317" t="s">
        <v>446</v>
      </c>
      <c r="DQ366" s="208"/>
      <c r="DR366" s="209" t="s">
        <v>399</v>
      </c>
      <c r="DS366" s="209"/>
      <c r="DT366" s="267"/>
      <c r="DU366" s="206">
        <f t="shared" si="318"/>
        <v>-5.5779157100000001</v>
      </c>
      <c r="DV366" s="206">
        <f t="shared" si="319"/>
        <v>-3.52103696</v>
      </c>
      <c r="DW366" s="206">
        <f t="shared" si="320"/>
        <v>-1.9166791666666715E-3</v>
      </c>
      <c r="DX366" s="206">
        <f t="shared" si="321"/>
        <v>-2.1628050694444477E-2</v>
      </c>
      <c r="DY366" s="206">
        <f t="shared" si="322"/>
        <v>-9.5584295833333346E-2</v>
      </c>
      <c r="DZ366" s="206">
        <f t="shared" si="323"/>
        <v>-0.23335149999999999</v>
      </c>
      <c r="EA366" s="206">
        <f t="shared" si="324"/>
        <v>-0.87771600000000005</v>
      </c>
      <c r="EB366" s="206">
        <f t="shared" si="325"/>
        <v>-1.344792263888889</v>
      </c>
      <c r="EC366" s="206">
        <f t="shared" si="326"/>
        <v>-15.993169834722218</v>
      </c>
      <c r="ED366" s="207">
        <f t="shared" si="316"/>
        <v>-27.667111294305549</v>
      </c>
      <c r="EE366" s="303">
        <f t="shared" si="327"/>
        <v>0</v>
      </c>
      <c r="EF366" s="317"/>
      <c r="EG366" s="314"/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-184071.23236064729</v>
      </c>
      <c r="J367" s="245">
        <v>-9446.9955321719899</v>
      </c>
      <c r="K367" s="245">
        <v>-7524.0283721720098</v>
      </c>
      <c r="L367" s="245">
        <v>-9776.1193308420698</v>
      </c>
      <c r="M367" s="245">
        <v>-81969.896094156022</v>
      </c>
      <c r="N367" s="245">
        <v>-12881.698019737414</v>
      </c>
      <c r="O367" s="245">
        <v>-36139.374091133039</v>
      </c>
      <c r="P367" s="245">
        <v>-66005.078186242346</v>
      </c>
      <c r="Q367" s="245">
        <v>-7522.3185221720705</v>
      </c>
      <c r="R367" s="245">
        <v>-7541.5942421719892</v>
      </c>
      <c r="S367" s="245">
        <v>-100734.14552187547</v>
      </c>
      <c r="T367" s="245">
        <v>-22281.919910957269</v>
      </c>
      <c r="U367" s="245">
        <v>-14886.436568556901</v>
      </c>
      <c r="V367" s="245">
        <v>-35032.945948477005</v>
      </c>
      <c r="W367" s="245">
        <v>-24266.163127021005</v>
      </c>
      <c r="X367" s="245">
        <v>-7808.9601526718161</v>
      </c>
      <c r="Y367" s="245">
        <v>-8770.4549369008892</v>
      </c>
      <c r="Z367" s="245">
        <v>-18851.523835594569</v>
      </c>
      <c r="AA367" s="245">
        <v>-28955.6222419927</v>
      </c>
      <c r="AB367" s="245">
        <v>-15590.577243669944</v>
      </c>
      <c r="AC367" s="245">
        <v>-29791.225009548456</v>
      </c>
      <c r="AD367" s="245">
        <v>-33120.366953689969</v>
      </c>
      <c r="AE367" s="245">
        <v>-7971.7340814537256</v>
      </c>
      <c r="AF367" s="245">
        <v>-10106.21852217199</v>
      </c>
      <c r="AG367" s="245">
        <v>-45419.657691919805</v>
      </c>
      <c r="AH367" s="245">
        <v>-23920.722164814808</v>
      </c>
      <c r="AI367" s="245">
        <v>-19856.285691845165</v>
      </c>
      <c r="AJ367" s="245">
        <v>-39695.889801542522</v>
      </c>
      <c r="AK367" s="245">
        <v>-58318.272212921205</v>
      </c>
      <c r="AL367" s="245">
        <v>-8066.3699910099167</v>
      </c>
      <c r="AM367" s="245">
        <v>-965.25</v>
      </c>
      <c r="AN367" s="245">
        <v>-39793.950568869674</v>
      </c>
      <c r="AO367" s="245">
        <v>-7618.5974133500004</v>
      </c>
      <c r="AP367" s="245">
        <v>-6250.1492685899302</v>
      </c>
      <c r="AQ367" s="245">
        <v>-11712.732876853337</v>
      </c>
      <c r="AR367" s="245">
        <v>-8161.7092980857733</v>
      </c>
      <c r="AS367" s="245">
        <v>-153.34789000000001</v>
      </c>
      <c r="AT367" s="245">
        <v>-104.59116</v>
      </c>
      <c r="AU367" s="245">
        <v>-35054.132835168733</v>
      </c>
      <c r="AV367" s="245">
        <v>-7838.9101070443603</v>
      </c>
      <c r="AW367" s="245">
        <v>-19144.48046689741</v>
      </c>
      <c r="AX367" s="245">
        <v>-7657.9871788641594</v>
      </c>
      <c r="AY367" s="245">
        <v>-9531.3938977204816</v>
      </c>
      <c r="AZ367" s="245">
        <v>0</v>
      </c>
      <c r="BA367" s="245">
        <v>0</v>
      </c>
      <c r="BB367" s="245">
        <v>-4991.9110258824903</v>
      </c>
      <c r="BC367" s="245">
        <v>-17752.059913854966</v>
      </c>
      <c r="BD367" s="245">
        <v>-7314.7022957649697</v>
      </c>
      <c r="BE367" s="245">
        <v>-8876.2034689460888</v>
      </c>
      <c r="BF367" s="245">
        <v>-6474.0061374765082</v>
      </c>
      <c r="BG367" s="245">
        <v>-3.6746699999999999</v>
      </c>
      <c r="BH367" s="245">
        <v>-2481.8807700000002</v>
      </c>
      <c r="BI367" s="245">
        <v>-5993.6033697237317</v>
      </c>
      <c r="BJ367" s="245">
        <v>-10613.474693625398</v>
      </c>
      <c r="BK367" s="245">
        <v>-5609.0356447517079</v>
      </c>
      <c r="BL367" s="245">
        <v>-4012.5096315468845</v>
      </c>
      <c r="BM367" s="245">
        <v>-4081.2440319454154</v>
      </c>
      <c r="BN367" s="245">
        <v>0</v>
      </c>
      <c r="BO367" s="245">
        <v>-1.26702886798573E-10</v>
      </c>
      <c r="BP367" s="245">
        <v>-10302.23475073338</v>
      </c>
      <c r="BQ367" s="245">
        <v>-6390.4329166563966</v>
      </c>
      <c r="BR367" s="245">
        <v>-9832.7569898927231</v>
      </c>
      <c r="BS367" s="245">
        <v>-10800.928142500004</v>
      </c>
      <c r="BT367" s="245">
        <v>-7237.7996824499987</v>
      </c>
      <c r="BU367" s="245">
        <v>0</v>
      </c>
      <c r="BV367" s="245">
        <v>-428.23</v>
      </c>
      <c r="BW367" s="245">
        <v>-13333.885339723203</v>
      </c>
      <c r="BX367" s="245">
        <v>-6325.1970444748986</v>
      </c>
      <c r="BY367" s="245">
        <v>-3710.187160442254</v>
      </c>
      <c r="BZ367" s="245">
        <v>-4231.0682025096485</v>
      </c>
      <c r="CA367" s="245">
        <v>-14794.307787464311</v>
      </c>
      <c r="CB367" s="245">
        <v>3.1551988411754E-12</v>
      </c>
      <c r="CC367" s="245">
        <v>-146.9588763438</v>
      </c>
      <c r="CD367" s="245">
        <v>-4241.7873978953276</v>
      </c>
      <c r="CE367" s="245">
        <v>-20451.172145038297</v>
      </c>
      <c r="CF367" s="245">
        <v>-840.17067536530578</v>
      </c>
      <c r="CG367" s="245">
        <v>-5244.8319332144747</v>
      </c>
      <c r="CH367" s="245">
        <v>-5967.2731080100275</v>
      </c>
      <c r="CI367" s="245">
        <v>1.0616316100896E-10</v>
      </c>
      <c r="CJ367" s="245">
        <v>-97.13</v>
      </c>
      <c r="CK367" s="245">
        <v>-16621.999819932102</v>
      </c>
      <c r="CL367" s="245">
        <v>-3153.7842431035897</v>
      </c>
      <c r="CM367" s="245">
        <v>-5936.5370209499997</v>
      </c>
      <c r="CN367" s="245">
        <v>-13754.427517456756</v>
      </c>
      <c r="CO367" s="245">
        <v>-11058.616630956836</v>
      </c>
      <c r="CP367" s="245">
        <v>0</v>
      </c>
      <c r="CQ367" s="245">
        <v>0</v>
      </c>
      <c r="CR367" s="245">
        <v>-4303.37827292974</v>
      </c>
      <c r="CS367" s="245">
        <v>-44239.311569999998</v>
      </c>
      <c r="CT367" s="245">
        <v>-17233.1986339</v>
      </c>
      <c r="CU367" s="245">
        <v>-2923.0772111052243</v>
      </c>
      <c r="CV367" s="245">
        <v>-26907.832245535836</v>
      </c>
      <c r="CW367" s="245">
        <v>-88070.480284197547</v>
      </c>
      <c r="CX367" s="245">
        <v>-44749.216897471379</v>
      </c>
      <c r="CY367" s="245">
        <v>-81146.661395765856</v>
      </c>
      <c r="CZ367" s="245">
        <v>-17495.26022028107</v>
      </c>
      <c r="DA367" s="245">
        <v>-30815.893086887249</v>
      </c>
      <c r="DB367" s="245">
        <v>-19447.631588548145</v>
      </c>
      <c r="DC367" s="245">
        <v>-22426.750094994743</v>
      </c>
      <c r="DD367" s="245">
        <v>-31060.060417870172</v>
      </c>
      <c r="DE367" s="245">
        <v>-66843.195644003717</v>
      </c>
      <c r="DF367" s="245">
        <v>-172152.8306771114</v>
      </c>
      <c r="DG367" s="245">
        <v>-75629.913744599995</v>
      </c>
      <c r="DH367" s="245">
        <v>-11292.592082038778</v>
      </c>
      <c r="DI367" s="245">
        <v>-393588.88608374004</v>
      </c>
      <c r="DJ367" s="245">
        <v>-1018308.1623436222</v>
      </c>
      <c r="DK367" s="245">
        <v>0</v>
      </c>
      <c r="DL367" s="246">
        <v>-3552051.4148547598</v>
      </c>
      <c r="DM367" s="343">
        <f t="shared" si="328"/>
        <v>-976323.82636008132</v>
      </c>
      <c r="DN367" s="317">
        <f t="shared" si="329"/>
        <v>-341809.34380085988</v>
      </c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-184.07123236064731</v>
      </c>
      <c r="DV367" s="245">
        <f t="shared" ref="DV367:EC367" si="330">SUM(DV303:DV366)</f>
        <v>-157.73811144021258</v>
      </c>
      <c r="DW367" s="245">
        <f t="shared" si="330"/>
        <v>-634.51448255922151</v>
      </c>
      <c r="DX367" s="245">
        <f t="shared" si="330"/>
        <v>-472.86914447690515</v>
      </c>
      <c r="DY367" s="245">
        <f t="shared" si="330"/>
        <v>-243.79726803407581</v>
      </c>
      <c r="DZ367" s="245">
        <f t="shared" si="330"/>
        <v>-188.08879105258509</v>
      </c>
      <c r="EA367" s="245">
        <f t="shared" si="330"/>
        <v>-247.78274442171139</v>
      </c>
      <c r="EB367" s="245">
        <f t="shared" si="330"/>
        <v>-404.88147816577884</v>
      </c>
      <c r="EC367" s="245">
        <f t="shared" si="330"/>
        <v>-1018.3081623436221</v>
      </c>
      <c r="ED367" s="246">
        <f>SUM(DU367:EC367)</f>
        <v>-3552.05141485476</v>
      </c>
      <c r="EE367" s="303">
        <f>ED367-(DL367/$DQ$4)</f>
        <v>0</v>
      </c>
      <c r="EF367" s="317"/>
      <c r="EG367" s="314"/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25767.758247013699</v>
      </c>
      <c r="J368" s="262">
        <v>-9446.9955321719899</v>
      </c>
      <c r="K368" s="262">
        <v>-7524.0283721720098</v>
      </c>
      <c r="L368" s="262">
        <v>2392.5817383649301</v>
      </c>
      <c r="M368" s="262">
        <v>18181.731144460471</v>
      </c>
      <c r="N368" s="262">
        <v>-3242.1935161583933</v>
      </c>
      <c r="O368" s="262">
        <v>14838.77792424956</v>
      </c>
      <c r="P368" s="262">
        <v>-15912.449289332544</v>
      </c>
      <c r="Q368" s="262">
        <v>-7522.3185221720705</v>
      </c>
      <c r="R368" s="262">
        <v>-7541.5942421719892</v>
      </c>
      <c r="S368" s="262">
        <v>-43145.930564558374</v>
      </c>
      <c r="T368" s="262">
        <v>-14152.426075530781</v>
      </c>
      <c r="U368" s="262">
        <v>-4638.9791508084018</v>
      </c>
      <c r="V368" s="262">
        <v>14879.683764677036</v>
      </c>
      <c r="W368" s="262">
        <v>11035.024675459877</v>
      </c>
      <c r="X368" s="262">
        <v>-7808.9601526718161</v>
      </c>
      <c r="Y368" s="262">
        <v>-8770.4549369008892</v>
      </c>
      <c r="Z368" s="262">
        <v>-7767.7080424118685</v>
      </c>
      <c r="AA368" s="262">
        <v>11030.061417692617</v>
      </c>
      <c r="AB368" s="262">
        <v>-12429.299743017225</v>
      </c>
      <c r="AC368" s="262">
        <v>29691.415005469447</v>
      </c>
      <c r="AD368" s="262">
        <v>-11801.068690155287</v>
      </c>
      <c r="AE368" s="262">
        <v>-7971.7340814537256</v>
      </c>
      <c r="AF368" s="262">
        <v>-10106.21852217199</v>
      </c>
      <c r="AG368" s="262">
        <v>-8648.8841356902049</v>
      </c>
      <c r="AH368" s="262">
        <v>-9347.8797600711077</v>
      </c>
      <c r="AI368" s="262">
        <v>-8058.6330795037647</v>
      </c>
      <c r="AJ368" s="262">
        <v>-18717.224394957655</v>
      </c>
      <c r="AK368" s="262">
        <v>-32850.264768533503</v>
      </c>
      <c r="AL368" s="262">
        <v>-8066.3699910099167</v>
      </c>
      <c r="AM368" s="262">
        <v>-965.25</v>
      </c>
      <c r="AN368" s="262">
        <v>14536.02982273313</v>
      </c>
      <c r="AO368" s="262">
        <v>5720.4406970320924</v>
      </c>
      <c r="AP368" s="262">
        <v>2861.1634526122198</v>
      </c>
      <c r="AQ368" s="262">
        <v>7433.02775435269</v>
      </c>
      <c r="AR368" s="262">
        <v>-539.65154312514278</v>
      </c>
      <c r="AS368" s="262">
        <v>-153.34789000000001</v>
      </c>
      <c r="AT368" s="262">
        <v>-104.59116</v>
      </c>
      <c r="AU368" s="262">
        <v>-23048.870484927833</v>
      </c>
      <c r="AV368" s="262">
        <v>3990.3969207220389</v>
      </c>
      <c r="AW368" s="262">
        <v>6484.7485832743914</v>
      </c>
      <c r="AX368" s="262">
        <v>-3302.1691335934393</v>
      </c>
      <c r="AY368" s="262">
        <v>-45.703495738431229</v>
      </c>
      <c r="AZ368" s="262">
        <v>0</v>
      </c>
      <c r="BA368" s="262">
        <v>0</v>
      </c>
      <c r="BB368" s="262">
        <v>1614.1301833135694</v>
      </c>
      <c r="BC368" s="262">
        <v>-4500.4906616526987</v>
      </c>
      <c r="BD368" s="262">
        <v>10954.864346663429</v>
      </c>
      <c r="BE368" s="262">
        <v>-3868.9317283028558</v>
      </c>
      <c r="BF368" s="262">
        <v>-3926.731666534678</v>
      </c>
      <c r="BG368" s="262">
        <v>-3.6746699999999999</v>
      </c>
      <c r="BH368" s="262">
        <v>-2481.8807700000002</v>
      </c>
      <c r="BI368" s="262">
        <v>9504.1530157627676</v>
      </c>
      <c r="BJ368" s="262">
        <v>11422.075340429201</v>
      </c>
      <c r="BK368" s="262">
        <v>2759.9219053636425</v>
      </c>
      <c r="BL368" s="262">
        <v>11149.175762447376</v>
      </c>
      <c r="BM368" s="262">
        <v>202.92331630270473</v>
      </c>
      <c r="BN368" s="262">
        <v>0</v>
      </c>
      <c r="BO368" s="262">
        <v>-1.26702886798573E-10</v>
      </c>
      <c r="BP368" s="262">
        <v>-1845.5650614861606</v>
      </c>
      <c r="BQ368" s="262">
        <v>3398.8406368209144</v>
      </c>
      <c r="BR368" s="262">
        <v>1552.1236244228767</v>
      </c>
      <c r="BS368" s="262">
        <v>2489.2777618457949</v>
      </c>
      <c r="BT368" s="262">
        <v>-4842.1847575655393</v>
      </c>
      <c r="BU368" s="262">
        <v>0</v>
      </c>
      <c r="BV368" s="262">
        <v>-428.23</v>
      </c>
      <c r="BW368" s="262">
        <v>-512.1710624257812</v>
      </c>
      <c r="BX368" s="262">
        <v>-3678.9757281647085</v>
      </c>
      <c r="BY368" s="262">
        <v>3430.8325342721564</v>
      </c>
      <c r="BZ368" s="262">
        <v>-278.91112889505848</v>
      </c>
      <c r="CA368" s="262">
        <v>-2716.4680623560107</v>
      </c>
      <c r="CB368" s="262">
        <v>3.1551988411754E-12</v>
      </c>
      <c r="CC368" s="262">
        <v>-146.9588763438</v>
      </c>
      <c r="CD368" s="262">
        <v>420.0257962183523</v>
      </c>
      <c r="CE368" s="262">
        <v>-13875.104314828917</v>
      </c>
      <c r="CF368" s="262">
        <v>5309.9473766033543</v>
      </c>
      <c r="CG368" s="262">
        <v>2692.8503512459883</v>
      </c>
      <c r="CH368" s="262">
        <v>-3046.6335714195698</v>
      </c>
      <c r="CI368" s="262">
        <v>1.0616316100896E-10</v>
      </c>
      <c r="CJ368" s="262">
        <v>-97.13</v>
      </c>
      <c r="CK368" s="262">
        <v>-7072.3391119394219</v>
      </c>
      <c r="CL368" s="262">
        <v>908.84818419169142</v>
      </c>
      <c r="CM368" s="262">
        <v>-2258.5290968811596</v>
      </c>
      <c r="CN368" s="262">
        <v>-5027.1650844062478</v>
      </c>
      <c r="CO368" s="262">
        <v>17698.344981372262</v>
      </c>
      <c r="CP368" s="262">
        <v>0</v>
      </c>
      <c r="CQ368" s="262">
        <v>0</v>
      </c>
      <c r="CR368" s="262">
        <v>8422.28182138796</v>
      </c>
      <c r="CS368" s="262">
        <v>-28050.866995176497</v>
      </c>
      <c r="CT368" s="262">
        <v>-12322.36962416423</v>
      </c>
      <c r="CU368" s="262">
        <v>3999.0010052851753</v>
      </c>
      <c r="CV368" s="262">
        <v>15475.902788827872</v>
      </c>
      <c r="CW368" s="262">
        <v>45880.609067268961</v>
      </c>
      <c r="CX368" s="262">
        <v>5221.825554310446</v>
      </c>
      <c r="CY368" s="262">
        <v>12269.671381934735</v>
      </c>
      <c r="CZ368" s="262">
        <v>-6916.3217324927973</v>
      </c>
      <c r="DA368" s="262">
        <v>-26315.526048329506</v>
      </c>
      <c r="DB368" s="262">
        <v>-16321.308052705916</v>
      </c>
      <c r="DC368" s="262">
        <v>-12302.235340259193</v>
      </c>
      <c r="DD368" s="262">
        <v>-2763.6950963190757</v>
      </c>
      <c r="DE368" s="262">
        <v>-65263.851849314226</v>
      </c>
      <c r="DF368" s="262">
        <v>-114351.4206743614</v>
      </c>
      <c r="DG368" s="262">
        <v>32741.145964199997</v>
      </c>
      <c r="DH368" s="262">
        <v>26336.882934461231</v>
      </c>
      <c r="DI368" s="262">
        <v>-336413.52609179006</v>
      </c>
      <c r="DJ368" s="262">
        <v>-996293.27966552216</v>
      </c>
      <c r="DK368" s="262">
        <v>0</v>
      </c>
      <c r="DL368" s="263">
        <v>-1566855.1790115808</v>
      </c>
      <c r="DM368" s="343">
        <f t="shared" si="328"/>
        <v>-137654.58164623784</v>
      </c>
      <c r="DN368" s="317">
        <f t="shared" si="329"/>
        <v>40967.631633586265</v>
      </c>
      <c r="DO368" s="317"/>
      <c r="DP368" s="317"/>
      <c r="DQ368" s="259" t="s">
        <v>401</v>
      </c>
      <c r="DR368" s="260"/>
      <c r="DS368" s="260"/>
      <c r="DT368" s="261"/>
      <c r="DU368" s="262">
        <f>+DU300+DU367</f>
        <v>25.767758247013688</v>
      </c>
      <c r="DV368" s="262">
        <f t="shared" ref="DV368:EC368" si="331">+DV300+DV367</f>
        <v>15.199873386572534</v>
      </c>
      <c r="DW368" s="262">
        <f t="shared" si="331"/>
        <v>-178.62221327982417</v>
      </c>
      <c r="DX368" s="262">
        <f t="shared" si="331"/>
        <v>5.8155284894622241</v>
      </c>
      <c r="DY368" s="262">
        <f t="shared" si="331"/>
        <v>82.84700979762718</v>
      </c>
      <c r="DZ368" s="262">
        <f t="shared" si="331"/>
        <v>-129.88293811942071</v>
      </c>
      <c r="EA368" s="262">
        <f t="shared" si="331"/>
        <v>-81.610274710161377</v>
      </c>
      <c r="EB368" s="262">
        <f t="shared" si="331"/>
        <v>-310.07664315732882</v>
      </c>
      <c r="EC368" s="262">
        <f t="shared" si="331"/>
        <v>-996.29327966552216</v>
      </c>
      <c r="ED368" s="263">
        <f>SUM(DU368:EC368)</f>
        <v>-1566.8551790115816</v>
      </c>
      <c r="EE368" s="303">
        <f>ED368-(DL368/$DQ$4)</f>
        <v>0</v>
      </c>
      <c r="EF368" s="317"/>
      <c r="EG368" s="314"/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>
        <f t="shared" si="328"/>
        <v>0</v>
      </c>
      <c r="DN369" s="317">
        <f t="shared" si="329"/>
        <v>0</v>
      </c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/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>
        <f t="shared" si="328"/>
        <v>0</v>
      </c>
      <c r="DN370" s="317">
        <f t="shared" si="329"/>
        <v>0</v>
      </c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32">+DU$13</f>
        <v>ON</v>
      </c>
      <c r="DV370" s="100" t="str">
        <f t="shared" si="332"/>
        <v>≤7D</v>
      </c>
      <c r="DW370" s="100" t="str">
        <f t="shared" si="332"/>
        <v>&gt;7D - 30D</v>
      </c>
      <c r="DX370" s="100" t="str">
        <f t="shared" si="332"/>
        <v>&gt;1 - 3M</v>
      </c>
      <c r="DY370" s="100" t="str">
        <f t="shared" si="332"/>
        <v>&gt;3 - 6M</v>
      </c>
      <c r="DZ370" s="100" t="str">
        <f t="shared" si="332"/>
        <v>&gt;6 - 12M</v>
      </c>
      <c r="EA370" s="100" t="str">
        <f t="shared" si="332"/>
        <v>&gt;1 - 3Y</v>
      </c>
      <c r="EB370" s="100" t="str">
        <f t="shared" si="332"/>
        <v>&gt;3 - 5Y</v>
      </c>
      <c r="EC370" s="100" t="str">
        <f t="shared" si="332"/>
        <v>&gt;5Y</v>
      </c>
      <c r="ED370" s="100" t="str">
        <f t="shared" si="332"/>
        <v>Total</v>
      </c>
      <c r="EE370" s="303"/>
      <c r="EF370" s="317"/>
      <c r="EG370" s="314"/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1049107.8955331889</v>
      </c>
      <c r="J371" s="312">
        <v>-30510.281177531295</v>
      </c>
      <c r="K371" s="312">
        <v>-26407.453530853665</v>
      </c>
      <c r="L371" s="312">
        <v>-18028.766936292563</v>
      </c>
      <c r="M371" s="312">
        <v>-83245.573841298479</v>
      </c>
      <c r="N371" s="312">
        <v>-22700.294774756436</v>
      </c>
      <c r="O371" s="312">
        <v>30477.165488713788</v>
      </c>
      <c r="P371" s="312">
        <v>23855.802077567794</v>
      </c>
      <c r="Q371" s="312">
        <v>-20913.624639956921</v>
      </c>
      <c r="R371" s="312">
        <v>-29095.796593031151</v>
      </c>
      <c r="S371" s="312">
        <v>-19667.792094453107</v>
      </c>
      <c r="T371" s="312">
        <v>-131902.47797670963</v>
      </c>
      <c r="U371" s="312">
        <v>-9975.9200731973069</v>
      </c>
      <c r="V371" s="312">
        <v>-3940.4361636037902</v>
      </c>
      <c r="W371" s="312">
        <v>21553.245290936589</v>
      </c>
      <c r="X371" s="312">
        <v>-28166.696838987649</v>
      </c>
      <c r="Y371" s="312">
        <v>-27544.297914890638</v>
      </c>
      <c r="Z371" s="312">
        <v>-24916.152457286986</v>
      </c>
      <c r="AA371" s="312">
        <v>1770.5253117863595</v>
      </c>
      <c r="AB371" s="312">
        <v>-33888.540110251328</v>
      </c>
      <c r="AC371" s="312">
        <v>13479.984861490542</v>
      </c>
      <c r="AD371" s="312">
        <v>-6496.0735417070682</v>
      </c>
      <c r="AE371" s="312">
        <v>-27458.610440701144</v>
      </c>
      <c r="AF371" s="312">
        <v>-31163.237052172604</v>
      </c>
      <c r="AG371" s="312">
        <v>-5975.8124684745235</v>
      </c>
      <c r="AH371" s="312">
        <v>-28846.880822789131</v>
      </c>
      <c r="AI371" s="312">
        <v>-9714.8680191691165</v>
      </c>
      <c r="AJ371" s="312">
        <v>-29091.729777585195</v>
      </c>
      <c r="AK371" s="312">
        <v>-26208.914838067951</v>
      </c>
      <c r="AL371" s="312">
        <v>-2667.9086227587832</v>
      </c>
      <c r="AM371" s="312">
        <v>-640.63651390899145</v>
      </c>
      <c r="AN371" s="312">
        <v>47722.993676215963</v>
      </c>
      <c r="AO371" s="312">
        <v>9794.723149328458</v>
      </c>
      <c r="AP371" s="312">
        <v>11763.593890160442</v>
      </c>
      <c r="AQ371" s="312">
        <v>21876.613094055057</v>
      </c>
      <c r="AR371" s="312">
        <v>10570.945506273812</v>
      </c>
      <c r="AS371" s="312">
        <v>14141.803994615242</v>
      </c>
      <c r="AT371" s="312">
        <v>1440.719869128033</v>
      </c>
      <c r="AU371" s="312">
        <v>-21886.83245376897</v>
      </c>
      <c r="AV371" s="312">
        <v>9041.522535367063</v>
      </c>
      <c r="AW371" s="312">
        <v>10280.262839388339</v>
      </c>
      <c r="AX371" s="312">
        <v>-694.07960901425622</v>
      </c>
      <c r="AY371" s="312">
        <v>3553.5685924858458</v>
      </c>
      <c r="AZ371" s="312">
        <v>958.38182966197337</v>
      </c>
      <c r="BA371" s="312">
        <v>700.98363354472315</v>
      </c>
      <c r="BB371" s="312">
        <v>5722.1162878774148</v>
      </c>
      <c r="BC371" s="312">
        <v>36344.341311999116</v>
      </c>
      <c r="BD371" s="312">
        <v>44843.283751371753</v>
      </c>
      <c r="BE371" s="312">
        <v>-2829.9270645600104</v>
      </c>
      <c r="BF371" s="312">
        <v>-377.0733682498103</v>
      </c>
      <c r="BG371" s="312">
        <v>24889.623367304357</v>
      </c>
      <c r="BH371" s="312">
        <v>-1898.2269647931398</v>
      </c>
      <c r="BI371" s="312">
        <v>21383.890285915244</v>
      </c>
      <c r="BJ371" s="312">
        <v>34441.325937284317</v>
      </c>
      <c r="BK371" s="312">
        <v>18183.784190850885</v>
      </c>
      <c r="BL371" s="312">
        <v>22663.760537240181</v>
      </c>
      <c r="BM371" s="312">
        <v>15830.039330690226</v>
      </c>
      <c r="BN371" s="312">
        <v>3266.5925535892843</v>
      </c>
      <c r="BO371" s="312">
        <v>1857.3706133849046</v>
      </c>
      <c r="BP371" s="312">
        <v>54.770432533160601</v>
      </c>
      <c r="BQ371" s="312">
        <v>4922.1870975792299</v>
      </c>
      <c r="BR371" s="312">
        <v>2819.9191513302303</v>
      </c>
      <c r="BS371" s="312">
        <v>3754.836538477522</v>
      </c>
      <c r="BT371" s="312">
        <v>-1283.6571487557003</v>
      </c>
      <c r="BU371" s="312">
        <v>530.68762659771028</v>
      </c>
      <c r="BV371" s="312">
        <v>18086.161605717265</v>
      </c>
      <c r="BW371" s="312">
        <v>602.35052414545021</v>
      </c>
      <c r="BX371" s="312">
        <v>10151.502197044263</v>
      </c>
      <c r="BY371" s="312">
        <v>5847.2889215503683</v>
      </c>
      <c r="BZ371" s="312">
        <v>3315.1068807841662</v>
      </c>
      <c r="CA371" s="312">
        <v>21054.268339094131</v>
      </c>
      <c r="CB371" s="312">
        <v>1647.8014695765135</v>
      </c>
      <c r="CC371" s="312">
        <v>1818.8484818164795</v>
      </c>
      <c r="CD371" s="312">
        <v>2023.6663746705497</v>
      </c>
      <c r="CE371" s="312">
        <v>-10589.272360889463</v>
      </c>
      <c r="CF371" s="312">
        <v>11247.221646476512</v>
      </c>
      <c r="CG371" s="312">
        <v>4399.5954097648446</v>
      </c>
      <c r="CH371" s="312">
        <v>17032.39620268513</v>
      </c>
      <c r="CI371" s="312">
        <v>1899.4294536176549</v>
      </c>
      <c r="CJ371" s="312">
        <v>863.57220677910163</v>
      </c>
      <c r="CK371" s="312">
        <v>-3404.8679505717982</v>
      </c>
      <c r="CL371" s="312">
        <v>1292.6993619704119</v>
      </c>
      <c r="CM371" s="312">
        <v>-1354.4892906790951</v>
      </c>
      <c r="CN371" s="312">
        <v>-323.57993088499734</v>
      </c>
      <c r="CO371" s="312">
        <v>18344.393063745145</v>
      </c>
      <c r="CP371" s="312">
        <v>2032.9949877095492</v>
      </c>
      <c r="CQ371" s="312">
        <v>788.09446533008918</v>
      </c>
      <c r="CR371" s="312">
        <v>13940.868892738172</v>
      </c>
      <c r="CS371" s="312">
        <v>-25242.270307395909</v>
      </c>
      <c r="CT371" s="312">
        <v>33531.035852851099</v>
      </c>
      <c r="CU371" s="312">
        <v>5239.3640399601763</v>
      </c>
      <c r="CV371" s="312">
        <v>17010.375508025274</v>
      </c>
      <c r="CW371" s="312">
        <v>190321.1991956438</v>
      </c>
      <c r="CX371" s="312">
        <v>30188.920983150645</v>
      </c>
      <c r="CY371" s="312">
        <v>35271.939882752995</v>
      </c>
      <c r="CZ371" s="312">
        <v>11483.465392033228</v>
      </c>
      <c r="DA371" s="312">
        <v>-15384.591874536589</v>
      </c>
      <c r="DB371" s="312">
        <v>57885.829879805919</v>
      </c>
      <c r="DC371" s="312">
        <v>24706.878277367483</v>
      </c>
      <c r="DD371" s="312">
        <v>9953.7132754955128</v>
      </c>
      <c r="DE371" s="312">
        <v>-56448.603028642472</v>
      </c>
      <c r="DF371" s="312">
        <v>73903.883712798997</v>
      </c>
      <c r="DG371" s="312">
        <v>199097.23880443547</v>
      </c>
      <c r="DH371" s="312">
        <v>188097.26883072194</v>
      </c>
      <c r="DI371" s="312">
        <v>-2493964.3152546622</v>
      </c>
      <c r="DJ371" s="312">
        <v>-580619.92824326549</v>
      </c>
      <c r="DK371" s="312">
        <v>0</v>
      </c>
      <c r="DL371" s="313">
        <v>-1358791.8577629121</v>
      </c>
      <c r="DM371" s="343">
        <f t="shared" si="328"/>
        <v>461716.47785715747</v>
      </c>
      <c r="DN371" s="317">
        <f t="shared" si="329"/>
        <v>898692.69076117035</v>
      </c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33">+DU288+DU368</f>
        <v>1049.1078955331891</v>
      </c>
      <c r="DV371" s="312">
        <f t="shared" si="333"/>
        <v>-150.41520477201868</v>
      </c>
      <c r="DW371" s="312">
        <f t="shared" si="333"/>
        <v>-436.97621290401275</v>
      </c>
      <c r="DX371" s="312">
        <f t="shared" si="333"/>
        <v>482.74902499884519</v>
      </c>
      <c r="DY371" s="312">
        <f t="shared" si="333"/>
        <v>278.03179960953287</v>
      </c>
      <c r="DZ371" s="312">
        <f t="shared" si="333"/>
        <v>32.196691921523069</v>
      </c>
      <c r="EA371" s="312">
        <f t="shared" si="333"/>
        <v>273.00112251723448</v>
      </c>
      <c r="EB371" s="312">
        <f t="shared" si="333"/>
        <v>-2305.8670464239394</v>
      </c>
      <c r="EC371" s="312">
        <f t="shared" si="333"/>
        <v>-580.61992824326546</v>
      </c>
      <c r="ED371" s="313">
        <f>SUM(DU371:EC371)</f>
        <v>-1358.7918577629116</v>
      </c>
      <c r="EE371" s="303">
        <f>ED371-(DL371/$DQ$4)</f>
        <v>0</v>
      </c>
      <c r="EF371" s="317"/>
      <c r="EG371" s="314"/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1049107.8955331889</v>
      </c>
      <c r="J372" s="262">
        <v>1018597.6143556576</v>
      </c>
      <c r="K372" s="262">
        <v>992190.16082480398</v>
      </c>
      <c r="L372" s="262">
        <v>974161.39388851146</v>
      </c>
      <c r="M372" s="262">
        <v>890915.820047213</v>
      </c>
      <c r="N372" s="262">
        <v>868215.52527245658</v>
      </c>
      <c r="O372" s="262">
        <v>898692.69076117035</v>
      </c>
      <c r="P372" s="262">
        <v>922548.49283873814</v>
      </c>
      <c r="Q372" s="262">
        <v>901634.86819878127</v>
      </c>
      <c r="R372" s="262">
        <v>872539.07160575013</v>
      </c>
      <c r="S372" s="262">
        <v>852871.27951129701</v>
      </c>
      <c r="T372" s="262">
        <v>720968.8015345874</v>
      </c>
      <c r="U372" s="262">
        <v>710992.88146139006</v>
      </c>
      <c r="V372" s="262">
        <v>707052.44529778627</v>
      </c>
      <c r="W372" s="262">
        <v>728605.69058872282</v>
      </c>
      <c r="X372" s="262">
        <v>700438.99374973518</v>
      </c>
      <c r="Y372" s="262">
        <v>672894.69583484449</v>
      </c>
      <c r="Z372" s="262">
        <v>647978.54337755754</v>
      </c>
      <c r="AA372" s="262">
        <v>649749.06868934387</v>
      </c>
      <c r="AB372" s="262">
        <v>615860.52857909258</v>
      </c>
      <c r="AC372" s="262">
        <v>629340.51344058313</v>
      </c>
      <c r="AD372" s="262">
        <v>622844.43989887601</v>
      </c>
      <c r="AE372" s="262">
        <v>595385.82945817488</v>
      </c>
      <c r="AF372" s="262">
        <v>564222.59240600222</v>
      </c>
      <c r="AG372" s="262">
        <v>558246.77993752772</v>
      </c>
      <c r="AH372" s="262">
        <v>529399.89911473857</v>
      </c>
      <c r="AI372" s="262">
        <v>519685.03109556943</v>
      </c>
      <c r="AJ372" s="262">
        <v>490593.30131798424</v>
      </c>
      <c r="AK372" s="262">
        <v>464384.38647991628</v>
      </c>
      <c r="AL372" s="262">
        <v>461716.47785715747</v>
      </c>
      <c r="AM372" s="262">
        <v>461075.8413432485</v>
      </c>
      <c r="AN372" s="262">
        <v>508798.83501946449</v>
      </c>
      <c r="AO372" s="262">
        <v>518593.55816879292</v>
      </c>
      <c r="AP372" s="262">
        <v>530357.15205895342</v>
      </c>
      <c r="AQ372" s="262">
        <v>552233.76515300851</v>
      </c>
      <c r="AR372" s="262">
        <v>562804.71065928228</v>
      </c>
      <c r="AS372" s="262">
        <v>576946.5146538975</v>
      </c>
      <c r="AT372" s="262">
        <v>578387.23452302557</v>
      </c>
      <c r="AU372" s="262">
        <v>556500.40206925664</v>
      </c>
      <c r="AV372" s="262">
        <v>565541.92460462369</v>
      </c>
      <c r="AW372" s="262">
        <v>575822.18744401203</v>
      </c>
      <c r="AX372" s="262">
        <v>575128.10783499782</v>
      </c>
      <c r="AY372" s="262">
        <v>578681.67642748368</v>
      </c>
      <c r="AZ372" s="262">
        <v>579640.05825714569</v>
      </c>
      <c r="BA372" s="262">
        <v>580341.04189069045</v>
      </c>
      <c r="BB372" s="262">
        <v>586063.15817856789</v>
      </c>
      <c r="BC372" s="262">
        <v>622407.49949056702</v>
      </c>
      <c r="BD372" s="262">
        <v>667250.7832419388</v>
      </c>
      <c r="BE372" s="262">
        <v>664420.8561773788</v>
      </c>
      <c r="BF372" s="262">
        <v>664043.78280912898</v>
      </c>
      <c r="BG372" s="262">
        <v>688933.40617643332</v>
      </c>
      <c r="BH372" s="262">
        <v>687035.17921164015</v>
      </c>
      <c r="BI372" s="262">
        <v>708419.06949755538</v>
      </c>
      <c r="BJ372" s="262">
        <v>742860.39543483965</v>
      </c>
      <c r="BK372" s="262">
        <v>761044.17962569057</v>
      </c>
      <c r="BL372" s="262">
        <v>783707.94016293075</v>
      </c>
      <c r="BM372" s="262">
        <v>799537.97949362104</v>
      </c>
      <c r="BN372" s="262">
        <v>802804.5720472103</v>
      </c>
      <c r="BO372" s="262">
        <v>804661.94266059517</v>
      </c>
      <c r="BP372" s="262">
        <v>804716.71309312829</v>
      </c>
      <c r="BQ372" s="262">
        <v>809638.90019070753</v>
      </c>
      <c r="BR372" s="262">
        <v>812458.81934203778</v>
      </c>
      <c r="BS372" s="262">
        <v>816213.65588051535</v>
      </c>
      <c r="BT372" s="262">
        <v>814929.99873175961</v>
      </c>
      <c r="BU372" s="262">
        <v>815460.68635835731</v>
      </c>
      <c r="BV372" s="262">
        <v>833546.84796407458</v>
      </c>
      <c r="BW372" s="262">
        <v>834149.19848821999</v>
      </c>
      <c r="BX372" s="262">
        <v>844300.70068526431</v>
      </c>
      <c r="BY372" s="262">
        <v>850147.98960681469</v>
      </c>
      <c r="BZ372" s="262">
        <v>853463.09648759884</v>
      </c>
      <c r="CA372" s="262">
        <v>874517.36482669297</v>
      </c>
      <c r="CB372" s="262">
        <v>876165.16629626951</v>
      </c>
      <c r="CC372" s="262">
        <v>877984.01477808598</v>
      </c>
      <c r="CD372" s="262">
        <v>880007.68115275656</v>
      </c>
      <c r="CE372" s="262">
        <v>869418.40879186708</v>
      </c>
      <c r="CF372" s="262">
        <v>880665.63043834362</v>
      </c>
      <c r="CG372" s="262">
        <v>885065.22584810841</v>
      </c>
      <c r="CH372" s="262">
        <v>902097.62205079349</v>
      </c>
      <c r="CI372" s="262">
        <v>903997.05150441115</v>
      </c>
      <c r="CJ372" s="262">
        <v>904860.6237111903</v>
      </c>
      <c r="CK372" s="262">
        <v>901455.75576061849</v>
      </c>
      <c r="CL372" s="262">
        <v>902748.4551225889</v>
      </c>
      <c r="CM372" s="262">
        <v>901393.96583190979</v>
      </c>
      <c r="CN372" s="262">
        <v>901070.3859010248</v>
      </c>
      <c r="CO372" s="262">
        <v>919414.77896476991</v>
      </c>
      <c r="CP372" s="262">
        <v>921447.77395247947</v>
      </c>
      <c r="CQ372" s="262">
        <v>922235.8684178096</v>
      </c>
      <c r="CR372" s="262">
        <v>936176.73731054773</v>
      </c>
      <c r="CS372" s="262">
        <v>910934.46700315177</v>
      </c>
      <c r="CT372" s="262">
        <v>944465.50285600289</v>
      </c>
      <c r="CU372" s="262">
        <v>949704.86689596309</v>
      </c>
      <c r="CV372" s="262">
        <v>966715.24240398838</v>
      </c>
      <c r="CW372" s="262">
        <v>1157036.4415996321</v>
      </c>
      <c r="CX372" s="262">
        <v>1187225.3625827827</v>
      </c>
      <c r="CY372" s="262">
        <v>1222497.3024655357</v>
      </c>
      <c r="CZ372" s="262">
        <v>1233980.767857569</v>
      </c>
      <c r="DA372" s="262">
        <v>1218596.1759830324</v>
      </c>
      <c r="DB372" s="262">
        <v>1276482.0058628384</v>
      </c>
      <c r="DC372" s="262">
        <v>1301188.8841402058</v>
      </c>
      <c r="DD372" s="262">
        <v>1311142.5974157013</v>
      </c>
      <c r="DE372" s="262">
        <v>1254693.9943870588</v>
      </c>
      <c r="DF372" s="262">
        <v>1328597.8780998578</v>
      </c>
      <c r="DG372" s="262">
        <v>1527695.1169042932</v>
      </c>
      <c r="DH372" s="262">
        <v>1715792.3857350152</v>
      </c>
      <c r="DI372" s="262">
        <v>-778171.92951964703</v>
      </c>
      <c r="DJ372" s="262">
        <v>-1358791.8577629125</v>
      </c>
      <c r="DK372" s="262">
        <v>0</v>
      </c>
      <c r="DL372" s="263">
        <v>0</v>
      </c>
      <c r="DM372" s="343"/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1049.1078955331891</v>
      </c>
      <c r="DV372" s="262">
        <f>+DU372+DV371</f>
        <v>898.69269076117041</v>
      </c>
      <c r="DW372" s="262">
        <f t="shared" ref="DW372:EC372" si="334">+DV372+DW371</f>
        <v>461.71647785715766</v>
      </c>
      <c r="DX372" s="262">
        <f t="shared" si="334"/>
        <v>944.46550285600279</v>
      </c>
      <c r="DY372" s="262">
        <f t="shared" si="334"/>
        <v>1222.4973024655355</v>
      </c>
      <c r="DZ372" s="262">
        <f t="shared" si="334"/>
        <v>1254.6939943870586</v>
      </c>
      <c r="EA372" s="262">
        <f t="shared" si="334"/>
        <v>1527.6951169042932</v>
      </c>
      <c r="EB372" s="262">
        <f t="shared" si="334"/>
        <v>-778.17192951964626</v>
      </c>
      <c r="EC372" s="262">
        <f t="shared" si="334"/>
        <v>-1358.7918577629116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H373" s="51" t="s">
        <v>447</v>
      </c>
      <c r="I373" s="52">
        <v>1064727.3153190538</v>
      </c>
      <c r="J373" s="52">
        <v>-30510.281177531306</v>
      </c>
      <c r="K373" s="52">
        <v>-26407.453530853669</v>
      </c>
      <c r="L373" s="52">
        <v>-18028.766936292544</v>
      </c>
      <c r="M373" s="52">
        <v>-83245.573841298552</v>
      </c>
      <c r="N373" s="52">
        <v>-22700.294774756425</v>
      </c>
      <c r="O373" s="52">
        <v>30477.165488713748</v>
      </c>
      <c r="P373" s="52">
        <v>23855.802077567816</v>
      </c>
      <c r="Q373" s="52">
        <v>-20913.62463995695</v>
      </c>
      <c r="R373" s="52">
        <v>-29095.796593031075</v>
      </c>
      <c r="S373" s="52">
        <v>-19667.792094453122</v>
      </c>
      <c r="T373" s="52">
        <v>-131902.47797670969</v>
      </c>
      <c r="U373" s="52">
        <v>-9975.9200731973397</v>
      </c>
      <c r="V373" s="52">
        <v>-3940.4361636037793</v>
      </c>
      <c r="W373" s="52">
        <v>21553.245290936502</v>
      </c>
      <c r="X373" s="52">
        <v>-28166.696838987606</v>
      </c>
      <c r="Y373" s="52">
        <v>-27544.297914890642</v>
      </c>
      <c r="Z373" s="52">
        <v>-24916.152457287069</v>
      </c>
      <c r="AA373" s="52">
        <v>1770.5253117863249</v>
      </c>
      <c r="AB373" s="52">
        <v>-33888.540110251277</v>
      </c>
      <c r="AC373" s="52">
        <v>13479.984861490535</v>
      </c>
      <c r="AD373" s="52">
        <v>-6496.0735417069736</v>
      </c>
      <c r="AE373" s="52">
        <v>-27458.610440701123</v>
      </c>
      <c r="AF373" s="52">
        <v>-31163.237052172615</v>
      </c>
      <c r="AG373" s="52">
        <v>-5975.8124684745126</v>
      </c>
      <c r="AH373" s="52">
        <v>-28846.880822789237</v>
      </c>
      <c r="AI373" s="52">
        <v>-9714.8680191691892</v>
      </c>
      <c r="AJ373" s="52">
        <v>-29091.729777585177</v>
      </c>
      <c r="AK373" s="52">
        <v>-26208.914838067896</v>
      </c>
      <c r="AL373" s="52">
        <v>-2667.9086227587359</v>
      </c>
      <c r="AM373" s="52">
        <v>-640.63651390899145</v>
      </c>
      <c r="AN373" s="52">
        <v>47722.99367621597</v>
      </c>
      <c r="AO373" s="52">
        <v>9794.7231493284671</v>
      </c>
      <c r="AP373" s="52">
        <v>11763.593890160442</v>
      </c>
      <c r="AQ373" s="52">
        <v>21876.613094055065</v>
      </c>
      <c r="AR373" s="52">
        <v>10570.945506273805</v>
      </c>
      <c r="AS373" s="52">
        <v>14141.803994615242</v>
      </c>
      <c r="AT373" s="52">
        <v>1440.719869128033</v>
      </c>
      <c r="AU373" s="52">
        <v>-21886.83245376894</v>
      </c>
      <c r="AV373" s="52">
        <v>9041.5225353670648</v>
      </c>
      <c r="AW373" s="52">
        <v>10280.26283938835</v>
      </c>
      <c r="AX373" s="52">
        <v>-694.07960901425304</v>
      </c>
      <c r="AY373" s="52">
        <v>3553.5685924858462</v>
      </c>
      <c r="AZ373" s="52">
        <v>958.38182966197337</v>
      </c>
      <c r="BA373" s="52">
        <v>700.98363354472315</v>
      </c>
      <c r="BB373" s="52">
        <v>5722.1162878774139</v>
      </c>
      <c r="BC373" s="52">
        <v>36344.341311999131</v>
      </c>
      <c r="BD373" s="52">
        <v>44843.283751371753</v>
      </c>
      <c r="BE373" s="52">
        <v>-2829.9270645600054</v>
      </c>
      <c r="BF373" s="52">
        <v>-377.07336824981394</v>
      </c>
      <c r="BG373" s="52">
        <v>24889.623367304361</v>
      </c>
      <c r="BH373" s="52">
        <v>-1898.22696479314</v>
      </c>
      <c r="BI373" s="52">
        <v>21383.89028591524</v>
      </c>
      <c r="BJ373" s="52">
        <v>34441.325937284317</v>
      </c>
      <c r="BK373" s="52">
        <v>18183.784190850885</v>
      </c>
      <c r="BL373" s="52">
        <v>22663.760537240225</v>
      </c>
      <c r="BM373" s="52">
        <v>15830.039330690232</v>
      </c>
      <c r="BN373" s="52">
        <v>3266.5925535892843</v>
      </c>
      <c r="BO373" s="52">
        <v>1857.3706133849046</v>
      </c>
      <c r="BP373" s="52">
        <v>54.770432533139683</v>
      </c>
      <c r="BQ373" s="52">
        <v>4922.1870975792299</v>
      </c>
      <c r="BR373" s="52">
        <v>2819.9191513302339</v>
      </c>
      <c r="BS373" s="52">
        <v>3754.8365384775207</v>
      </c>
      <c r="BT373" s="52">
        <v>-1283.6571487556994</v>
      </c>
      <c r="BU373" s="52">
        <v>530.68762659771028</v>
      </c>
      <c r="BV373" s="52">
        <v>18086.161605717265</v>
      </c>
      <c r="BW373" s="52">
        <v>602.35052414543497</v>
      </c>
      <c r="BX373" s="52">
        <v>10151.502197044269</v>
      </c>
      <c r="BY373" s="52">
        <v>5847.2889215503692</v>
      </c>
      <c r="BZ373" s="52">
        <v>3315.1068807841648</v>
      </c>
      <c r="CA373" s="52">
        <v>21054.268339094153</v>
      </c>
      <c r="CB373" s="52">
        <v>1647.8014695765135</v>
      </c>
      <c r="CC373" s="52">
        <v>1818.8484818164795</v>
      </c>
      <c r="CD373" s="52">
        <v>2023.666374670549</v>
      </c>
      <c r="CE373" s="52">
        <v>-10589.272360889467</v>
      </c>
      <c r="CF373" s="52">
        <v>11247.221646476513</v>
      </c>
      <c r="CG373" s="52">
        <v>4399.5954097648446</v>
      </c>
      <c r="CH373" s="52">
        <v>17032.396202685133</v>
      </c>
      <c r="CI373" s="52">
        <v>1899.4294536176549</v>
      </c>
      <c r="CJ373" s="52">
        <v>863.57220677910163</v>
      </c>
      <c r="CK373" s="52">
        <v>-3404.8679505717973</v>
      </c>
      <c r="CL373" s="52">
        <v>1292.6993619704103</v>
      </c>
      <c r="CM373" s="52">
        <v>-1354.4892906790947</v>
      </c>
      <c r="CN373" s="52">
        <v>-323.57993088504736</v>
      </c>
      <c r="CO373" s="52">
        <v>18344.393063745156</v>
      </c>
      <c r="CP373" s="52">
        <v>2032.9949877095492</v>
      </c>
      <c r="CQ373" s="52">
        <v>788.09446533008918</v>
      </c>
      <c r="CR373" s="52">
        <v>13940.86889273817</v>
      </c>
      <c r="CS373" s="52">
        <v>-25242.270307395916</v>
      </c>
      <c r="CT373" s="52">
        <v>33531.035852851099</v>
      </c>
      <c r="CU373" s="52">
        <v>5239.3640399601809</v>
      </c>
      <c r="CV373" s="52">
        <v>17010.375508025209</v>
      </c>
      <c r="CW373" s="52">
        <v>190321.19919564325</v>
      </c>
      <c r="CX373" s="52">
        <v>30188.920983150703</v>
      </c>
      <c r="CY373" s="52">
        <v>35271.93988275298</v>
      </c>
      <c r="CZ373" s="52">
        <v>11483.465392033282</v>
      </c>
      <c r="DA373" s="52">
        <v>-15384.59187453664</v>
      </c>
      <c r="DB373" s="52">
        <v>57885.829879805926</v>
      </c>
      <c r="DC373" s="52">
        <v>24706.878277367388</v>
      </c>
      <c r="DD373" s="52">
        <v>9953.7132754954546</v>
      </c>
      <c r="DE373" s="52">
        <v>-56448.603028642501</v>
      </c>
      <c r="DF373" s="52">
        <v>73903.883712799085</v>
      </c>
      <c r="DG373" s="52">
        <v>199097.23880443547</v>
      </c>
      <c r="DH373" s="52">
        <v>188097.26883072194</v>
      </c>
      <c r="DI373" s="52">
        <v>-2398684.330838657</v>
      </c>
      <c r="DJ373" s="52">
        <v>-691519.3389175497</v>
      </c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H374" s="51" t="s">
        <v>448</v>
      </c>
      <c r="I374" s="52">
        <f>I371-I373</f>
        <v>-15619.419785864884</v>
      </c>
      <c r="J374" s="52">
        <f t="shared" ref="J374:BU374" si="335">J371-J373</f>
        <v>0</v>
      </c>
      <c r="K374" s="52">
        <f t="shared" si="335"/>
        <v>0</v>
      </c>
      <c r="L374" s="52">
        <f t="shared" si="335"/>
        <v>0</v>
      </c>
      <c r="M374" s="52">
        <f t="shared" si="335"/>
        <v>0</v>
      </c>
      <c r="N374" s="52">
        <f t="shared" si="335"/>
        <v>0</v>
      </c>
      <c r="O374" s="52">
        <f t="shared" si="335"/>
        <v>4.0017766878008842E-11</v>
      </c>
      <c r="P374" s="52">
        <f t="shared" si="335"/>
        <v>0</v>
      </c>
      <c r="Q374" s="52">
        <f t="shared" si="335"/>
        <v>2.9103830456733704E-11</v>
      </c>
      <c r="R374" s="52">
        <f t="shared" si="335"/>
        <v>-7.6397554948925972E-11</v>
      </c>
      <c r="S374" s="52">
        <f t="shared" si="335"/>
        <v>0</v>
      </c>
      <c r="T374" s="52">
        <f t="shared" si="335"/>
        <v>0</v>
      </c>
      <c r="U374" s="52">
        <f t="shared" si="335"/>
        <v>3.2741809263825417E-11</v>
      </c>
      <c r="V374" s="52">
        <f t="shared" si="335"/>
        <v>-1.0913936421275139E-11</v>
      </c>
      <c r="W374" s="52">
        <f t="shared" si="335"/>
        <v>8.7311491370201111E-11</v>
      </c>
      <c r="X374" s="52">
        <f t="shared" si="335"/>
        <v>-4.3655745685100555E-11</v>
      </c>
      <c r="Y374" s="52">
        <f t="shared" si="335"/>
        <v>0</v>
      </c>
      <c r="Z374" s="52">
        <f t="shared" si="335"/>
        <v>8.3673512563109398E-11</v>
      </c>
      <c r="AA374" s="52">
        <f t="shared" si="335"/>
        <v>3.4560798667371273E-11</v>
      </c>
      <c r="AB374" s="52">
        <f t="shared" si="335"/>
        <v>0</v>
      </c>
      <c r="AC374" s="52">
        <f t="shared" si="335"/>
        <v>0</v>
      </c>
      <c r="AD374" s="52">
        <f t="shared" si="335"/>
        <v>-9.4587448984384537E-11</v>
      </c>
      <c r="AE374" s="52">
        <f t="shared" si="335"/>
        <v>0</v>
      </c>
      <c r="AF374" s="52">
        <f t="shared" si="335"/>
        <v>0</v>
      </c>
      <c r="AG374" s="52">
        <f t="shared" si="335"/>
        <v>-1.0913936421275139E-11</v>
      </c>
      <c r="AH374" s="52">
        <f t="shared" si="335"/>
        <v>1.0550138540565968E-10</v>
      </c>
      <c r="AI374" s="52">
        <f t="shared" si="335"/>
        <v>7.2759576141834259E-11</v>
      </c>
      <c r="AJ374" s="52">
        <f t="shared" si="335"/>
        <v>0</v>
      </c>
      <c r="AK374" s="52">
        <f t="shared" si="335"/>
        <v>-5.4569682106375694E-11</v>
      </c>
      <c r="AL374" s="52">
        <f t="shared" si="335"/>
        <v>-4.7293724492192268E-11</v>
      </c>
      <c r="AM374" s="52">
        <f t="shared" si="335"/>
        <v>0</v>
      </c>
      <c r="AN374" s="52">
        <f t="shared" si="335"/>
        <v>0</v>
      </c>
      <c r="AO374" s="52">
        <f t="shared" si="335"/>
        <v>0</v>
      </c>
      <c r="AP374" s="52">
        <f t="shared" si="335"/>
        <v>0</v>
      </c>
      <c r="AQ374" s="52">
        <f t="shared" si="335"/>
        <v>0</v>
      </c>
      <c r="AR374" s="52">
        <f t="shared" si="335"/>
        <v>0</v>
      </c>
      <c r="AS374" s="52">
        <f t="shared" si="335"/>
        <v>0</v>
      </c>
      <c r="AT374" s="52">
        <f t="shared" si="335"/>
        <v>0</v>
      </c>
      <c r="AU374" s="52">
        <f t="shared" si="335"/>
        <v>-2.9103830456733704E-11</v>
      </c>
      <c r="AV374" s="52">
        <f t="shared" si="335"/>
        <v>0</v>
      </c>
      <c r="AW374" s="52">
        <f t="shared" si="335"/>
        <v>0</v>
      </c>
      <c r="AX374" s="52">
        <f t="shared" si="335"/>
        <v>-3.1832314562052488E-12</v>
      </c>
      <c r="AY374" s="52">
        <f t="shared" si="335"/>
        <v>0</v>
      </c>
      <c r="AZ374" s="52">
        <f t="shared" si="335"/>
        <v>0</v>
      </c>
      <c r="BA374" s="52">
        <f t="shared" si="335"/>
        <v>0</v>
      </c>
      <c r="BB374" s="52">
        <f t="shared" si="335"/>
        <v>0</v>
      </c>
      <c r="BC374" s="52">
        <f t="shared" si="335"/>
        <v>0</v>
      </c>
      <c r="BD374" s="52">
        <f t="shared" si="335"/>
        <v>0</v>
      </c>
      <c r="BE374" s="52">
        <f t="shared" si="335"/>
        <v>-5.0022208597511053E-12</v>
      </c>
      <c r="BF374" s="52">
        <f t="shared" si="335"/>
        <v>3.637978807091713E-12</v>
      </c>
      <c r="BG374" s="52">
        <f t="shared" si="335"/>
        <v>0</v>
      </c>
      <c r="BH374" s="52">
        <f t="shared" si="335"/>
        <v>0</v>
      </c>
      <c r="BI374" s="52">
        <f t="shared" si="335"/>
        <v>0</v>
      </c>
      <c r="BJ374" s="52">
        <f t="shared" si="335"/>
        <v>0</v>
      </c>
      <c r="BK374" s="52">
        <f t="shared" si="335"/>
        <v>0</v>
      </c>
      <c r="BL374" s="52">
        <f t="shared" si="335"/>
        <v>-4.3655745685100555E-11</v>
      </c>
      <c r="BM374" s="52">
        <f t="shared" si="335"/>
        <v>0</v>
      </c>
      <c r="BN374" s="52">
        <f t="shared" si="335"/>
        <v>0</v>
      </c>
      <c r="BO374" s="52">
        <f t="shared" si="335"/>
        <v>0</v>
      </c>
      <c r="BP374" s="52">
        <f t="shared" si="335"/>
        <v>2.0918378140777349E-11</v>
      </c>
      <c r="BQ374" s="52">
        <f t="shared" si="335"/>
        <v>0</v>
      </c>
      <c r="BR374" s="52">
        <f t="shared" si="335"/>
        <v>-3.637978807091713E-12</v>
      </c>
      <c r="BS374" s="52">
        <f t="shared" si="335"/>
        <v>0</v>
      </c>
      <c r="BT374" s="52">
        <f t="shared" si="335"/>
        <v>0</v>
      </c>
      <c r="BU374" s="52">
        <f t="shared" si="335"/>
        <v>0</v>
      </c>
      <c r="BV374" s="52">
        <f t="shared" ref="BV374:DJ374" si="336">BV371-BV373</f>
        <v>0</v>
      </c>
      <c r="BW374" s="52">
        <f t="shared" si="336"/>
        <v>1.5234036254696548E-11</v>
      </c>
      <c r="BX374" s="52">
        <f t="shared" si="336"/>
        <v>0</v>
      </c>
      <c r="BY374" s="52">
        <f t="shared" si="336"/>
        <v>0</v>
      </c>
      <c r="BZ374" s="52">
        <f t="shared" si="336"/>
        <v>0</v>
      </c>
      <c r="CA374" s="52">
        <f t="shared" si="336"/>
        <v>0</v>
      </c>
      <c r="CB374" s="52">
        <f t="shared" si="336"/>
        <v>0</v>
      </c>
      <c r="CC374" s="52">
        <f t="shared" si="336"/>
        <v>0</v>
      </c>
      <c r="CD374" s="52">
        <f t="shared" si="336"/>
        <v>0</v>
      </c>
      <c r="CE374" s="52">
        <f t="shared" si="336"/>
        <v>0</v>
      </c>
      <c r="CF374" s="52">
        <f t="shared" si="336"/>
        <v>0</v>
      </c>
      <c r="CG374" s="52">
        <f t="shared" si="336"/>
        <v>0</v>
      </c>
      <c r="CH374" s="52">
        <f t="shared" si="336"/>
        <v>0</v>
      </c>
      <c r="CI374" s="52">
        <f t="shared" si="336"/>
        <v>0</v>
      </c>
      <c r="CJ374" s="52">
        <f t="shared" si="336"/>
        <v>0</v>
      </c>
      <c r="CK374" s="52">
        <f t="shared" si="336"/>
        <v>0</v>
      </c>
      <c r="CL374" s="52">
        <f t="shared" si="336"/>
        <v>0</v>
      </c>
      <c r="CM374" s="52">
        <f t="shared" si="336"/>
        <v>0</v>
      </c>
      <c r="CN374" s="52">
        <f t="shared" si="336"/>
        <v>5.0022208597511053E-11</v>
      </c>
      <c r="CO374" s="52">
        <f t="shared" si="336"/>
        <v>0</v>
      </c>
      <c r="CP374" s="52">
        <f t="shared" si="336"/>
        <v>0</v>
      </c>
      <c r="CQ374" s="52">
        <f t="shared" si="336"/>
        <v>0</v>
      </c>
      <c r="CR374" s="52">
        <f t="shared" si="336"/>
        <v>0</v>
      </c>
      <c r="CS374" s="52">
        <f t="shared" si="336"/>
        <v>0</v>
      </c>
      <c r="CT374" s="52">
        <f t="shared" si="336"/>
        <v>0</v>
      </c>
      <c r="CU374" s="52">
        <f t="shared" si="336"/>
        <v>0</v>
      </c>
      <c r="CV374" s="52">
        <f t="shared" si="336"/>
        <v>6.5483618527650833E-11</v>
      </c>
      <c r="CW374" s="52">
        <f t="shared" si="336"/>
        <v>5.5297277867794037E-10</v>
      </c>
      <c r="CX374" s="52">
        <f t="shared" si="336"/>
        <v>-5.8207660913467407E-11</v>
      </c>
      <c r="CY374" s="52">
        <f t="shared" si="336"/>
        <v>0</v>
      </c>
      <c r="CZ374" s="52">
        <f t="shared" si="336"/>
        <v>-5.4569682106375694E-11</v>
      </c>
      <c r="DA374" s="52">
        <f t="shared" si="336"/>
        <v>5.0931703299283981E-11</v>
      </c>
      <c r="DB374" s="52">
        <f t="shared" si="336"/>
        <v>0</v>
      </c>
      <c r="DC374" s="52">
        <f t="shared" si="336"/>
        <v>9.4587448984384537E-11</v>
      </c>
      <c r="DD374" s="52">
        <f t="shared" si="336"/>
        <v>5.8207660913467407E-11</v>
      </c>
      <c r="DE374" s="52">
        <f t="shared" si="336"/>
        <v>0</v>
      </c>
      <c r="DF374" s="52">
        <f t="shared" si="336"/>
        <v>0</v>
      </c>
      <c r="DG374" s="52">
        <f t="shared" si="336"/>
        <v>0</v>
      </c>
      <c r="DH374" s="52">
        <f t="shared" si="336"/>
        <v>0</v>
      </c>
      <c r="DI374" s="52">
        <f t="shared" si="336"/>
        <v>-95279.984416005202</v>
      </c>
      <c r="DJ374" s="52">
        <f t="shared" si="336"/>
        <v>110899.41067428421</v>
      </c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 t="s">
        <v>449</v>
      </c>
      <c r="I376" s="56">
        <f>I371</f>
        <v>1049107.8955331889</v>
      </c>
      <c r="J376" s="56">
        <f>J371</f>
        <v>-30510.281177531295</v>
      </c>
      <c r="K376" s="56">
        <f>K371</f>
        <v>-26407.453530853665</v>
      </c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 t="s">
        <v>450</v>
      </c>
      <c r="I377" s="52">
        <v>1064727.3153190538</v>
      </c>
      <c r="J377" s="52">
        <v>-30510.281177531306</v>
      </c>
      <c r="K377" s="52">
        <v>-26407.453530853669</v>
      </c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 t="s">
        <v>451</v>
      </c>
      <c r="I378" s="52">
        <f>I377-I376</f>
        <v>15619.419785864884</v>
      </c>
      <c r="J378" s="52">
        <f>J377-J376</f>
        <v>0</v>
      </c>
      <c r="K378" s="52">
        <f>K377-K376</f>
        <v>0</v>
      </c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 t="s">
        <v>452</v>
      </c>
      <c r="I380" s="56">
        <f>I169+I300</f>
        <v>1277640.3004238724</v>
      </c>
      <c r="J380" s="56">
        <f>J169+J300</f>
        <v>642.73375425177267</v>
      </c>
      <c r="K380" s="56">
        <f>K169+K300</f>
        <v>2797.4106768705556</v>
      </c>
      <c r="L380" s="56">
        <f>L169+L300</f>
        <v>13590.598344126798</v>
      </c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 t="s">
        <v>453</v>
      </c>
      <c r="I381" s="52">
        <v>71209.310433153005</v>
      </c>
      <c r="J381" s="52">
        <v>0</v>
      </c>
      <c r="K381" s="52">
        <v>0</v>
      </c>
      <c r="L381" s="52">
        <v>0</v>
      </c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 t="s">
        <v>454</v>
      </c>
      <c r="I382" s="52">
        <f>I381-I380</f>
        <v>-1206430.9899907194</v>
      </c>
      <c r="J382" s="52">
        <f>J381-J380</f>
        <v>-642.73375425177267</v>
      </c>
      <c r="K382" s="52">
        <f>K381-K380</f>
        <v>-2797.4106768705556</v>
      </c>
      <c r="L382" s="52">
        <f>L381-L380</f>
        <v>-13590.598344126798</v>
      </c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 t="s">
        <v>455</v>
      </c>
      <c r="I384" s="56">
        <f>SUM(I138:I164)+I128+I19+I18+I130</f>
        <v>600904.3011696008</v>
      </c>
      <c r="J384" s="56">
        <f>SUM(J138:J164)+J128+J19+J18</f>
        <v>642.73375425177267</v>
      </c>
      <c r="K384" s="56">
        <f>SUM(K138:K164)+K128+K19+K18</f>
        <v>2797.4106768705556</v>
      </c>
    </row>
    <row r="385" spans="8:11" ht="15.75" customHeight="1" x14ac:dyDescent="0.35">
      <c r="H385" s="55" t="s">
        <v>456</v>
      </c>
      <c r="I385" s="52">
        <v>0</v>
      </c>
      <c r="J385" s="52">
        <v>0</v>
      </c>
      <c r="K385" s="52">
        <v>0</v>
      </c>
    </row>
    <row r="386" spans="8:11" ht="15.75" customHeight="1" x14ac:dyDescent="0.35">
      <c r="H386" s="55" t="s">
        <v>457</v>
      </c>
      <c r="I386" s="52">
        <f>I385-I384</f>
        <v>-600904.3011696008</v>
      </c>
      <c r="J386" s="52">
        <f>J385-J384</f>
        <v>-642.73375425177267</v>
      </c>
      <c r="K386" s="52">
        <f>K385-K384</f>
        <v>-2797.4106768705556</v>
      </c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 t="s">
        <v>458</v>
      </c>
      <c r="I388" s="56">
        <f>I367+I287</f>
        <v>-228532.40489068351</v>
      </c>
      <c r="J388" s="56">
        <f>J367+J287</f>
        <v>-31153.014931783069</v>
      </c>
      <c r="K388" s="56">
        <f>K367+K287</f>
        <v>-29204.864207724218</v>
      </c>
    </row>
    <row r="389" spans="8:11" ht="15.75" customHeight="1" x14ac:dyDescent="0.35">
      <c r="H389" s="55" t="s">
        <v>459</v>
      </c>
      <c r="I389" s="52">
        <v>0</v>
      </c>
      <c r="J389" s="52">
        <v>0</v>
      </c>
      <c r="K389" s="52">
        <v>0</v>
      </c>
    </row>
    <row r="390" spans="8:11" ht="15.75" customHeight="1" x14ac:dyDescent="0.35">
      <c r="H390" s="55" t="s">
        <v>448</v>
      </c>
      <c r="I390" s="52">
        <f>I389-I388</f>
        <v>228532.40489068351</v>
      </c>
      <c r="J390" s="52">
        <f>J389-J388</f>
        <v>31153.014931783069</v>
      </c>
      <c r="K390" s="52">
        <f>K389-K388</f>
        <v>29204.864207724218</v>
      </c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 t="s">
        <v>460</v>
      </c>
      <c r="I392" s="56">
        <f>SUM(I173:I273)</f>
        <v>-44255.284720036216</v>
      </c>
      <c r="J392" s="56">
        <f>SUM(J173:J273)</f>
        <v>-21680.842169611078</v>
      </c>
      <c r="K392" s="56">
        <f>SUM(K173:K273)</f>
        <v>-21680.83583555221</v>
      </c>
    </row>
    <row r="393" spans="8:11" ht="15.75" customHeight="1" x14ac:dyDescent="0.35">
      <c r="H393" s="55" t="s">
        <v>461</v>
      </c>
      <c r="I393" s="52" t="e">
        <v>#REF!</v>
      </c>
      <c r="J393" s="52" t="e">
        <v>#REF!</v>
      </c>
      <c r="K393" s="52" t="e">
        <v>#REF!</v>
      </c>
    </row>
    <row r="394" spans="8:11" ht="15.75" customHeight="1" x14ac:dyDescent="0.35">
      <c r="H394" s="55" t="s">
        <v>448</v>
      </c>
      <c r="I394" s="52" t="e">
        <f>I393-I392</f>
        <v>#REF!</v>
      </c>
      <c r="J394" s="52" t="e">
        <f>J393-J392</f>
        <v>#REF!</v>
      </c>
      <c r="K394" s="52" t="e">
        <f>K393-K392</f>
        <v>#REF!</v>
      </c>
    </row>
    <row r="396" spans="8:11" ht="15.75" customHeight="1" x14ac:dyDescent="0.35">
      <c r="H396" s="51" t="s">
        <v>462</v>
      </c>
      <c r="I396" s="52">
        <f>SUM(I397:I398)</f>
        <v>395203.07468103827</v>
      </c>
    </row>
    <row r="397" spans="8:11" ht="15.75" customHeight="1" x14ac:dyDescent="0.35">
      <c r="H397" s="51" t="s">
        <v>463</v>
      </c>
      <c r="I397" s="54">
        <f>SUM(I21:I101)</f>
        <v>395203.07468103827</v>
      </c>
    </row>
    <row r="398" spans="8:11" ht="15.75" customHeight="1" x14ac:dyDescent="0.35">
      <c r="H398" s="51" t="s">
        <v>464</v>
      </c>
      <c r="I398" s="56">
        <f>SUM(I108:I126)</f>
        <v>0</v>
      </c>
    </row>
    <row r="399" spans="8:11" ht="15.75" customHeight="1" x14ac:dyDescent="0.35">
      <c r="H399" s="51" t="s">
        <v>465</v>
      </c>
      <c r="I399" s="52">
        <v>0</v>
      </c>
    </row>
    <row r="400" spans="8:11" ht="15.75" customHeight="1" x14ac:dyDescent="0.35">
      <c r="H400" s="51" t="s">
        <v>448</v>
      </c>
      <c r="I400" s="52">
        <f>I399-I396</f>
        <v>-395203.07468103827</v>
      </c>
    </row>
  </sheetData>
  <mergeCells count="1">
    <mergeCell ref="A13:D13"/>
  </mergeCells>
  <conditionalFormatting sqref="EG1:EH7 EH369:EH372 EH170:EH286 EH23:EH168">
    <cfRule type="cellIs" dxfId="11" priority="4" operator="lessThan">
      <formula>-0.5</formula>
    </cfRule>
    <cfRule type="cellIs" dxfId="10" priority="5" operator="greaterThan">
      <formula>0</formula>
    </cfRule>
    <cfRule type="cellIs" dxfId="9" priority="6" operator="greaterThan">
      <formula>0</formula>
    </cfRule>
  </conditionalFormatting>
  <conditionalFormatting sqref="EF167:EF170">
    <cfRule type="cellIs" dxfId="8" priority="1" operator="lessThan">
      <formula>-0.5</formula>
    </cfRule>
    <cfRule type="cellIs" dxfId="7" priority="2" operator="greaterThan">
      <formula>0</formula>
    </cfRule>
    <cfRule type="cellIs" dxfId="6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C281 EE17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HA400"/>
  <sheetViews>
    <sheetView showGridLines="0" topLeftCell="E1" zoomScale="70" zoomScaleNormal="70" workbookViewId="0">
      <pane xSplit="4" ySplit="13" topLeftCell="I14" activePane="bottomRight" state="frozen"/>
      <selection activeCell="E1" sqref="E1"/>
      <selection pane="topRight" activeCell="I1" sqref="I1"/>
      <selection pane="bottomLeft" activeCell="E14" sqref="E14"/>
      <selection pane="bottomRight" activeCell="K5" sqref="K5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24.81640625" style="344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29-Agu-2024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29-Agu-2024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488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45534</v>
      </c>
      <c r="J11" s="322">
        <f t="shared" ref="J11:BU11" si="0">I11+1</f>
        <v>45535</v>
      </c>
      <c r="K11" s="322">
        <f t="shared" si="0"/>
        <v>45536</v>
      </c>
      <c r="L11" s="322">
        <f t="shared" si="0"/>
        <v>45537</v>
      </c>
      <c r="M11" s="322">
        <f t="shared" si="0"/>
        <v>45538</v>
      </c>
      <c r="N11" s="322">
        <f t="shared" si="0"/>
        <v>45539</v>
      </c>
      <c r="O11" s="322">
        <f t="shared" si="0"/>
        <v>45540</v>
      </c>
      <c r="P11" s="322">
        <f t="shared" si="0"/>
        <v>45541</v>
      </c>
      <c r="Q11" s="322">
        <f t="shared" si="0"/>
        <v>45542</v>
      </c>
      <c r="R11" s="322">
        <f t="shared" si="0"/>
        <v>45543</v>
      </c>
      <c r="S11" s="322">
        <f t="shared" si="0"/>
        <v>45544</v>
      </c>
      <c r="T11" s="322">
        <f t="shared" si="0"/>
        <v>45545</v>
      </c>
      <c r="U11" s="322">
        <f t="shared" si="0"/>
        <v>45546</v>
      </c>
      <c r="V11" s="322">
        <f t="shared" si="0"/>
        <v>45547</v>
      </c>
      <c r="W11" s="322">
        <f t="shared" si="0"/>
        <v>45548</v>
      </c>
      <c r="X11" s="322">
        <f t="shared" si="0"/>
        <v>45549</v>
      </c>
      <c r="Y11" s="322">
        <f t="shared" si="0"/>
        <v>45550</v>
      </c>
      <c r="Z11" s="322">
        <f t="shared" si="0"/>
        <v>45551</v>
      </c>
      <c r="AA11" s="322">
        <f t="shared" si="0"/>
        <v>45552</v>
      </c>
      <c r="AB11" s="322">
        <f t="shared" si="0"/>
        <v>45553</v>
      </c>
      <c r="AC11" s="322">
        <f t="shared" si="0"/>
        <v>45554</v>
      </c>
      <c r="AD11" s="322">
        <f t="shared" si="0"/>
        <v>45555</v>
      </c>
      <c r="AE11" s="322">
        <f t="shared" si="0"/>
        <v>45556</v>
      </c>
      <c r="AF11" s="322">
        <f t="shared" si="0"/>
        <v>45557</v>
      </c>
      <c r="AG11" s="322">
        <f t="shared" si="0"/>
        <v>45558</v>
      </c>
      <c r="AH11" s="322">
        <f t="shared" si="0"/>
        <v>45559</v>
      </c>
      <c r="AI11" s="322">
        <f t="shared" si="0"/>
        <v>45560</v>
      </c>
      <c r="AJ11" s="322">
        <f t="shared" si="0"/>
        <v>45561</v>
      </c>
      <c r="AK11" s="322">
        <f t="shared" si="0"/>
        <v>45562</v>
      </c>
      <c r="AL11" s="322">
        <f t="shared" si="0"/>
        <v>45563</v>
      </c>
      <c r="AM11" s="322">
        <f t="shared" si="0"/>
        <v>45564</v>
      </c>
      <c r="AN11" s="322">
        <f t="shared" si="0"/>
        <v>45565</v>
      </c>
      <c r="AO11" s="322">
        <f t="shared" si="0"/>
        <v>45566</v>
      </c>
      <c r="AP11" s="322">
        <f t="shared" si="0"/>
        <v>45567</v>
      </c>
      <c r="AQ11" s="322">
        <f t="shared" si="0"/>
        <v>45568</v>
      </c>
      <c r="AR11" s="322">
        <f t="shared" si="0"/>
        <v>45569</v>
      </c>
      <c r="AS11" s="322">
        <f t="shared" si="0"/>
        <v>45570</v>
      </c>
      <c r="AT11" s="322">
        <f t="shared" si="0"/>
        <v>45571</v>
      </c>
      <c r="AU11" s="322">
        <f t="shared" si="0"/>
        <v>45572</v>
      </c>
      <c r="AV11" s="322">
        <f t="shared" si="0"/>
        <v>45573</v>
      </c>
      <c r="AW11" s="322">
        <f t="shared" si="0"/>
        <v>45574</v>
      </c>
      <c r="AX11" s="322">
        <f t="shared" si="0"/>
        <v>45575</v>
      </c>
      <c r="AY11" s="322">
        <f t="shared" si="0"/>
        <v>45576</v>
      </c>
      <c r="AZ11" s="322">
        <f t="shared" si="0"/>
        <v>45577</v>
      </c>
      <c r="BA11" s="322">
        <f t="shared" si="0"/>
        <v>45578</v>
      </c>
      <c r="BB11" s="322">
        <f t="shared" si="0"/>
        <v>45579</v>
      </c>
      <c r="BC11" s="322">
        <f t="shared" si="0"/>
        <v>45580</v>
      </c>
      <c r="BD11" s="322">
        <f t="shared" si="0"/>
        <v>45581</v>
      </c>
      <c r="BE11" s="322">
        <f t="shared" si="0"/>
        <v>45582</v>
      </c>
      <c r="BF11" s="322">
        <f t="shared" si="0"/>
        <v>45583</v>
      </c>
      <c r="BG11" s="322">
        <f t="shared" si="0"/>
        <v>45584</v>
      </c>
      <c r="BH11" s="322">
        <f t="shared" si="0"/>
        <v>45585</v>
      </c>
      <c r="BI11" s="322">
        <f t="shared" si="0"/>
        <v>45586</v>
      </c>
      <c r="BJ11" s="322">
        <f t="shared" si="0"/>
        <v>45587</v>
      </c>
      <c r="BK11" s="322">
        <f t="shared" si="0"/>
        <v>45588</v>
      </c>
      <c r="BL11" s="322">
        <f t="shared" si="0"/>
        <v>45589</v>
      </c>
      <c r="BM11" s="322">
        <f t="shared" si="0"/>
        <v>45590</v>
      </c>
      <c r="BN11" s="322">
        <f t="shared" si="0"/>
        <v>45591</v>
      </c>
      <c r="BO11" s="322">
        <f t="shared" si="0"/>
        <v>45592</v>
      </c>
      <c r="BP11" s="322">
        <f t="shared" si="0"/>
        <v>45593</v>
      </c>
      <c r="BQ11" s="322">
        <f t="shared" si="0"/>
        <v>45594</v>
      </c>
      <c r="BR11" s="322">
        <f t="shared" si="0"/>
        <v>45595</v>
      </c>
      <c r="BS11" s="322">
        <f t="shared" si="0"/>
        <v>45596</v>
      </c>
      <c r="BT11" s="322">
        <f t="shared" si="0"/>
        <v>45597</v>
      </c>
      <c r="BU11" s="322">
        <f t="shared" si="0"/>
        <v>45598</v>
      </c>
      <c r="BV11" s="322">
        <f t="shared" ref="BV11:CV11" si="1">BU11+1</f>
        <v>45599</v>
      </c>
      <c r="BW11" s="322">
        <f t="shared" si="1"/>
        <v>45600</v>
      </c>
      <c r="BX11" s="322">
        <f t="shared" si="1"/>
        <v>45601</v>
      </c>
      <c r="BY11" s="322">
        <f t="shared" si="1"/>
        <v>45602</v>
      </c>
      <c r="BZ11" s="322">
        <f t="shared" si="1"/>
        <v>45603</v>
      </c>
      <c r="CA11" s="322">
        <f t="shared" si="1"/>
        <v>45604</v>
      </c>
      <c r="CB11" s="322">
        <f t="shared" si="1"/>
        <v>45605</v>
      </c>
      <c r="CC11" s="322">
        <f t="shared" si="1"/>
        <v>45606</v>
      </c>
      <c r="CD11" s="322">
        <f t="shared" si="1"/>
        <v>45607</v>
      </c>
      <c r="CE11" s="322">
        <f t="shared" si="1"/>
        <v>45608</v>
      </c>
      <c r="CF11" s="322">
        <f t="shared" si="1"/>
        <v>45609</v>
      </c>
      <c r="CG11" s="322">
        <f t="shared" si="1"/>
        <v>45610</v>
      </c>
      <c r="CH11" s="322">
        <f t="shared" si="1"/>
        <v>45611</v>
      </c>
      <c r="CI11" s="322">
        <f t="shared" si="1"/>
        <v>45612</v>
      </c>
      <c r="CJ11" s="322">
        <f t="shared" si="1"/>
        <v>45613</v>
      </c>
      <c r="CK11" s="322">
        <f t="shared" si="1"/>
        <v>45614</v>
      </c>
      <c r="CL11" s="322">
        <f t="shared" si="1"/>
        <v>45615</v>
      </c>
      <c r="CM11" s="322">
        <f t="shared" si="1"/>
        <v>45616</v>
      </c>
      <c r="CN11" s="322">
        <f t="shared" si="1"/>
        <v>45617</v>
      </c>
      <c r="CO11" s="322">
        <f t="shared" si="1"/>
        <v>45618</v>
      </c>
      <c r="CP11" s="322">
        <f t="shared" si="1"/>
        <v>45619</v>
      </c>
      <c r="CQ11" s="322">
        <f t="shared" si="1"/>
        <v>45620</v>
      </c>
      <c r="CR11" s="322">
        <f t="shared" si="1"/>
        <v>45621</v>
      </c>
      <c r="CS11" s="322">
        <f t="shared" si="1"/>
        <v>45622</v>
      </c>
      <c r="CT11" s="322">
        <f t="shared" si="1"/>
        <v>45623</v>
      </c>
      <c r="CU11" s="322">
        <f t="shared" si="1"/>
        <v>45624</v>
      </c>
      <c r="CV11" s="322">
        <f t="shared" si="1"/>
        <v>45625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45534</v>
      </c>
      <c r="J12" s="331">
        <f t="shared" si="2"/>
        <v>45535</v>
      </c>
      <c r="K12" s="331">
        <f t="shared" si="2"/>
        <v>45536</v>
      </c>
      <c r="L12" s="331">
        <f t="shared" si="2"/>
        <v>45537</v>
      </c>
      <c r="M12" s="331">
        <f t="shared" si="2"/>
        <v>45538</v>
      </c>
      <c r="N12" s="331">
        <f t="shared" si="2"/>
        <v>45539</v>
      </c>
      <c r="O12" s="331">
        <f t="shared" si="2"/>
        <v>45540</v>
      </c>
      <c r="P12" s="331">
        <f t="shared" si="2"/>
        <v>45541</v>
      </c>
      <c r="Q12" s="331">
        <f t="shared" si="2"/>
        <v>45542</v>
      </c>
      <c r="R12" s="331">
        <f t="shared" si="2"/>
        <v>45543</v>
      </c>
      <c r="S12" s="331">
        <f t="shared" si="2"/>
        <v>45544</v>
      </c>
      <c r="T12" s="331">
        <f t="shared" si="2"/>
        <v>45545</v>
      </c>
      <c r="U12" s="331">
        <f t="shared" si="2"/>
        <v>45546</v>
      </c>
      <c r="V12" s="331">
        <f t="shared" si="2"/>
        <v>45547</v>
      </c>
      <c r="W12" s="331">
        <f t="shared" si="2"/>
        <v>45548</v>
      </c>
      <c r="X12" s="331">
        <f t="shared" si="2"/>
        <v>45549</v>
      </c>
      <c r="Y12" s="331">
        <f t="shared" si="2"/>
        <v>45550</v>
      </c>
      <c r="Z12" s="331">
        <f t="shared" si="2"/>
        <v>45551</v>
      </c>
      <c r="AA12" s="331">
        <f t="shared" si="2"/>
        <v>45552</v>
      </c>
      <c r="AB12" s="331">
        <f t="shared" si="2"/>
        <v>45553</v>
      </c>
      <c r="AC12" s="331">
        <f t="shared" si="2"/>
        <v>45554</v>
      </c>
      <c r="AD12" s="331">
        <f t="shared" si="2"/>
        <v>45555</v>
      </c>
      <c r="AE12" s="331">
        <f t="shared" si="2"/>
        <v>45556</v>
      </c>
      <c r="AF12" s="331">
        <f t="shared" si="2"/>
        <v>45557</v>
      </c>
      <c r="AG12" s="331">
        <f t="shared" si="2"/>
        <v>45558</v>
      </c>
      <c r="AH12" s="331">
        <f t="shared" si="2"/>
        <v>45559</v>
      </c>
      <c r="AI12" s="331">
        <f t="shared" si="2"/>
        <v>45560</v>
      </c>
      <c r="AJ12" s="331">
        <f t="shared" si="2"/>
        <v>45561</v>
      </c>
      <c r="AK12" s="331">
        <f t="shared" si="2"/>
        <v>45562</v>
      </c>
      <c r="AL12" s="331">
        <f t="shared" si="2"/>
        <v>45563</v>
      </c>
      <c r="AM12" s="331">
        <f t="shared" si="2"/>
        <v>45564</v>
      </c>
      <c r="AN12" s="331">
        <f t="shared" si="2"/>
        <v>45565</v>
      </c>
      <c r="AO12" s="331">
        <f t="shared" si="2"/>
        <v>45566</v>
      </c>
      <c r="AP12" s="331">
        <f t="shared" si="2"/>
        <v>45567</v>
      </c>
      <c r="AQ12" s="331">
        <f t="shared" si="2"/>
        <v>45568</v>
      </c>
      <c r="AR12" s="331">
        <f t="shared" si="2"/>
        <v>45569</v>
      </c>
      <c r="AS12" s="331">
        <f t="shared" si="2"/>
        <v>45570</v>
      </c>
      <c r="AT12" s="331">
        <f t="shared" si="2"/>
        <v>45571</v>
      </c>
      <c r="AU12" s="331">
        <f t="shared" si="2"/>
        <v>45572</v>
      </c>
      <c r="AV12" s="331">
        <f t="shared" si="2"/>
        <v>45573</v>
      </c>
      <c r="AW12" s="331">
        <f t="shared" si="2"/>
        <v>45574</v>
      </c>
      <c r="AX12" s="331">
        <f t="shared" si="2"/>
        <v>45575</v>
      </c>
      <c r="AY12" s="331">
        <f t="shared" si="2"/>
        <v>45576</v>
      </c>
      <c r="AZ12" s="331">
        <f t="shared" si="2"/>
        <v>45577</v>
      </c>
      <c r="BA12" s="331">
        <f t="shared" si="2"/>
        <v>45578</v>
      </c>
      <c r="BB12" s="331">
        <f t="shared" si="2"/>
        <v>45579</v>
      </c>
      <c r="BC12" s="331">
        <f t="shared" si="2"/>
        <v>45580</v>
      </c>
      <c r="BD12" s="331">
        <f t="shared" si="2"/>
        <v>45581</v>
      </c>
      <c r="BE12" s="331">
        <f t="shared" si="2"/>
        <v>45582</v>
      </c>
      <c r="BF12" s="331">
        <f t="shared" si="2"/>
        <v>45583</v>
      </c>
      <c r="BG12" s="331">
        <f t="shared" si="2"/>
        <v>45584</v>
      </c>
      <c r="BH12" s="331">
        <f t="shared" si="2"/>
        <v>45585</v>
      </c>
      <c r="BI12" s="331">
        <f t="shared" si="2"/>
        <v>45586</v>
      </c>
      <c r="BJ12" s="331">
        <f t="shared" si="2"/>
        <v>45587</v>
      </c>
      <c r="BK12" s="331">
        <f t="shared" si="2"/>
        <v>45588</v>
      </c>
      <c r="BL12" s="331">
        <f t="shared" si="2"/>
        <v>45589</v>
      </c>
      <c r="BM12" s="331">
        <f t="shared" si="2"/>
        <v>45590</v>
      </c>
      <c r="BN12" s="331">
        <f t="shared" si="2"/>
        <v>45591</v>
      </c>
      <c r="BO12" s="331">
        <f t="shared" si="2"/>
        <v>45592</v>
      </c>
      <c r="BP12" s="331">
        <f t="shared" si="2"/>
        <v>45593</v>
      </c>
      <c r="BQ12" s="331">
        <f t="shared" si="2"/>
        <v>45594</v>
      </c>
      <c r="BR12" s="331">
        <f t="shared" si="2"/>
        <v>45595</v>
      </c>
      <c r="BS12" s="331">
        <f t="shared" si="2"/>
        <v>45596</v>
      </c>
      <c r="BT12" s="331">
        <f t="shared" si="2"/>
        <v>45597</v>
      </c>
      <c r="BU12" s="331">
        <f t="shared" ref="BU12:CV12" si="3">BU11</f>
        <v>45598</v>
      </c>
      <c r="BV12" s="331">
        <f t="shared" si="3"/>
        <v>45599</v>
      </c>
      <c r="BW12" s="331">
        <f t="shared" si="3"/>
        <v>45600</v>
      </c>
      <c r="BX12" s="331">
        <f t="shared" si="3"/>
        <v>45601</v>
      </c>
      <c r="BY12" s="331">
        <f t="shared" si="3"/>
        <v>45602</v>
      </c>
      <c r="BZ12" s="331">
        <f t="shared" si="3"/>
        <v>45603</v>
      </c>
      <c r="CA12" s="331">
        <f t="shared" si="3"/>
        <v>45604</v>
      </c>
      <c r="CB12" s="331">
        <f t="shared" si="3"/>
        <v>45605</v>
      </c>
      <c r="CC12" s="331">
        <f t="shared" si="3"/>
        <v>45606</v>
      </c>
      <c r="CD12" s="331">
        <f t="shared" si="3"/>
        <v>45607</v>
      </c>
      <c r="CE12" s="331">
        <f t="shared" si="3"/>
        <v>45608</v>
      </c>
      <c r="CF12" s="331">
        <f t="shared" si="3"/>
        <v>45609</v>
      </c>
      <c r="CG12" s="331">
        <f t="shared" si="3"/>
        <v>45610</v>
      </c>
      <c r="CH12" s="331">
        <f t="shared" si="3"/>
        <v>45611</v>
      </c>
      <c r="CI12" s="331">
        <f t="shared" si="3"/>
        <v>45612</v>
      </c>
      <c r="CJ12" s="331">
        <f t="shared" si="3"/>
        <v>45613</v>
      </c>
      <c r="CK12" s="331">
        <f t="shared" si="3"/>
        <v>45614</v>
      </c>
      <c r="CL12" s="331">
        <f t="shared" si="3"/>
        <v>45615</v>
      </c>
      <c r="CM12" s="331">
        <f t="shared" si="3"/>
        <v>45616</v>
      </c>
      <c r="CN12" s="331">
        <f t="shared" si="3"/>
        <v>45617</v>
      </c>
      <c r="CO12" s="331">
        <f t="shared" si="3"/>
        <v>45618</v>
      </c>
      <c r="CP12" s="331">
        <f t="shared" si="3"/>
        <v>45619</v>
      </c>
      <c r="CQ12" s="331">
        <f t="shared" si="3"/>
        <v>45620</v>
      </c>
      <c r="CR12" s="331">
        <f t="shared" si="3"/>
        <v>45621</v>
      </c>
      <c r="CS12" s="331">
        <f t="shared" si="3"/>
        <v>45622</v>
      </c>
      <c r="CT12" s="331">
        <f t="shared" si="3"/>
        <v>45623</v>
      </c>
      <c r="CU12" s="332">
        <f t="shared" si="3"/>
        <v>45624</v>
      </c>
      <c r="CV12" s="332">
        <f t="shared" si="3"/>
        <v>45625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40" t="s">
        <v>411</v>
      </c>
      <c r="DN13" s="317"/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3318111356.7789998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3318111356.7789998</v>
      </c>
      <c r="DM16" s="343">
        <f>SUM(I16:AL16)</f>
        <v>3318111356.7789998</v>
      </c>
      <c r="DN16" s="317" t="s">
        <v>413</v>
      </c>
      <c r="DO16" s="317"/>
      <c r="DP16" s="317"/>
      <c r="DQ16" s="208"/>
      <c r="DR16" s="209" t="s">
        <v>150</v>
      </c>
      <c r="DS16" s="209"/>
      <c r="DT16" s="205"/>
      <c r="DU16" s="206">
        <f>I16/$DQ$4</f>
        <v>3318.1113567789998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3318.1113567789998</v>
      </c>
      <c r="EE16" s="304">
        <f>ED16-(DL16/$DQ$4)</f>
        <v>0</v>
      </c>
      <c r="EF16" s="306"/>
      <c r="EG16" s="314">
        <v>-74.950456546000169</v>
      </c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>
        <f t="shared" ref="DM17:DM80" si="4">SUM(I17:AL17)</f>
        <v>0</v>
      </c>
      <c r="DN17" s="317" t="s">
        <v>414</v>
      </c>
      <c r="DO17" s="317"/>
      <c r="DP17" s="317"/>
      <c r="DQ17" s="210"/>
      <c r="DR17" s="211" t="s">
        <v>477</v>
      </c>
      <c r="DS17" s="211"/>
      <c r="DT17" s="212"/>
      <c r="DU17" s="213">
        <f t="shared" ref="DU17:EC17" si="5">SUM(DU18:DU19)</f>
        <v>9455.5814028535224</v>
      </c>
      <c r="DV17" s="213">
        <f t="shared" si="5"/>
        <v>0.3159586858333327</v>
      </c>
      <c r="DW17" s="213">
        <f t="shared" si="5"/>
        <v>1.7758540309027773</v>
      </c>
      <c r="DX17" s="213">
        <f t="shared" si="5"/>
        <v>1.2379037159722222</v>
      </c>
      <c r="DY17" s="213">
        <f t="shared" si="5"/>
        <v>0</v>
      </c>
      <c r="DZ17" s="213">
        <f t="shared" si="5"/>
        <v>0</v>
      </c>
      <c r="EA17" s="213">
        <f t="shared" si="5"/>
        <v>0</v>
      </c>
      <c r="EB17" s="213">
        <f t="shared" si="5"/>
        <v>0</v>
      </c>
      <c r="EC17" s="213">
        <f t="shared" si="5"/>
        <v>15730.197964227591</v>
      </c>
      <c r="ED17" s="214">
        <f t="shared" ref="ED17:ED76" si="6">SUM(DU17:EC17)</f>
        <v>25189.10908351382</v>
      </c>
      <c r="EE17" s="305">
        <f>ED17-(SUM(DL18:DL19)/$DQ$4)</f>
        <v>0</v>
      </c>
      <c r="EF17" s="306"/>
      <c r="EG17" s="314">
        <v>1167.7168551169907</v>
      </c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2702854606.6493583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15730197964.227591</v>
      </c>
      <c r="DK18" s="206">
        <v>0</v>
      </c>
      <c r="DL18" s="207">
        <v>18433052570.876949</v>
      </c>
      <c r="DM18" s="343">
        <f t="shared" si="4"/>
        <v>2702854606.6493583</v>
      </c>
      <c r="DN18" s="317" t="s">
        <v>414</v>
      </c>
      <c r="DO18" s="317"/>
      <c r="DP18" s="317"/>
      <c r="DQ18" s="208"/>
      <c r="DR18" s="209"/>
      <c r="DS18" s="209" t="s">
        <v>406</v>
      </c>
      <c r="DT18" s="205"/>
      <c r="DU18" s="206">
        <f>I18/$DQ$4</f>
        <v>2702.8546066493582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15730.197964227591</v>
      </c>
      <c r="ED18" s="207">
        <f t="shared" si="6"/>
        <v>18433.052570876949</v>
      </c>
      <c r="EE18" s="303">
        <f>ED18-(DL18/$DQ$4)</f>
        <v>0</v>
      </c>
      <c r="EF18" s="306"/>
      <c r="EG18" s="314">
        <v>30.48094453602198</v>
      </c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6752726796.2041645</v>
      </c>
      <c r="J19" s="206">
        <v>0</v>
      </c>
      <c r="K19" s="206">
        <v>0</v>
      </c>
      <c r="L19" s="206">
        <v>0</v>
      </c>
      <c r="M19" s="206">
        <v>315958.68583333271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360132.93749999994</v>
      </c>
      <c r="AC19" s="206">
        <v>0</v>
      </c>
      <c r="AD19" s="206">
        <v>0</v>
      </c>
      <c r="AE19" s="206">
        <v>0</v>
      </c>
      <c r="AF19" s="206">
        <v>0</v>
      </c>
      <c r="AG19" s="206">
        <v>1415721.0934027773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205019.49999999997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313772.32499999995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205738.86666666713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513373.02430555504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6756056512.6368723</v>
      </c>
      <c r="DM19" s="343">
        <f t="shared" si="4"/>
        <v>6754818608.9209003</v>
      </c>
      <c r="DN19" s="317" t="s">
        <v>414</v>
      </c>
      <c r="DO19" s="317"/>
      <c r="DP19" s="317"/>
      <c r="DQ19" s="208"/>
      <c r="DR19" s="209"/>
      <c r="DS19" s="209" t="s">
        <v>152</v>
      </c>
      <c r="DT19" s="205"/>
      <c r="DU19" s="206">
        <f>I19/$DQ$4</f>
        <v>6752.7267962041642</v>
      </c>
      <c r="DV19" s="206">
        <f>SUM(J19:O19)/$DQ$4</f>
        <v>0.3159586858333327</v>
      </c>
      <c r="DW19" s="206">
        <f>SUM(P19:AL19)/$DQ$4</f>
        <v>1.7758540309027773</v>
      </c>
      <c r="DX19" s="206">
        <f>SUM(AM19:CT19)/$DQ$4</f>
        <v>1.2379037159722222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6"/>
        <v>6756.0565126368729</v>
      </c>
      <c r="EE19" s="303">
        <f>ED19-(DL19/$DQ$4)</f>
        <v>0</v>
      </c>
      <c r="EF19" s="306"/>
      <c r="EG19" s="314">
        <v>1137.2359105809692</v>
      </c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>
        <f t="shared" si="4"/>
        <v>0</v>
      </c>
      <c r="DN20" s="317"/>
      <c r="DO20" s="317"/>
      <c r="DP20" s="317"/>
      <c r="DQ20" s="210"/>
      <c r="DR20" s="211" t="s">
        <v>153</v>
      </c>
      <c r="DS20" s="211"/>
      <c r="DT20" s="212"/>
      <c r="DU20" s="213">
        <f t="shared" ref="DU20:EC20" si="7">DU21+DU30+DU40</f>
        <v>19180.205634931353</v>
      </c>
      <c r="DV20" s="213">
        <f t="shared" si="7"/>
        <v>1366.5397475307582</v>
      </c>
      <c r="DW20" s="213">
        <f t="shared" si="7"/>
        <v>669.6352649127997</v>
      </c>
      <c r="DX20" s="213">
        <f t="shared" si="7"/>
        <v>0</v>
      </c>
      <c r="DY20" s="213">
        <f t="shared" si="7"/>
        <v>30.785551600000002</v>
      </c>
      <c r="DZ20" s="213">
        <f t="shared" si="7"/>
        <v>0.1096172</v>
      </c>
      <c r="EA20" s="213">
        <f t="shared" si="7"/>
        <v>43.316075550000001</v>
      </c>
      <c r="EB20" s="213">
        <f t="shared" si="7"/>
        <v>0.42471304999999998</v>
      </c>
      <c r="EC20" s="213">
        <f t="shared" si="7"/>
        <v>0.207176</v>
      </c>
      <c r="ED20" s="214">
        <f t="shared" si="6"/>
        <v>21291.223780774912</v>
      </c>
      <c r="EE20" s="305"/>
      <c r="EF20" s="306"/>
      <c r="EG20" s="314">
        <v>1069.0994828858275</v>
      </c>
      <c r="EH20" s="110"/>
      <c r="EI20" s="110"/>
      <c r="EJ20" s="110"/>
      <c r="EK20" s="110"/>
    </row>
    <row r="21" spans="1:141" s="126" customFormat="1" ht="15" hidden="1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>
        <f t="shared" si="4"/>
        <v>0</v>
      </c>
      <c r="DN21" s="317"/>
      <c r="DO21" s="317" t="s">
        <v>415</v>
      </c>
      <c r="DP21" s="317"/>
      <c r="DQ21" s="210"/>
      <c r="DR21" s="211"/>
      <c r="DS21" s="211" t="s">
        <v>154</v>
      </c>
      <c r="DT21" s="212"/>
      <c r="DU21" s="215">
        <f t="shared" ref="DU21:EC21" si="8">SUM(DU22:DU29)</f>
        <v>19180.205634931353</v>
      </c>
      <c r="DV21" s="215">
        <f t="shared" si="8"/>
        <v>1366.1871986067581</v>
      </c>
      <c r="DW21" s="215">
        <f t="shared" si="8"/>
        <v>669.6352649127997</v>
      </c>
      <c r="DX21" s="215">
        <f t="shared" si="8"/>
        <v>0</v>
      </c>
      <c r="DY21" s="215">
        <f t="shared" si="8"/>
        <v>0</v>
      </c>
      <c r="DZ21" s="215">
        <f t="shared" si="8"/>
        <v>0</v>
      </c>
      <c r="EA21" s="215">
        <f t="shared" si="8"/>
        <v>0</v>
      </c>
      <c r="EB21" s="215">
        <f t="shared" si="8"/>
        <v>0</v>
      </c>
      <c r="EC21" s="215">
        <f t="shared" si="8"/>
        <v>0</v>
      </c>
      <c r="ED21" s="217">
        <f t="shared" si="6"/>
        <v>21216.028098450912</v>
      </c>
      <c r="EE21" s="305"/>
      <c r="EF21" s="306"/>
      <c r="EG21" s="314">
        <v>1069.0991830058301</v>
      </c>
      <c r="EH21" s="110"/>
      <c r="EI21" s="110"/>
      <c r="EJ21" s="110"/>
      <c r="EK21" s="110"/>
    </row>
    <row r="22" spans="1:141" s="126" customFormat="1" ht="15" hidden="1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17425028257.800224</v>
      </c>
      <c r="J22" s="206">
        <v>0</v>
      </c>
      <c r="K22" s="206">
        <v>0</v>
      </c>
      <c r="L22" s="206">
        <v>55260873.11936003</v>
      </c>
      <c r="M22" s="206">
        <v>347399428.34895992</v>
      </c>
      <c r="N22" s="206">
        <v>153492241.73476899</v>
      </c>
      <c r="O22" s="206">
        <v>554534006.05302</v>
      </c>
      <c r="P22" s="206">
        <v>314205429.79893303</v>
      </c>
      <c r="Q22" s="206">
        <v>0</v>
      </c>
      <c r="R22" s="206">
        <v>0</v>
      </c>
      <c r="S22" s="206">
        <v>10811087.924664199</v>
      </c>
      <c r="T22" s="206">
        <v>205900366.0100697</v>
      </c>
      <c r="U22" s="206">
        <v>47969214.290497102</v>
      </c>
      <c r="V22" s="206">
        <v>18465486.840418998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19133066391.920921</v>
      </c>
      <c r="DM22" s="343">
        <f t="shared" si="4"/>
        <v>19133066391.920921</v>
      </c>
      <c r="DN22" s="317" t="s">
        <v>414</v>
      </c>
      <c r="DO22" s="317"/>
      <c r="DP22" s="317"/>
      <c r="DQ22" s="208"/>
      <c r="DR22" s="209"/>
      <c r="DS22" s="218"/>
      <c r="DT22" s="205" t="s">
        <v>156</v>
      </c>
      <c r="DU22" s="206">
        <f t="shared" ref="DU22:DU29" si="9">I22/$DQ$4</f>
        <v>17425.028257800222</v>
      </c>
      <c r="DV22" s="206">
        <f t="shared" ref="DV22:DV29" si="10">SUM(J22:O22)/$DQ$4</f>
        <v>1110.6865492561089</v>
      </c>
      <c r="DW22" s="206">
        <f t="shared" ref="DW22:DW29" si="11">SUM(P22:AL22)/$DQ$4</f>
        <v>597.35158486458306</v>
      </c>
      <c r="DX22" s="206">
        <f t="shared" ref="DX22:DX29" si="12">SUM(AM22:CT22)/$DQ$4</f>
        <v>0</v>
      </c>
      <c r="DY22" s="206">
        <f t="shared" ref="DY22:DY29" si="13">SUM(CU22:CY22)/$DQ$4</f>
        <v>0</v>
      </c>
      <c r="DZ22" s="206">
        <f t="shared" ref="DZ22:DZ29" si="14">SUM(CZ22:DE22)/$DQ$4</f>
        <v>0</v>
      </c>
      <c r="EA22" s="206">
        <f t="shared" ref="EA22:EA29" si="15">SUM(DF22:DG22)/$DQ$4</f>
        <v>0</v>
      </c>
      <c r="EB22" s="206">
        <f t="shared" ref="EB22:EB29" si="16">SUM(DH22:DI22)/$DQ$4</f>
        <v>0</v>
      </c>
      <c r="EC22" s="206">
        <f t="shared" ref="EC22:EC29" si="17">SUM(DJ22:DK22)/$DQ$4</f>
        <v>0</v>
      </c>
      <c r="ED22" s="207">
        <f t="shared" si="6"/>
        <v>19133.066391920915</v>
      </c>
      <c r="EE22" s="303">
        <f t="shared" ref="EE22:EE29" si="18">ED22-(DL22/$DQ$4)</f>
        <v>0</v>
      </c>
      <c r="EF22" s="306"/>
      <c r="EG22" s="314">
        <v>1117.0577622658275</v>
      </c>
      <c r="EH22" s="110"/>
      <c r="EI22" s="110"/>
      <c r="EJ22" s="110"/>
      <c r="EK22" s="110"/>
    </row>
    <row r="23" spans="1:141" s="126" customFormat="1" ht="15" hidden="1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>
        <f t="shared" si="4"/>
        <v>0</v>
      </c>
      <c r="DN23" s="317" t="s">
        <v>416</v>
      </c>
      <c r="DO23" s="317"/>
      <c r="DP23" s="317"/>
      <c r="DQ23" s="208"/>
      <c r="DR23" s="209"/>
      <c r="DS23" s="218"/>
      <c r="DT23" s="205" t="s">
        <v>158</v>
      </c>
      <c r="DU23" s="206">
        <f t="shared" si="9"/>
        <v>0</v>
      </c>
      <c r="DV23" s="206">
        <f t="shared" si="10"/>
        <v>0</v>
      </c>
      <c r="DW23" s="206">
        <f t="shared" si="11"/>
        <v>0</v>
      </c>
      <c r="DX23" s="206">
        <f t="shared" si="12"/>
        <v>0</v>
      </c>
      <c r="DY23" s="206">
        <f t="shared" si="13"/>
        <v>0</v>
      </c>
      <c r="DZ23" s="206">
        <f t="shared" si="14"/>
        <v>0</v>
      </c>
      <c r="EA23" s="206">
        <f t="shared" si="15"/>
        <v>0</v>
      </c>
      <c r="EB23" s="206">
        <f t="shared" si="16"/>
        <v>0</v>
      </c>
      <c r="EC23" s="206">
        <f t="shared" si="17"/>
        <v>0</v>
      </c>
      <c r="ED23" s="207">
        <f t="shared" si="6"/>
        <v>0</v>
      </c>
      <c r="EE23" s="303">
        <f t="shared" si="18"/>
        <v>0</v>
      </c>
      <c r="EF23" s="306"/>
      <c r="EG23" s="314">
        <v>0</v>
      </c>
      <c r="EH23" s="101"/>
    </row>
    <row r="24" spans="1:141" s="126" customFormat="1" ht="15" hidden="1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1755177377.13113</v>
      </c>
      <c r="J24" s="206">
        <v>0</v>
      </c>
      <c r="K24" s="206">
        <v>0</v>
      </c>
      <c r="L24" s="206">
        <v>45078095.238095202</v>
      </c>
      <c r="M24" s="206">
        <v>210422554.11255401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72283680.048216596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2082961706.5299959</v>
      </c>
      <c r="DM24" s="343">
        <f t="shared" si="4"/>
        <v>2082961706.5299959</v>
      </c>
      <c r="DN24" s="317" t="s">
        <v>414</v>
      </c>
      <c r="DO24" s="317"/>
      <c r="DP24" s="317"/>
      <c r="DQ24" s="208"/>
      <c r="DR24" s="209"/>
      <c r="DS24" s="218"/>
      <c r="DT24" s="205" t="s">
        <v>160</v>
      </c>
      <c r="DU24" s="206">
        <f t="shared" si="9"/>
        <v>1755.17737713113</v>
      </c>
      <c r="DV24" s="206">
        <f t="shared" si="10"/>
        <v>255.50064935064921</v>
      </c>
      <c r="DW24" s="206">
        <f t="shared" si="11"/>
        <v>72.283680048216596</v>
      </c>
      <c r="DX24" s="206">
        <f t="shared" si="12"/>
        <v>0</v>
      </c>
      <c r="DY24" s="206">
        <f t="shared" si="13"/>
        <v>0</v>
      </c>
      <c r="DZ24" s="206">
        <f t="shared" si="14"/>
        <v>0</v>
      </c>
      <c r="EA24" s="206">
        <f t="shared" si="15"/>
        <v>0</v>
      </c>
      <c r="EB24" s="206">
        <f t="shared" si="16"/>
        <v>0</v>
      </c>
      <c r="EC24" s="206">
        <f t="shared" si="17"/>
        <v>0</v>
      </c>
      <c r="ED24" s="207">
        <f t="shared" si="6"/>
        <v>2082.9617065299958</v>
      </c>
      <c r="EE24" s="303">
        <f t="shared" si="18"/>
        <v>0</v>
      </c>
      <c r="EF24" s="306"/>
      <c r="EG24" s="314">
        <v>-47.958579260000533</v>
      </c>
      <c r="EH24" s="101"/>
    </row>
    <row r="25" spans="1:141" s="126" customFormat="1" ht="15" hidden="1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>
        <f t="shared" si="4"/>
        <v>0</v>
      </c>
      <c r="DN25" s="317" t="s">
        <v>417</v>
      </c>
      <c r="DO25" s="317"/>
      <c r="DP25" s="317"/>
      <c r="DQ25" s="208"/>
      <c r="DR25" s="209"/>
      <c r="DS25" s="218"/>
      <c r="DT25" s="205" t="s">
        <v>162</v>
      </c>
      <c r="DU25" s="206">
        <f t="shared" si="9"/>
        <v>0</v>
      </c>
      <c r="DV25" s="206">
        <f t="shared" si="10"/>
        <v>0</v>
      </c>
      <c r="DW25" s="206">
        <f t="shared" si="11"/>
        <v>0</v>
      </c>
      <c r="DX25" s="206">
        <f t="shared" si="12"/>
        <v>0</v>
      </c>
      <c r="DY25" s="206">
        <f t="shared" si="13"/>
        <v>0</v>
      </c>
      <c r="DZ25" s="206">
        <f t="shared" si="14"/>
        <v>0</v>
      </c>
      <c r="EA25" s="206">
        <f t="shared" si="15"/>
        <v>0</v>
      </c>
      <c r="EB25" s="206">
        <f t="shared" si="16"/>
        <v>0</v>
      </c>
      <c r="EC25" s="206">
        <f t="shared" si="17"/>
        <v>0</v>
      </c>
      <c r="ED25" s="207">
        <f t="shared" si="6"/>
        <v>0</v>
      </c>
      <c r="EE25" s="303">
        <f t="shared" si="18"/>
        <v>0</v>
      </c>
      <c r="EF25" s="306"/>
      <c r="EG25" s="314">
        <v>0</v>
      </c>
      <c r="EH25" s="101"/>
    </row>
    <row r="26" spans="1:141" s="126" customFormat="1" ht="15" hidden="1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>
        <f t="shared" si="4"/>
        <v>0</v>
      </c>
      <c r="DN26" s="317" t="s">
        <v>418</v>
      </c>
      <c r="DO26" s="317"/>
      <c r="DP26" s="317"/>
      <c r="DQ26" s="208"/>
      <c r="DR26" s="209"/>
      <c r="DS26" s="218"/>
      <c r="DT26" s="205" t="s">
        <v>164</v>
      </c>
      <c r="DU26" s="206">
        <f t="shared" si="9"/>
        <v>0</v>
      </c>
      <c r="DV26" s="206">
        <f t="shared" si="10"/>
        <v>0</v>
      </c>
      <c r="DW26" s="206">
        <f t="shared" si="11"/>
        <v>0</v>
      </c>
      <c r="DX26" s="206">
        <f t="shared" si="12"/>
        <v>0</v>
      </c>
      <c r="DY26" s="206">
        <f t="shared" si="13"/>
        <v>0</v>
      </c>
      <c r="DZ26" s="206">
        <f t="shared" si="14"/>
        <v>0</v>
      </c>
      <c r="EA26" s="206">
        <f t="shared" si="15"/>
        <v>0</v>
      </c>
      <c r="EB26" s="206">
        <f t="shared" si="16"/>
        <v>0</v>
      </c>
      <c r="EC26" s="206">
        <f t="shared" si="17"/>
        <v>0</v>
      </c>
      <c r="ED26" s="207">
        <f t="shared" si="6"/>
        <v>0</v>
      </c>
      <c r="EE26" s="303">
        <f t="shared" si="18"/>
        <v>0</v>
      </c>
      <c r="EF26" s="306"/>
      <c r="EG26" s="314">
        <v>0</v>
      </c>
      <c r="EH26" s="101"/>
    </row>
    <row r="27" spans="1:141" s="126" customFormat="1" ht="15" hidden="1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>
        <f t="shared" si="4"/>
        <v>0</v>
      </c>
      <c r="DN27" s="317" t="s">
        <v>418</v>
      </c>
      <c r="DO27" s="317"/>
      <c r="DP27" s="317"/>
      <c r="DQ27" s="208"/>
      <c r="DR27" s="209"/>
      <c r="DS27" s="218"/>
      <c r="DT27" s="205" t="s">
        <v>166</v>
      </c>
      <c r="DU27" s="206">
        <f t="shared" si="9"/>
        <v>0</v>
      </c>
      <c r="DV27" s="206">
        <f t="shared" si="10"/>
        <v>0</v>
      </c>
      <c r="DW27" s="206">
        <f t="shared" si="11"/>
        <v>0</v>
      </c>
      <c r="DX27" s="206">
        <f t="shared" si="12"/>
        <v>0</v>
      </c>
      <c r="DY27" s="206">
        <f t="shared" si="13"/>
        <v>0</v>
      </c>
      <c r="DZ27" s="206">
        <f t="shared" si="14"/>
        <v>0</v>
      </c>
      <c r="EA27" s="206">
        <f t="shared" si="15"/>
        <v>0</v>
      </c>
      <c r="EB27" s="206">
        <f t="shared" si="16"/>
        <v>0</v>
      </c>
      <c r="EC27" s="206">
        <f t="shared" si="17"/>
        <v>0</v>
      </c>
      <c r="ED27" s="207">
        <f t="shared" si="6"/>
        <v>0</v>
      </c>
      <c r="EE27" s="303">
        <f t="shared" si="18"/>
        <v>0</v>
      </c>
      <c r="EF27" s="306"/>
      <c r="EG27" s="314">
        <v>0</v>
      </c>
      <c r="EH27" s="101"/>
    </row>
    <row r="28" spans="1:141" s="126" customFormat="1" ht="15" hidden="1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>
        <f t="shared" si="4"/>
        <v>0</v>
      </c>
      <c r="DN28" s="317" t="s">
        <v>418</v>
      </c>
      <c r="DO28" s="317"/>
      <c r="DP28" s="317"/>
      <c r="DQ28" s="208"/>
      <c r="DR28" s="209"/>
      <c r="DS28" s="218"/>
      <c r="DT28" s="205" t="s">
        <v>168</v>
      </c>
      <c r="DU28" s="206">
        <f t="shared" si="9"/>
        <v>0</v>
      </c>
      <c r="DV28" s="206">
        <f t="shared" si="10"/>
        <v>0</v>
      </c>
      <c r="DW28" s="206">
        <f t="shared" si="11"/>
        <v>0</v>
      </c>
      <c r="DX28" s="206">
        <f t="shared" si="12"/>
        <v>0</v>
      </c>
      <c r="DY28" s="206">
        <f t="shared" si="13"/>
        <v>0</v>
      </c>
      <c r="DZ28" s="206">
        <f t="shared" si="14"/>
        <v>0</v>
      </c>
      <c r="EA28" s="206">
        <f t="shared" si="15"/>
        <v>0</v>
      </c>
      <c r="EB28" s="206">
        <f t="shared" si="16"/>
        <v>0</v>
      </c>
      <c r="EC28" s="206">
        <f t="shared" si="17"/>
        <v>0</v>
      </c>
      <c r="ED28" s="207">
        <f t="shared" si="6"/>
        <v>0</v>
      </c>
      <c r="EE28" s="303">
        <f t="shared" si="18"/>
        <v>0</v>
      </c>
      <c r="EF28" s="306"/>
      <c r="EG28" s="314">
        <v>0</v>
      </c>
      <c r="EH28" s="101"/>
    </row>
    <row r="29" spans="1:141" s="126" customFormat="1" ht="15" hidden="1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>
        <f t="shared" si="4"/>
        <v>0</v>
      </c>
      <c r="DN29" s="317" t="s">
        <v>418</v>
      </c>
      <c r="DO29" s="317"/>
      <c r="DP29" s="317"/>
      <c r="DQ29" s="208"/>
      <c r="DR29" s="209"/>
      <c r="DS29" s="218"/>
      <c r="DT29" s="205" t="s">
        <v>170</v>
      </c>
      <c r="DU29" s="206">
        <f t="shared" si="9"/>
        <v>0</v>
      </c>
      <c r="DV29" s="206">
        <f t="shared" si="10"/>
        <v>0</v>
      </c>
      <c r="DW29" s="206">
        <f t="shared" si="11"/>
        <v>0</v>
      </c>
      <c r="DX29" s="206">
        <f t="shared" si="12"/>
        <v>0</v>
      </c>
      <c r="DY29" s="206">
        <f t="shared" si="13"/>
        <v>0</v>
      </c>
      <c r="DZ29" s="206">
        <f t="shared" si="14"/>
        <v>0</v>
      </c>
      <c r="EA29" s="206">
        <f t="shared" si="15"/>
        <v>0</v>
      </c>
      <c r="EB29" s="206">
        <f t="shared" si="16"/>
        <v>0</v>
      </c>
      <c r="EC29" s="206">
        <f t="shared" si="17"/>
        <v>0</v>
      </c>
      <c r="ED29" s="207">
        <f t="shared" si="6"/>
        <v>0</v>
      </c>
      <c r="EE29" s="303">
        <f t="shared" si="18"/>
        <v>0</v>
      </c>
      <c r="EF29" s="306"/>
      <c r="EG29" s="314">
        <v>0</v>
      </c>
      <c r="EH29" s="101"/>
    </row>
    <row r="30" spans="1:141" s="126" customFormat="1" ht="15" hidden="1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>
        <f t="shared" si="4"/>
        <v>0</v>
      </c>
      <c r="DN30" s="317"/>
      <c r="DO30" s="317"/>
      <c r="DP30" s="317"/>
      <c r="DQ30" s="210"/>
      <c r="DR30" s="211"/>
      <c r="DS30" s="211" t="s">
        <v>171</v>
      </c>
      <c r="DT30" s="219"/>
      <c r="DU30" s="215">
        <f t="shared" ref="DU30:EC30" si="19">SUM(DU31:DU39)</f>
        <v>0</v>
      </c>
      <c r="DV30" s="215">
        <f t="shared" si="19"/>
        <v>0.35254892399999999</v>
      </c>
      <c r="DW30" s="215">
        <f t="shared" si="19"/>
        <v>0</v>
      </c>
      <c r="DX30" s="215">
        <f t="shared" si="19"/>
        <v>0</v>
      </c>
      <c r="DY30" s="215">
        <f t="shared" si="19"/>
        <v>30.735309100000002</v>
      </c>
      <c r="DZ30" s="215">
        <f t="shared" si="19"/>
        <v>0</v>
      </c>
      <c r="EA30" s="215">
        <f t="shared" si="19"/>
        <v>0.30486425</v>
      </c>
      <c r="EB30" s="215">
        <f t="shared" si="19"/>
        <v>0.32223104999999996</v>
      </c>
      <c r="EC30" s="215">
        <f t="shared" si="19"/>
        <v>0.207176</v>
      </c>
      <c r="ED30" s="217">
        <f t="shared" si="6"/>
        <v>31.922129324000004</v>
      </c>
      <c r="EE30" s="305"/>
      <c r="EF30" s="306"/>
      <c r="EG30" s="314">
        <v>2.9987999999997461E-4</v>
      </c>
      <c r="EH30" s="101"/>
    </row>
    <row r="31" spans="1:141" s="126" customFormat="1" ht="15" hidden="1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>
        <f t="shared" si="4"/>
        <v>0</v>
      </c>
      <c r="DN31" s="317" t="s">
        <v>419</v>
      </c>
      <c r="DO31" s="317"/>
      <c r="DP31" s="317"/>
      <c r="DQ31" s="208"/>
      <c r="DR31" s="209"/>
      <c r="DS31" s="209"/>
      <c r="DT31" s="205" t="s">
        <v>173</v>
      </c>
      <c r="DU31" s="206">
        <f t="shared" ref="DU31:DU39" si="20">I31/$DQ$4</f>
        <v>0</v>
      </c>
      <c r="DV31" s="206">
        <f t="shared" ref="DV31:DV39" si="21">SUM(J31:O31)/$DQ$4</f>
        <v>0</v>
      </c>
      <c r="DW31" s="206">
        <f t="shared" ref="DW31:DW39" si="22">SUM(P31:AL31)/$DQ$4</f>
        <v>0</v>
      </c>
      <c r="DX31" s="206">
        <f t="shared" ref="DX31:DX39" si="23">SUM(AM31:CT31)/$DQ$4</f>
        <v>0</v>
      </c>
      <c r="DY31" s="206">
        <f t="shared" ref="DY31:DY39" si="24">SUM(CU31:CY31)/$DQ$4</f>
        <v>0</v>
      </c>
      <c r="DZ31" s="206">
        <f t="shared" ref="DZ31:DZ39" si="25">SUM(CZ31:DE31)/$DQ$4</f>
        <v>0</v>
      </c>
      <c r="EA31" s="206">
        <f t="shared" ref="EA31:EA39" si="26">SUM(DF31:DG31)/$DQ$4</f>
        <v>0</v>
      </c>
      <c r="EB31" s="206">
        <f t="shared" ref="EB31:EB39" si="27">SUM(DH31:DI31)/$DQ$4</f>
        <v>0</v>
      </c>
      <c r="EC31" s="206">
        <f t="shared" ref="EC31:EC39" si="28">SUM(DJ31:DK31)/$DQ$4</f>
        <v>0</v>
      </c>
      <c r="ED31" s="207">
        <f t="shared" si="6"/>
        <v>0</v>
      </c>
      <c r="EE31" s="303">
        <f t="shared" ref="EE31:EE47" si="29">ED31-(DL31/$DQ$4)</f>
        <v>0</v>
      </c>
      <c r="EF31" s="306"/>
      <c r="EG31" s="314">
        <v>0</v>
      </c>
      <c r="EH31" s="101"/>
    </row>
    <row r="32" spans="1:141" s="126" customFormat="1" ht="15" hidden="1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>
        <f t="shared" si="4"/>
        <v>0</v>
      </c>
      <c r="DN32" s="317" t="s">
        <v>419</v>
      </c>
      <c r="DO32" s="317"/>
      <c r="DP32" s="317"/>
      <c r="DQ32" s="208"/>
      <c r="DR32" s="209"/>
      <c r="DS32" s="218"/>
      <c r="DT32" s="205" t="s">
        <v>175</v>
      </c>
      <c r="DU32" s="206">
        <f t="shared" si="20"/>
        <v>0</v>
      </c>
      <c r="DV32" s="206">
        <f t="shared" si="21"/>
        <v>0</v>
      </c>
      <c r="DW32" s="206">
        <f t="shared" si="22"/>
        <v>0</v>
      </c>
      <c r="DX32" s="206">
        <f t="shared" si="23"/>
        <v>0</v>
      </c>
      <c r="DY32" s="206">
        <f t="shared" si="24"/>
        <v>0</v>
      </c>
      <c r="DZ32" s="206">
        <f t="shared" si="25"/>
        <v>0</v>
      </c>
      <c r="EA32" s="206">
        <f t="shared" si="26"/>
        <v>0</v>
      </c>
      <c r="EB32" s="206">
        <f t="shared" si="27"/>
        <v>0</v>
      </c>
      <c r="EC32" s="206">
        <f t="shared" si="28"/>
        <v>0</v>
      </c>
      <c r="ED32" s="207">
        <f t="shared" si="6"/>
        <v>0</v>
      </c>
      <c r="EE32" s="303">
        <f t="shared" si="29"/>
        <v>0</v>
      </c>
      <c r="EF32" s="306"/>
      <c r="EG32" s="314">
        <v>0</v>
      </c>
      <c r="EH32" s="101"/>
    </row>
    <row r="33" spans="1:138" s="126" customFormat="1" ht="15" hidden="1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>
        <f t="shared" si="4"/>
        <v>0</v>
      </c>
      <c r="DN33" s="317" t="s">
        <v>420</v>
      </c>
      <c r="DO33" s="317"/>
      <c r="DP33" s="317"/>
      <c r="DQ33" s="208"/>
      <c r="DR33" s="209"/>
      <c r="DS33" s="218"/>
      <c r="DT33" s="205" t="s">
        <v>177</v>
      </c>
      <c r="DU33" s="206">
        <f t="shared" si="20"/>
        <v>0</v>
      </c>
      <c r="DV33" s="206">
        <f t="shared" si="21"/>
        <v>0</v>
      </c>
      <c r="DW33" s="206">
        <f t="shared" si="22"/>
        <v>0</v>
      </c>
      <c r="DX33" s="206">
        <f t="shared" si="23"/>
        <v>0</v>
      </c>
      <c r="DY33" s="206">
        <f t="shared" si="24"/>
        <v>0</v>
      </c>
      <c r="DZ33" s="206">
        <f t="shared" si="25"/>
        <v>0</v>
      </c>
      <c r="EA33" s="206">
        <f t="shared" si="26"/>
        <v>0</v>
      </c>
      <c r="EB33" s="206">
        <f t="shared" si="27"/>
        <v>0</v>
      </c>
      <c r="EC33" s="206">
        <f t="shared" si="28"/>
        <v>0</v>
      </c>
      <c r="ED33" s="207">
        <f t="shared" si="6"/>
        <v>0</v>
      </c>
      <c r="EE33" s="303">
        <f t="shared" si="29"/>
        <v>0</v>
      </c>
      <c r="EF33" s="306"/>
      <c r="EG33" s="314">
        <v>0</v>
      </c>
      <c r="EH33" s="101"/>
    </row>
    <row r="34" spans="1:138" s="126" customFormat="1" ht="15" hidden="1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>
        <f t="shared" si="4"/>
        <v>0</v>
      </c>
      <c r="DN34" s="317" t="s">
        <v>420</v>
      </c>
      <c r="DO34" s="317"/>
      <c r="DP34" s="317"/>
      <c r="DQ34" s="208"/>
      <c r="DR34" s="209"/>
      <c r="DS34" s="218"/>
      <c r="DT34" s="205" t="s">
        <v>179</v>
      </c>
      <c r="DU34" s="206">
        <f t="shared" si="20"/>
        <v>0</v>
      </c>
      <c r="DV34" s="206">
        <f t="shared" si="21"/>
        <v>0</v>
      </c>
      <c r="DW34" s="206">
        <f t="shared" si="22"/>
        <v>0</v>
      </c>
      <c r="DX34" s="206">
        <f t="shared" si="23"/>
        <v>0</v>
      </c>
      <c r="DY34" s="206">
        <f t="shared" si="24"/>
        <v>0</v>
      </c>
      <c r="DZ34" s="206">
        <f t="shared" si="25"/>
        <v>0</v>
      </c>
      <c r="EA34" s="206">
        <f t="shared" si="26"/>
        <v>0</v>
      </c>
      <c r="EB34" s="206">
        <f t="shared" si="27"/>
        <v>0</v>
      </c>
      <c r="EC34" s="206">
        <f t="shared" si="28"/>
        <v>0</v>
      </c>
      <c r="ED34" s="207">
        <f t="shared" si="6"/>
        <v>0</v>
      </c>
      <c r="EE34" s="303">
        <f t="shared" si="29"/>
        <v>0</v>
      </c>
      <c r="EF34" s="306"/>
      <c r="EG34" s="314">
        <v>0</v>
      </c>
      <c r="EH34" s="101"/>
    </row>
    <row r="35" spans="1:138" s="126" customFormat="1" ht="15" hidden="1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>
        <f t="shared" si="4"/>
        <v>0</v>
      </c>
      <c r="DN35" s="317"/>
      <c r="DO35" s="317"/>
      <c r="DP35" s="317"/>
      <c r="DQ35" s="208"/>
      <c r="DR35" s="209"/>
      <c r="DS35" s="218"/>
      <c r="DT35" s="205" t="s">
        <v>181</v>
      </c>
      <c r="DU35" s="206">
        <f t="shared" si="20"/>
        <v>0</v>
      </c>
      <c r="DV35" s="206">
        <f t="shared" si="21"/>
        <v>0</v>
      </c>
      <c r="DW35" s="206">
        <f t="shared" si="22"/>
        <v>0</v>
      </c>
      <c r="DX35" s="206">
        <f t="shared" si="23"/>
        <v>0</v>
      </c>
      <c r="DY35" s="206">
        <f t="shared" si="24"/>
        <v>0</v>
      </c>
      <c r="DZ35" s="206">
        <f t="shared" si="25"/>
        <v>0</v>
      </c>
      <c r="EA35" s="206">
        <f t="shared" si="26"/>
        <v>0</v>
      </c>
      <c r="EB35" s="206">
        <f t="shared" si="27"/>
        <v>0</v>
      </c>
      <c r="EC35" s="206">
        <f t="shared" si="28"/>
        <v>0</v>
      </c>
      <c r="ED35" s="207">
        <f t="shared" si="6"/>
        <v>0</v>
      </c>
      <c r="EE35" s="303">
        <f t="shared" si="29"/>
        <v>0</v>
      </c>
      <c r="EF35" s="306"/>
      <c r="EG35" s="314">
        <v>0</v>
      </c>
      <c r="EH35" s="101"/>
    </row>
    <row r="36" spans="1:138" s="126" customFormat="1" ht="15" hidden="1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>
        <f t="shared" si="4"/>
        <v>0</v>
      </c>
      <c r="DN36" s="317" t="s">
        <v>420</v>
      </c>
      <c r="DO36" s="317"/>
      <c r="DP36" s="317"/>
      <c r="DQ36" s="208"/>
      <c r="DR36" s="209"/>
      <c r="DS36" s="209"/>
      <c r="DT36" s="205" t="s">
        <v>183</v>
      </c>
      <c r="DU36" s="206">
        <f t="shared" si="20"/>
        <v>0</v>
      </c>
      <c r="DV36" s="206">
        <f t="shared" si="21"/>
        <v>0</v>
      </c>
      <c r="DW36" s="206">
        <f t="shared" si="22"/>
        <v>0</v>
      </c>
      <c r="DX36" s="206">
        <f t="shared" si="23"/>
        <v>0</v>
      </c>
      <c r="DY36" s="206">
        <f t="shared" si="24"/>
        <v>0</v>
      </c>
      <c r="DZ36" s="206">
        <f t="shared" si="25"/>
        <v>0</v>
      </c>
      <c r="EA36" s="206">
        <f t="shared" si="26"/>
        <v>0</v>
      </c>
      <c r="EB36" s="206">
        <f t="shared" si="27"/>
        <v>0</v>
      </c>
      <c r="EC36" s="206">
        <f t="shared" si="28"/>
        <v>0</v>
      </c>
      <c r="ED36" s="207">
        <f t="shared" si="6"/>
        <v>0</v>
      </c>
      <c r="EE36" s="303">
        <f t="shared" si="29"/>
        <v>0</v>
      </c>
      <c r="EF36" s="306"/>
      <c r="EG36" s="314">
        <v>0</v>
      </c>
      <c r="EH36" s="101"/>
    </row>
    <row r="37" spans="1:138" s="126" customFormat="1" ht="15" hidden="1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304864.25</v>
      </c>
      <c r="DH37" s="206">
        <v>307080</v>
      </c>
      <c r="DI37" s="206">
        <v>15151.05</v>
      </c>
      <c r="DJ37" s="206">
        <v>207176</v>
      </c>
      <c r="DK37" s="206">
        <v>0</v>
      </c>
      <c r="DL37" s="207">
        <v>834271.3</v>
      </c>
      <c r="DM37" s="343">
        <f t="shared" si="4"/>
        <v>0</v>
      </c>
      <c r="DN37" s="317" t="s">
        <v>419</v>
      </c>
      <c r="DO37" s="317"/>
      <c r="DP37" s="317"/>
      <c r="DQ37" s="208"/>
      <c r="DR37" s="209"/>
      <c r="DS37" s="209"/>
      <c r="DT37" s="205" t="s">
        <v>185</v>
      </c>
      <c r="DU37" s="206">
        <f t="shared" si="20"/>
        <v>0</v>
      </c>
      <c r="DV37" s="206">
        <f t="shared" si="21"/>
        <v>0</v>
      </c>
      <c r="DW37" s="206">
        <f t="shared" si="22"/>
        <v>0</v>
      </c>
      <c r="DX37" s="206">
        <f t="shared" si="23"/>
        <v>0</v>
      </c>
      <c r="DY37" s="206">
        <f t="shared" si="24"/>
        <v>0</v>
      </c>
      <c r="DZ37" s="206">
        <f t="shared" si="25"/>
        <v>0</v>
      </c>
      <c r="EA37" s="206">
        <f t="shared" si="26"/>
        <v>0.30486425</v>
      </c>
      <c r="EB37" s="206">
        <f t="shared" si="27"/>
        <v>0.32223104999999996</v>
      </c>
      <c r="EC37" s="206">
        <f t="shared" si="28"/>
        <v>0.207176</v>
      </c>
      <c r="ED37" s="207">
        <f t="shared" si="6"/>
        <v>0.83427129999999994</v>
      </c>
      <c r="EE37" s="303">
        <f t="shared" si="29"/>
        <v>0</v>
      </c>
      <c r="EF37" s="306"/>
      <c r="EG37" s="314">
        <v>0</v>
      </c>
      <c r="EH37" s="101"/>
    </row>
    <row r="38" spans="1:138" s="126" customFormat="1" ht="15" hidden="1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>
        <f t="shared" si="4"/>
        <v>0</v>
      </c>
      <c r="DN38" s="317" t="s">
        <v>420</v>
      </c>
      <c r="DO38" s="317"/>
      <c r="DP38" s="317"/>
      <c r="DQ38" s="208"/>
      <c r="DR38" s="209"/>
      <c r="DS38" s="209"/>
      <c r="DT38" s="205" t="s">
        <v>187</v>
      </c>
      <c r="DU38" s="206">
        <f t="shared" si="20"/>
        <v>0</v>
      </c>
      <c r="DV38" s="206">
        <f t="shared" si="21"/>
        <v>0</v>
      </c>
      <c r="DW38" s="206">
        <f t="shared" si="22"/>
        <v>0</v>
      </c>
      <c r="DX38" s="206">
        <f t="shared" si="23"/>
        <v>0</v>
      </c>
      <c r="DY38" s="206">
        <f t="shared" si="24"/>
        <v>0</v>
      </c>
      <c r="DZ38" s="206">
        <f t="shared" si="25"/>
        <v>0</v>
      </c>
      <c r="EA38" s="206">
        <f t="shared" si="26"/>
        <v>0</v>
      </c>
      <c r="EB38" s="206">
        <f t="shared" si="27"/>
        <v>0</v>
      </c>
      <c r="EC38" s="206">
        <f t="shared" si="28"/>
        <v>0</v>
      </c>
      <c r="ED38" s="207">
        <f t="shared" si="6"/>
        <v>0</v>
      </c>
      <c r="EE38" s="303">
        <f t="shared" si="29"/>
        <v>0</v>
      </c>
      <c r="EF38" s="306"/>
      <c r="EG38" s="314">
        <v>0</v>
      </c>
      <c r="EH38" s="101"/>
    </row>
    <row r="39" spans="1:138" s="126" customFormat="1" ht="15" hidden="1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352548.924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30123900</v>
      </c>
      <c r="CV39" s="224">
        <v>0</v>
      </c>
      <c r="CW39" s="224">
        <v>611409.1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31087858.024</v>
      </c>
      <c r="DM39" s="343">
        <f t="shared" si="4"/>
        <v>352548.924</v>
      </c>
      <c r="DN39" s="317" t="s">
        <v>419</v>
      </c>
      <c r="DO39" s="317" t="s">
        <v>421</v>
      </c>
      <c r="DP39" s="317"/>
      <c r="DQ39" s="220"/>
      <c r="DR39" s="221"/>
      <c r="DS39" s="222"/>
      <c r="DT39" s="223" t="s">
        <v>162</v>
      </c>
      <c r="DU39" s="224">
        <f t="shared" si="20"/>
        <v>0</v>
      </c>
      <c r="DV39" s="224">
        <f t="shared" si="21"/>
        <v>0.35254892399999999</v>
      </c>
      <c r="DW39" s="224">
        <f t="shared" si="22"/>
        <v>0</v>
      </c>
      <c r="DX39" s="224">
        <f t="shared" si="23"/>
        <v>0</v>
      </c>
      <c r="DY39" s="224">
        <f t="shared" si="24"/>
        <v>30.735309100000002</v>
      </c>
      <c r="DZ39" s="224">
        <f t="shared" si="25"/>
        <v>0</v>
      </c>
      <c r="EA39" s="224">
        <f t="shared" si="26"/>
        <v>0</v>
      </c>
      <c r="EB39" s="224">
        <f t="shared" si="27"/>
        <v>0</v>
      </c>
      <c r="EC39" s="224">
        <f t="shared" si="28"/>
        <v>0</v>
      </c>
      <c r="ED39" s="225">
        <f t="shared" si="6"/>
        <v>31.087858024000003</v>
      </c>
      <c r="EE39" s="303">
        <f t="shared" si="29"/>
        <v>0</v>
      </c>
      <c r="EF39" s="306"/>
      <c r="EG39" s="314">
        <v>2.9987999999997461E-4</v>
      </c>
      <c r="EH39" s="101"/>
    </row>
    <row r="40" spans="1:138" s="126" customFormat="1" ht="15" hidden="1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>
        <f t="shared" si="4"/>
        <v>0</v>
      </c>
      <c r="DN40" s="317"/>
      <c r="DO40" s="317"/>
      <c r="DP40" s="317"/>
      <c r="DQ40" s="210"/>
      <c r="DR40" s="211"/>
      <c r="DS40" s="211" t="s">
        <v>189</v>
      </c>
      <c r="DT40" s="219"/>
      <c r="DU40" s="215">
        <f t="shared" ref="DU40:EC40" si="30">SUM(DU41:DU47)</f>
        <v>0</v>
      </c>
      <c r="DV40" s="215">
        <f t="shared" si="30"/>
        <v>0</v>
      </c>
      <c r="DW40" s="215">
        <f t="shared" si="30"/>
        <v>0</v>
      </c>
      <c r="DX40" s="215">
        <f t="shared" si="30"/>
        <v>0</v>
      </c>
      <c r="DY40" s="215">
        <f t="shared" si="30"/>
        <v>5.0242500000000002E-2</v>
      </c>
      <c r="DZ40" s="215">
        <f t="shared" si="30"/>
        <v>0.1096172</v>
      </c>
      <c r="EA40" s="215">
        <f t="shared" si="30"/>
        <v>43.011211299999999</v>
      </c>
      <c r="EB40" s="215">
        <f t="shared" si="30"/>
        <v>0.102482</v>
      </c>
      <c r="EC40" s="215">
        <f t="shared" si="30"/>
        <v>0</v>
      </c>
      <c r="ED40" s="217">
        <f t="shared" si="6"/>
        <v>43.273553</v>
      </c>
      <c r="EE40" s="305">
        <f t="shared" si="29"/>
        <v>43.273553</v>
      </c>
      <c r="EF40" s="306"/>
      <c r="EG40" s="314">
        <v>0</v>
      </c>
      <c r="EH40" s="101"/>
    </row>
    <row r="41" spans="1:138" s="126" customFormat="1" ht="15" hidden="1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>
        <f t="shared" si="4"/>
        <v>0</v>
      </c>
      <c r="DN41" s="317" t="s">
        <v>422</v>
      </c>
      <c r="DO41" s="317"/>
      <c r="DP41" s="317"/>
      <c r="DQ41" s="208"/>
      <c r="DR41" s="209"/>
      <c r="DS41" s="209"/>
      <c r="DT41" s="226" t="s">
        <v>191</v>
      </c>
      <c r="DU41" s="206">
        <f t="shared" ref="DU41:DU47" si="31">I41/$DQ$4</f>
        <v>0</v>
      </c>
      <c r="DV41" s="206">
        <f t="shared" ref="DV41:DV47" si="32">SUM(J41:O41)/$DQ$4</f>
        <v>0</v>
      </c>
      <c r="DW41" s="206">
        <f t="shared" ref="DW41:DW47" si="33">SUM(P41:AL41)/$DQ$4</f>
        <v>0</v>
      </c>
      <c r="DX41" s="206">
        <f t="shared" ref="DX41:DX47" si="34">SUM(AM41:CT41)/$DQ$4</f>
        <v>0</v>
      </c>
      <c r="DY41" s="206">
        <f t="shared" ref="DY41:DY47" si="35">SUM(CU41:CY41)/$DQ$4</f>
        <v>0</v>
      </c>
      <c r="DZ41" s="206">
        <f t="shared" ref="DZ41:DZ47" si="36">SUM(CZ41:DE41)/$DQ$4</f>
        <v>0</v>
      </c>
      <c r="EA41" s="206">
        <f t="shared" ref="EA41:EA47" si="37">SUM(DF41:DG41)/$DQ$4</f>
        <v>0</v>
      </c>
      <c r="EB41" s="206">
        <f t="shared" ref="EB41:EB47" si="38">SUM(DH41:DI41)/$DQ$4</f>
        <v>0</v>
      </c>
      <c r="EC41" s="206">
        <f t="shared" ref="EC41:EC47" si="39">SUM(DJ41:DK41)/$DQ$4</f>
        <v>0</v>
      </c>
      <c r="ED41" s="207">
        <f t="shared" si="6"/>
        <v>0</v>
      </c>
      <c r="EE41" s="303">
        <f t="shared" si="29"/>
        <v>0</v>
      </c>
      <c r="EF41" s="306"/>
      <c r="EG41" s="314">
        <v>0</v>
      </c>
      <c r="EH41" s="101"/>
    </row>
    <row r="42" spans="1:138" s="126" customFormat="1" ht="15" hidden="1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>
        <f t="shared" si="4"/>
        <v>0</v>
      </c>
      <c r="DN42" s="317" t="s">
        <v>418</v>
      </c>
      <c r="DO42" s="317"/>
      <c r="DP42" s="317"/>
      <c r="DQ42" s="208"/>
      <c r="DR42" s="209"/>
      <c r="DS42" s="218"/>
      <c r="DT42" s="205" t="s">
        <v>193</v>
      </c>
      <c r="DU42" s="206">
        <f t="shared" si="31"/>
        <v>0</v>
      </c>
      <c r="DV42" s="206">
        <f t="shared" si="32"/>
        <v>0</v>
      </c>
      <c r="DW42" s="206">
        <f t="shared" si="33"/>
        <v>0</v>
      </c>
      <c r="DX42" s="206">
        <f t="shared" si="34"/>
        <v>0</v>
      </c>
      <c r="DY42" s="206">
        <f t="shared" si="35"/>
        <v>0</v>
      </c>
      <c r="DZ42" s="206">
        <f t="shared" si="36"/>
        <v>0</v>
      </c>
      <c r="EA42" s="206">
        <f t="shared" si="37"/>
        <v>0</v>
      </c>
      <c r="EB42" s="206">
        <f t="shared" si="38"/>
        <v>0</v>
      </c>
      <c r="EC42" s="206">
        <f t="shared" si="39"/>
        <v>0</v>
      </c>
      <c r="ED42" s="207">
        <f t="shared" si="6"/>
        <v>0</v>
      </c>
      <c r="EE42" s="303">
        <f t="shared" si="29"/>
        <v>0</v>
      </c>
      <c r="EF42" s="306"/>
      <c r="EG42" s="314">
        <v>0</v>
      </c>
      <c r="EH42" s="101"/>
    </row>
    <row r="43" spans="1:138" s="126" customFormat="1" ht="15" hidden="1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50242.5</v>
      </c>
      <c r="CZ43" s="206">
        <v>109617.2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10580001</v>
      </c>
      <c r="DG43" s="206">
        <v>32431210.300000001</v>
      </c>
      <c r="DH43" s="206">
        <v>102482</v>
      </c>
      <c r="DI43" s="206">
        <v>0</v>
      </c>
      <c r="DJ43" s="206">
        <v>0</v>
      </c>
      <c r="DK43" s="206">
        <v>0</v>
      </c>
      <c r="DL43" s="207">
        <v>43273553</v>
      </c>
      <c r="DM43" s="343">
        <f t="shared" si="4"/>
        <v>0</v>
      </c>
      <c r="DN43" s="317" t="s">
        <v>419</v>
      </c>
      <c r="DO43" s="317"/>
      <c r="DP43" s="317"/>
      <c r="DQ43" s="208"/>
      <c r="DR43" s="209"/>
      <c r="DS43" s="218"/>
      <c r="DT43" s="205" t="s">
        <v>195</v>
      </c>
      <c r="DU43" s="206">
        <f t="shared" si="31"/>
        <v>0</v>
      </c>
      <c r="DV43" s="206">
        <f t="shared" si="32"/>
        <v>0</v>
      </c>
      <c r="DW43" s="206">
        <f t="shared" si="33"/>
        <v>0</v>
      </c>
      <c r="DX43" s="206">
        <f t="shared" si="34"/>
        <v>0</v>
      </c>
      <c r="DY43" s="206">
        <f t="shared" si="35"/>
        <v>5.0242500000000002E-2</v>
      </c>
      <c r="DZ43" s="206">
        <f t="shared" si="36"/>
        <v>0.1096172</v>
      </c>
      <c r="EA43" s="206">
        <f t="shared" si="37"/>
        <v>43.011211299999999</v>
      </c>
      <c r="EB43" s="206">
        <f t="shared" si="38"/>
        <v>0.102482</v>
      </c>
      <c r="EC43" s="206">
        <f t="shared" si="39"/>
        <v>0</v>
      </c>
      <c r="ED43" s="207">
        <f t="shared" si="6"/>
        <v>43.273553</v>
      </c>
      <c r="EE43" s="303">
        <f t="shared" si="29"/>
        <v>0</v>
      </c>
      <c r="EF43" s="306"/>
      <c r="EG43" s="314">
        <v>0</v>
      </c>
      <c r="EH43" s="101"/>
    </row>
    <row r="44" spans="1:138" s="126" customFormat="1" ht="15" hidden="1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>
        <f t="shared" si="4"/>
        <v>0</v>
      </c>
      <c r="DN44" s="317" t="s">
        <v>419</v>
      </c>
      <c r="DO44" s="317"/>
      <c r="DP44" s="317"/>
      <c r="DQ44" s="208"/>
      <c r="DR44" s="209"/>
      <c r="DS44" s="218"/>
      <c r="DT44" s="205" t="s">
        <v>197</v>
      </c>
      <c r="DU44" s="206">
        <f t="shared" si="31"/>
        <v>0</v>
      </c>
      <c r="DV44" s="206">
        <f t="shared" si="32"/>
        <v>0</v>
      </c>
      <c r="DW44" s="206">
        <f t="shared" si="33"/>
        <v>0</v>
      </c>
      <c r="DX44" s="206">
        <f t="shared" si="34"/>
        <v>0</v>
      </c>
      <c r="DY44" s="206">
        <f t="shared" si="35"/>
        <v>0</v>
      </c>
      <c r="DZ44" s="206">
        <f t="shared" si="36"/>
        <v>0</v>
      </c>
      <c r="EA44" s="206">
        <f t="shared" si="37"/>
        <v>0</v>
      </c>
      <c r="EB44" s="206">
        <f t="shared" si="38"/>
        <v>0</v>
      </c>
      <c r="EC44" s="206">
        <f t="shared" si="39"/>
        <v>0</v>
      </c>
      <c r="ED44" s="207">
        <f t="shared" si="6"/>
        <v>0</v>
      </c>
      <c r="EE44" s="303">
        <f t="shared" si="29"/>
        <v>0</v>
      </c>
      <c r="EF44" s="306"/>
      <c r="EG44" s="314">
        <v>0</v>
      </c>
      <c r="EH44" s="101"/>
    </row>
    <row r="45" spans="1:138" s="126" customFormat="1" ht="15" hidden="1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>
        <f t="shared" si="4"/>
        <v>0</v>
      </c>
      <c r="DN45" s="317" t="s">
        <v>420</v>
      </c>
      <c r="DO45" s="317"/>
      <c r="DP45" s="317"/>
      <c r="DQ45" s="208"/>
      <c r="DR45" s="209"/>
      <c r="DS45" s="218"/>
      <c r="DT45" s="205" t="s">
        <v>199</v>
      </c>
      <c r="DU45" s="206">
        <f t="shared" si="31"/>
        <v>0</v>
      </c>
      <c r="DV45" s="206">
        <f t="shared" si="32"/>
        <v>0</v>
      </c>
      <c r="DW45" s="206">
        <f t="shared" si="33"/>
        <v>0</v>
      </c>
      <c r="DX45" s="206">
        <f t="shared" si="34"/>
        <v>0</v>
      </c>
      <c r="DY45" s="206">
        <f t="shared" si="35"/>
        <v>0</v>
      </c>
      <c r="DZ45" s="206">
        <f t="shared" si="36"/>
        <v>0</v>
      </c>
      <c r="EA45" s="206">
        <f t="shared" si="37"/>
        <v>0</v>
      </c>
      <c r="EB45" s="206">
        <f t="shared" si="38"/>
        <v>0</v>
      </c>
      <c r="EC45" s="206">
        <f t="shared" si="39"/>
        <v>0</v>
      </c>
      <c r="ED45" s="207">
        <f t="shared" si="6"/>
        <v>0</v>
      </c>
      <c r="EE45" s="303">
        <f t="shared" si="29"/>
        <v>0</v>
      </c>
      <c r="EF45" s="306"/>
      <c r="EG45" s="314">
        <v>0</v>
      </c>
      <c r="EH45" s="101"/>
    </row>
    <row r="46" spans="1:138" s="126" customFormat="1" ht="15" hidden="1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>
        <f t="shared" si="4"/>
        <v>0</v>
      </c>
      <c r="DN46" s="317" t="s">
        <v>420</v>
      </c>
      <c r="DO46" s="317"/>
      <c r="DP46" s="317"/>
      <c r="DQ46" s="208"/>
      <c r="DR46" s="209"/>
      <c r="DS46" s="218"/>
      <c r="DT46" s="205" t="s">
        <v>201</v>
      </c>
      <c r="DU46" s="206">
        <f t="shared" si="31"/>
        <v>0</v>
      </c>
      <c r="DV46" s="206">
        <f t="shared" si="32"/>
        <v>0</v>
      </c>
      <c r="DW46" s="206">
        <f t="shared" si="33"/>
        <v>0</v>
      </c>
      <c r="DX46" s="206">
        <f t="shared" si="34"/>
        <v>0</v>
      </c>
      <c r="DY46" s="206">
        <f t="shared" si="35"/>
        <v>0</v>
      </c>
      <c r="DZ46" s="206">
        <f t="shared" si="36"/>
        <v>0</v>
      </c>
      <c r="EA46" s="206">
        <f t="shared" si="37"/>
        <v>0</v>
      </c>
      <c r="EB46" s="206">
        <f t="shared" si="38"/>
        <v>0</v>
      </c>
      <c r="EC46" s="206">
        <f t="shared" si="39"/>
        <v>0</v>
      </c>
      <c r="ED46" s="207">
        <f t="shared" si="6"/>
        <v>0</v>
      </c>
      <c r="EE46" s="303">
        <f t="shared" si="29"/>
        <v>0</v>
      </c>
      <c r="EF46" s="306"/>
      <c r="EG46" s="314">
        <v>0</v>
      </c>
      <c r="EH46" s="101"/>
    </row>
    <row r="47" spans="1:138" s="126" customFormat="1" ht="15" hidden="1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>
        <f t="shared" si="4"/>
        <v>0</v>
      </c>
      <c r="DN47" s="317" t="s">
        <v>420</v>
      </c>
      <c r="DO47" s="317"/>
      <c r="DP47" s="317"/>
      <c r="DQ47" s="208"/>
      <c r="DR47" s="209"/>
      <c r="DS47" s="218"/>
      <c r="DT47" s="205" t="s">
        <v>203</v>
      </c>
      <c r="DU47" s="206">
        <f t="shared" si="31"/>
        <v>0</v>
      </c>
      <c r="DV47" s="206">
        <f t="shared" si="32"/>
        <v>0</v>
      </c>
      <c r="DW47" s="206">
        <f t="shared" si="33"/>
        <v>0</v>
      </c>
      <c r="DX47" s="206">
        <f t="shared" si="34"/>
        <v>0</v>
      </c>
      <c r="DY47" s="206">
        <f t="shared" si="35"/>
        <v>0</v>
      </c>
      <c r="DZ47" s="206">
        <f t="shared" si="36"/>
        <v>0</v>
      </c>
      <c r="EA47" s="206">
        <f t="shared" si="37"/>
        <v>0</v>
      </c>
      <c r="EB47" s="206">
        <f t="shared" si="38"/>
        <v>0</v>
      </c>
      <c r="EC47" s="206">
        <f t="shared" si="39"/>
        <v>0</v>
      </c>
      <c r="ED47" s="207">
        <f t="shared" si="6"/>
        <v>0</v>
      </c>
      <c r="EE47" s="303">
        <f t="shared" si="29"/>
        <v>0</v>
      </c>
      <c r="EF47" s="306"/>
      <c r="EG47" s="314">
        <v>0</v>
      </c>
      <c r="EH47" s="101"/>
    </row>
    <row r="48" spans="1:138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>
        <f t="shared" si="4"/>
        <v>0</v>
      </c>
      <c r="DN48" s="317"/>
      <c r="DO48" s="317"/>
      <c r="DP48" s="317"/>
      <c r="DQ48" s="210"/>
      <c r="DR48" s="211" t="s">
        <v>204</v>
      </c>
      <c r="DS48" s="211"/>
      <c r="DT48" s="212"/>
      <c r="DU48" s="215">
        <f t="shared" ref="DU48:EC48" si="40">DU49+DU58+DU67</f>
        <v>37474.531211008471</v>
      </c>
      <c r="DV48" s="215">
        <f t="shared" si="40"/>
        <v>7658.2969396494082</v>
      </c>
      <c r="DW48" s="215">
        <f t="shared" si="40"/>
        <v>2705.463065337538</v>
      </c>
      <c r="DX48" s="215">
        <f t="shared" si="40"/>
        <v>0</v>
      </c>
      <c r="DY48" s="215">
        <f t="shared" si="40"/>
        <v>511</v>
      </c>
      <c r="DZ48" s="215">
        <f t="shared" si="40"/>
        <v>40</v>
      </c>
      <c r="EA48" s="215">
        <f t="shared" si="40"/>
        <v>236.65</v>
      </c>
      <c r="EB48" s="215">
        <f t="shared" si="40"/>
        <v>15</v>
      </c>
      <c r="EC48" s="215">
        <f t="shared" si="40"/>
        <v>0</v>
      </c>
      <c r="ED48" s="217">
        <f t="shared" si="6"/>
        <v>48640.941215995415</v>
      </c>
      <c r="EE48" s="305"/>
      <c r="EF48" s="306"/>
      <c r="EG48" s="314">
        <v>-7.2964836711762473</v>
      </c>
      <c r="EH48" s="101"/>
    </row>
    <row r="49" spans="1:138" s="126" customFormat="1" ht="15" hidden="1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>
        <f t="shared" si="4"/>
        <v>0</v>
      </c>
      <c r="DN49" s="317"/>
      <c r="DO49" s="317"/>
      <c r="DP49" s="317"/>
      <c r="DQ49" s="210"/>
      <c r="DR49" s="211"/>
      <c r="DS49" s="211" t="s">
        <v>154</v>
      </c>
      <c r="DT49" s="212"/>
      <c r="DU49" s="215">
        <f t="shared" ref="DU49:EC49" si="41">SUM(DU50:DU57)</f>
        <v>37474.531211008471</v>
      </c>
      <c r="DV49" s="215">
        <f t="shared" si="41"/>
        <v>7365.3070361842547</v>
      </c>
      <c r="DW49" s="215">
        <f t="shared" si="41"/>
        <v>2705.463065337538</v>
      </c>
      <c r="DX49" s="215">
        <f t="shared" si="41"/>
        <v>0</v>
      </c>
      <c r="DY49" s="215">
        <f t="shared" si="41"/>
        <v>0</v>
      </c>
      <c r="DZ49" s="215">
        <f t="shared" si="41"/>
        <v>0</v>
      </c>
      <c r="EA49" s="215">
        <f t="shared" si="41"/>
        <v>0</v>
      </c>
      <c r="EB49" s="215">
        <f t="shared" si="41"/>
        <v>0</v>
      </c>
      <c r="EC49" s="215">
        <f t="shared" si="41"/>
        <v>0</v>
      </c>
      <c r="ED49" s="217">
        <f t="shared" si="6"/>
        <v>47545.30131253026</v>
      </c>
      <c r="EE49" s="305"/>
      <c r="EF49" s="306"/>
      <c r="EG49" s="314">
        <v>-25.301315146309207</v>
      </c>
      <c r="EH49" s="101"/>
    </row>
    <row r="50" spans="1:138" s="126" customFormat="1" ht="15" hidden="1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24616288003.528709</v>
      </c>
      <c r="J50" s="206">
        <v>0</v>
      </c>
      <c r="K50" s="206">
        <v>0</v>
      </c>
      <c r="L50" s="206">
        <v>309678274.33836949</v>
      </c>
      <c r="M50" s="206">
        <v>1684149482.648114</v>
      </c>
      <c r="N50" s="206">
        <v>754247994.40058398</v>
      </c>
      <c r="O50" s="206">
        <v>1649444632.85759</v>
      </c>
      <c r="P50" s="206">
        <v>1127616859.1037199</v>
      </c>
      <c r="Q50" s="206">
        <v>0</v>
      </c>
      <c r="R50" s="206">
        <v>0</v>
      </c>
      <c r="S50" s="206">
        <v>52025997.1221411</v>
      </c>
      <c r="T50" s="206">
        <v>1221724331.629447</v>
      </c>
      <c r="U50" s="206">
        <v>210369383.68785799</v>
      </c>
      <c r="V50" s="206">
        <v>57550060.151404597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31683095019.467945</v>
      </c>
      <c r="DM50" s="343">
        <f t="shared" si="4"/>
        <v>31683095019.467945</v>
      </c>
      <c r="DN50" s="317" t="s">
        <v>419</v>
      </c>
      <c r="DO50" s="317"/>
      <c r="DP50" s="317"/>
      <c r="DQ50" s="208"/>
      <c r="DR50" s="209"/>
      <c r="DS50" s="218"/>
      <c r="DT50" s="205" t="s">
        <v>156</v>
      </c>
      <c r="DU50" s="206">
        <f t="shared" ref="DU50:DU57" si="42">I50/$DQ$4</f>
        <v>24616.288003528709</v>
      </c>
      <c r="DV50" s="206">
        <f t="shared" ref="DV50:DV57" si="43">SUM(J50:O50)/$DQ$4</f>
        <v>4397.5203842446572</v>
      </c>
      <c r="DW50" s="206">
        <f t="shared" ref="DW50:DW57" si="44">SUM(P50:AL50)/$DQ$4</f>
        <v>2669.2866316945706</v>
      </c>
      <c r="DX50" s="206">
        <f t="shared" ref="DX50:DX57" si="45">SUM(AM50:CT50)/$DQ$4</f>
        <v>0</v>
      </c>
      <c r="DY50" s="206">
        <f t="shared" ref="DY50:DY57" si="46">SUM(CU50:CY50)/$DQ$4</f>
        <v>0</v>
      </c>
      <c r="DZ50" s="206">
        <f t="shared" ref="DZ50:DZ57" si="47">SUM(CZ50:DE50)/$DQ$4</f>
        <v>0</v>
      </c>
      <c r="EA50" s="206">
        <f t="shared" ref="EA50:EA57" si="48">SUM(DF50:DG50)/$DQ$4</f>
        <v>0</v>
      </c>
      <c r="EB50" s="206">
        <f t="shared" ref="EB50:EB57" si="49">SUM(DH50:DI50)/$DQ$4</f>
        <v>0</v>
      </c>
      <c r="EC50" s="206">
        <f t="shared" ref="EC50:EC57" si="50">SUM(DJ50:DK50)/$DQ$4</f>
        <v>0</v>
      </c>
      <c r="ED50" s="207">
        <f t="shared" si="6"/>
        <v>31683.095019467935</v>
      </c>
      <c r="EE50" s="303">
        <f t="shared" ref="EE50:EE57" si="51">ED50-(DL50/$DQ$4)</f>
        <v>0</v>
      </c>
      <c r="EF50" s="306"/>
      <c r="EG50" s="314">
        <v>-33.297617589592846</v>
      </c>
      <c r="EH50" s="101"/>
    </row>
    <row r="51" spans="1:138" s="126" customFormat="1" ht="15" hidden="1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>
        <f t="shared" si="4"/>
        <v>0</v>
      </c>
      <c r="DN51" s="317" t="s">
        <v>423</v>
      </c>
      <c r="DO51" s="317"/>
      <c r="DP51" s="317"/>
      <c r="DQ51" s="208"/>
      <c r="DR51" s="209"/>
      <c r="DS51" s="218"/>
      <c r="DT51" s="205" t="s">
        <v>158</v>
      </c>
      <c r="DU51" s="206">
        <f t="shared" si="42"/>
        <v>0</v>
      </c>
      <c r="DV51" s="206">
        <f t="shared" si="43"/>
        <v>0</v>
      </c>
      <c r="DW51" s="206">
        <f t="shared" si="44"/>
        <v>0</v>
      </c>
      <c r="DX51" s="206">
        <f t="shared" si="45"/>
        <v>0</v>
      </c>
      <c r="DY51" s="206">
        <f t="shared" si="46"/>
        <v>0</v>
      </c>
      <c r="DZ51" s="206">
        <f t="shared" si="47"/>
        <v>0</v>
      </c>
      <c r="EA51" s="206">
        <f t="shared" si="48"/>
        <v>0</v>
      </c>
      <c r="EB51" s="206">
        <f t="shared" si="49"/>
        <v>0</v>
      </c>
      <c r="EC51" s="206">
        <f t="shared" si="50"/>
        <v>0</v>
      </c>
      <c r="ED51" s="207">
        <f t="shared" si="6"/>
        <v>0</v>
      </c>
      <c r="EE51" s="303">
        <f t="shared" si="51"/>
        <v>0</v>
      </c>
      <c r="EF51" s="306"/>
      <c r="EG51" s="314">
        <v>0</v>
      </c>
      <c r="EH51" s="101"/>
    </row>
    <row r="52" spans="1:138" s="126" customFormat="1" ht="15" hidden="1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12858243207.479763</v>
      </c>
      <c r="J52" s="206">
        <v>0</v>
      </c>
      <c r="K52" s="206">
        <v>0</v>
      </c>
      <c r="L52" s="206">
        <v>428570467.76009798</v>
      </c>
      <c r="M52" s="206">
        <v>2539216184.1795001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36176433.6429675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15862206293.062328</v>
      </c>
      <c r="DM52" s="343">
        <f t="shared" si="4"/>
        <v>15862206293.062328</v>
      </c>
      <c r="DN52" s="317" t="s">
        <v>419</v>
      </c>
      <c r="DO52" s="317"/>
      <c r="DP52" s="317"/>
      <c r="DQ52" s="208"/>
      <c r="DR52" s="209"/>
      <c r="DS52" s="218"/>
      <c r="DT52" s="205" t="s">
        <v>160</v>
      </c>
      <c r="DU52" s="206">
        <f t="shared" si="42"/>
        <v>12858.243207479763</v>
      </c>
      <c r="DV52" s="206">
        <f t="shared" si="43"/>
        <v>2967.786651939598</v>
      </c>
      <c r="DW52" s="206">
        <f t="shared" si="44"/>
        <v>36.176433642967503</v>
      </c>
      <c r="DX52" s="206">
        <f t="shared" si="45"/>
        <v>0</v>
      </c>
      <c r="DY52" s="206">
        <f t="shared" si="46"/>
        <v>0</v>
      </c>
      <c r="DZ52" s="206">
        <f t="shared" si="47"/>
        <v>0</v>
      </c>
      <c r="EA52" s="206">
        <f t="shared" si="48"/>
        <v>0</v>
      </c>
      <c r="EB52" s="206">
        <f t="shared" si="49"/>
        <v>0</v>
      </c>
      <c r="EC52" s="206">
        <f t="shared" si="50"/>
        <v>0</v>
      </c>
      <c r="ED52" s="207">
        <f t="shared" si="6"/>
        <v>15862.206293062329</v>
      </c>
      <c r="EE52" s="303">
        <f t="shared" si="51"/>
        <v>0</v>
      </c>
      <c r="EF52" s="306"/>
      <c r="EG52" s="314">
        <v>7.9963024432854581</v>
      </c>
      <c r="EH52" s="101"/>
    </row>
    <row r="53" spans="1:138" s="126" customFormat="1" ht="15" hidden="1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>
        <f t="shared" si="4"/>
        <v>0</v>
      </c>
      <c r="DN53" s="317" t="s">
        <v>424</v>
      </c>
      <c r="DO53" s="317"/>
      <c r="DP53" s="317"/>
      <c r="DQ53" s="208"/>
      <c r="DR53" s="209"/>
      <c r="DS53" s="218"/>
      <c r="DT53" s="205" t="s">
        <v>162</v>
      </c>
      <c r="DU53" s="206">
        <f t="shared" si="42"/>
        <v>0</v>
      </c>
      <c r="DV53" s="206">
        <f t="shared" si="43"/>
        <v>0</v>
      </c>
      <c r="DW53" s="206">
        <f t="shared" si="44"/>
        <v>0</v>
      </c>
      <c r="DX53" s="206">
        <f t="shared" si="45"/>
        <v>0</v>
      </c>
      <c r="DY53" s="206">
        <f t="shared" si="46"/>
        <v>0</v>
      </c>
      <c r="DZ53" s="206">
        <f t="shared" si="47"/>
        <v>0</v>
      </c>
      <c r="EA53" s="206">
        <f t="shared" si="48"/>
        <v>0</v>
      </c>
      <c r="EB53" s="206">
        <f t="shared" si="49"/>
        <v>0</v>
      </c>
      <c r="EC53" s="206">
        <f t="shared" si="50"/>
        <v>0</v>
      </c>
      <c r="ED53" s="207">
        <f t="shared" si="6"/>
        <v>0</v>
      </c>
      <c r="EE53" s="303">
        <f t="shared" si="51"/>
        <v>0</v>
      </c>
      <c r="EF53" s="306"/>
      <c r="EG53" s="314">
        <v>0</v>
      </c>
      <c r="EH53" s="101"/>
    </row>
    <row r="54" spans="1:138" s="126" customFormat="1" ht="15" hidden="1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>
        <f t="shared" si="4"/>
        <v>0</v>
      </c>
      <c r="DN54" s="317" t="s">
        <v>424</v>
      </c>
      <c r="DO54" s="317"/>
      <c r="DP54" s="317"/>
      <c r="DQ54" s="208"/>
      <c r="DR54" s="209"/>
      <c r="DS54" s="218"/>
      <c r="DT54" s="205" t="s">
        <v>164</v>
      </c>
      <c r="DU54" s="206">
        <f t="shared" si="42"/>
        <v>0</v>
      </c>
      <c r="DV54" s="206">
        <f t="shared" si="43"/>
        <v>0</v>
      </c>
      <c r="DW54" s="206">
        <f t="shared" si="44"/>
        <v>0</v>
      </c>
      <c r="DX54" s="206">
        <f t="shared" si="45"/>
        <v>0</v>
      </c>
      <c r="DY54" s="206">
        <f t="shared" si="46"/>
        <v>0</v>
      </c>
      <c r="DZ54" s="206">
        <f t="shared" si="47"/>
        <v>0</v>
      </c>
      <c r="EA54" s="206">
        <f t="shared" si="48"/>
        <v>0</v>
      </c>
      <c r="EB54" s="206">
        <f t="shared" si="49"/>
        <v>0</v>
      </c>
      <c r="EC54" s="206">
        <f t="shared" si="50"/>
        <v>0</v>
      </c>
      <c r="ED54" s="207">
        <f t="shared" si="6"/>
        <v>0</v>
      </c>
      <c r="EE54" s="303">
        <f t="shared" si="51"/>
        <v>0</v>
      </c>
      <c r="EF54" s="306"/>
      <c r="EG54" s="314">
        <v>0</v>
      </c>
      <c r="EH54" s="101"/>
    </row>
    <row r="55" spans="1:138" s="126" customFormat="1" ht="15" hidden="1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>
        <f t="shared" si="4"/>
        <v>0</v>
      </c>
      <c r="DN55" s="317" t="s">
        <v>424</v>
      </c>
      <c r="DO55" s="317"/>
      <c r="DP55" s="317"/>
      <c r="DQ55" s="208"/>
      <c r="DR55" s="209"/>
      <c r="DS55" s="218"/>
      <c r="DT55" s="205" t="s">
        <v>166</v>
      </c>
      <c r="DU55" s="206">
        <f t="shared" si="42"/>
        <v>0</v>
      </c>
      <c r="DV55" s="206">
        <f t="shared" si="43"/>
        <v>0</v>
      </c>
      <c r="DW55" s="206">
        <f t="shared" si="44"/>
        <v>0</v>
      </c>
      <c r="DX55" s="206">
        <f t="shared" si="45"/>
        <v>0</v>
      </c>
      <c r="DY55" s="206">
        <f t="shared" si="46"/>
        <v>0</v>
      </c>
      <c r="DZ55" s="206">
        <f t="shared" si="47"/>
        <v>0</v>
      </c>
      <c r="EA55" s="206">
        <f t="shared" si="48"/>
        <v>0</v>
      </c>
      <c r="EB55" s="206">
        <f t="shared" si="49"/>
        <v>0</v>
      </c>
      <c r="EC55" s="206">
        <f t="shared" si="50"/>
        <v>0</v>
      </c>
      <c r="ED55" s="207">
        <f t="shared" si="6"/>
        <v>0</v>
      </c>
      <c r="EE55" s="303">
        <f t="shared" si="51"/>
        <v>0</v>
      </c>
      <c r="EF55" s="306"/>
      <c r="EG55" s="314">
        <v>0</v>
      </c>
      <c r="EH55" s="101"/>
    </row>
    <row r="56" spans="1:138" s="126" customFormat="1" ht="15" hidden="1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>
        <f t="shared" si="4"/>
        <v>0</v>
      </c>
      <c r="DN56" s="317" t="s">
        <v>424</v>
      </c>
      <c r="DO56" s="317"/>
      <c r="DP56" s="317"/>
      <c r="DQ56" s="208"/>
      <c r="DR56" s="209"/>
      <c r="DS56" s="218"/>
      <c r="DT56" s="205" t="s">
        <v>168</v>
      </c>
      <c r="DU56" s="206">
        <f t="shared" si="42"/>
        <v>0</v>
      </c>
      <c r="DV56" s="206">
        <f t="shared" si="43"/>
        <v>0</v>
      </c>
      <c r="DW56" s="206">
        <f t="shared" si="44"/>
        <v>0</v>
      </c>
      <c r="DX56" s="206">
        <f t="shared" si="45"/>
        <v>0</v>
      </c>
      <c r="DY56" s="206">
        <f t="shared" si="46"/>
        <v>0</v>
      </c>
      <c r="DZ56" s="206">
        <f t="shared" si="47"/>
        <v>0</v>
      </c>
      <c r="EA56" s="206">
        <f t="shared" si="48"/>
        <v>0</v>
      </c>
      <c r="EB56" s="206">
        <f t="shared" si="49"/>
        <v>0</v>
      </c>
      <c r="EC56" s="206">
        <f t="shared" si="50"/>
        <v>0</v>
      </c>
      <c r="ED56" s="207">
        <f t="shared" si="6"/>
        <v>0</v>
      </c>
      <c r="EE56" s="303">
        <f t="shared" si="51"/>
        <v>0</v>
      </c>
      <c r="EF56" s="306"/>
      <c r="EG56" s="314">
        <v>0</v>
      </c>
      <c r="EH56" s="101"/>
    </row>
    <row r="57" spans="1:138" s="126" customFormat="1" ht="15" hidden="1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>
        <f t="shared" si="4"/>
        <v>0</v>
      </c>
      <c r="DN57" s="317" t="s">
        <v>424</v>
      </c>
      <c r="DO57" s="317"/>
      <c r="DP57" s="317"/>
      <c r="DQ57" s="208"/>
      <c r="DR57" s="209"/>
      <c r="DS57" s="218"/>
      <c r="DT57" s="205" t="s">
        <v>170</v>
      </c>
      <c r="DU57" s="206">
        <f t="shared" si="42"/>
        <v>0</v>
      </c>
      <c r="DV57" s="206">
        <f t="shared" si="43"/>
        <v>0</v>
      </c>
      <c r="DW57" s="206">
        <f t="shared" si="44"/>
        <v>0</v>
      </c>
      <c r="DX57" s="206">
        <f t="shared" si="45"/>
        <v>0</v>
      </c>
      <c r="DY57" s="206">
        <f t="shared" si="46"/>
        <v>0</v>
      </c>
      <c r="DZ57" s="206">
        <f t="shared" si="47"/>
        <v>0</v>
      </c>
      <c r="EA57" s="206">
        <f t="shared" si="48"/>
        <v>0</v>
      </c>
      <c r="EB57" s="206">
        <f t="shared" si="49"/>
        <v>0</v>
      </c>
      <c r="EC57" s="206">
        <f t="shared" si="50"/>
        <v>0</v>
      </c>
      <c r="ED57" s="207">
        <f t="shared" si="6"/>
        <v>0</v>
      </c>
      <c r="EE57" s="303">
        <f t="shared" si="51"/>
        <v>0</v>
      </c>
      <c r="EF57" s="306"/>
      <c r="EG57" s="314">
        <v>0</v>
      </c>
      <c r="EH57" s="101"/>
    </row>
    <row r="58" spans="1:138" s="126" customFormat="1" ht="15" hidden="1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>
        <f t="shared" si="4"/>
        <v>0</v>
      </c>
      <c r="DN58" s="317"/>
      <c r="DO58" s="317"/>
      <c r="DP58" s="317"/>
      <c r="DQ58" s="210"/>
      <c r="DR58" s="211"/>
      <c r="DS58" s="211" t="s">
        <v>171</v>
      </c>
      <c r="DT58" s="219"/>
      <c r="DU58" s="215">
        <f t="shared" ref="DU58:EC58" si="52">SUM(DU59:DU66)</f>
        <v>0</v>
      </c>
      <c r="DV58" s="215">
        <f t="shared" si="52"/>
        <v>292.98990346515319</v>
      </c>
      <c r="DW58" s="215">
        <f t="shared" si="52"/>
        <v>0</v>
      </c>
      <c r="DX58" s="215">
        <f t="shared" si="52"/>
        <v>0</v>
      </c>
      <c r="DY58" s="215">
        <f t="shared" si="52"/>
        <v>511</v>
      </c>
      <c r="DZ58" s="215">
        <f t="shared" si="52"/>
        <v>40</v>
      </c>
      <c r="EA58" s="215">
        <f t="shared" si="52"/>
        <v>236.65</v>
      </c>
      <c r="EB58" s="215">
        <f t="shared" si="52"/>
        <v>15</v>
      </c>
      <c r="EC58" s="215">
        <f t="shared" si="52"/>
        <v>0</v>
      </c>
      <c r="ED58" s="217">
        <f t="shared" si="6"/>
        <v>1095.6399034651533</v>
      </c>
      <c r="EE58" s="305"/>
      <c r="EF58" s="306"/>
      <c r="EG58" s="314">
        <v>18.004831475130402</v>
      </c>
      <c r="EH58" s="101"/>
    </row>
    <row r="59" spans="1:138" s="126" customFormat="1" ht="15" hidden="1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82017711.470498592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366000000</v>
      </c>
      <c r="CX59" s="206">
        <v>0</v>
      </c>
      <c r="CY59" s="206">
        <v>30000000</v>
      </c>
      <c r="CZ59" s="206">
        <v>0</v>
      </c>
      <c r="DA59" s="206">
        <v>20000000</v>
      </c>
      <c r="DB59" s="206">
        <v>20000000</v>
      </c>
      <c r="DC59" s="206">
        <v>0</v>
      </c>
      <c r="DD59" s="206">
        <v>0</v>
      </c>
      <c r="DE59" s="206">
        <v>0</v>
      </c>
      <c r="DF59" s="206">
        <v>40000000</v>
      </c>
      <c r="DG59" s="206">
        <v>62000000</v>
      </c>
      <c r="DH59" s="206">
        <v>15000000</v>
      </c>
      <c r="DI59" s="206">
        <v>0</v>
      </c>
      <c r="DJ59" s="206">
        <v>0</v>
      </c>
      <c r="DK59" s="206">
        <v>0</v>
      </c>
      <c r="DL59" s="207">
        <v>635017711.47049856</v>
      </c>
      <c r="DM59" s="343">
        <f t="shared" si="4"/>
        <v>82017711.470498592</v>
      </c>
      <c r="DN59" s="317" t="s">
        <v>419</v>
      </c>
      <c r="DO59" s="317"/>
      <c r="DP59" s="317"/>
      <c r="DQ59" s="208"/>
      <c r="DR59" s="209"/>
      <c r="DS59" s="209"/>
      <c r="DT59" s="205" t="s">
        <v>173</v>
      </c>
      <c r="DU59" s="206">
        <f t="shared" ref="DU59:DU66" si="53">I59/$DQ$4</f>
        <v>0</v>
      </c>
      <c r="DV59" s="206">
        <f t="shared" ref="DV59:DV66" si="54">SUM(J59:O59)/$DQ$4</f>
        <v>82.017711470498597</v>
      </c>
      <c r="DW59" s="206">
        <f t="shared" ref="DW59:DW66" si="55">SUM(P59:AL59)/$DQ$4</f>
        <v>0</v>
      </c>
      <c r="DX59" s="206">
        <f t="shared" ref="DX59:DX66" si="56">SUM(AM59:CT59)/$DQ$4</f>
        <v>0</v>
      </c>
      <c r="DY59" s="206">
        <f t="shared" ref="DY59:DY66" si="57">SUM(CU59:CY59)/$DQ$4</f>
        <v>396</v>
      </c>
      <c r="DZ59" s="206">
        <f t="shared" ref="DZ59:DZ66" si="58">SUM(CZ59:DE59)/$DQ$4</f>
        <v>40</v>
      </c>
      <c r="EA59" s="206">
        <f t="shared" ref="EA59:EA66" si="59">SUM(DF59:DG59)/$DQ$4</f>
        <v>102</v>
      </c>
      <c r="EB59" s="206">
        <f t="shared" ref="EB59:EB66" si="60">SUM(DH59:DI59)/$DQ$4</f>
        <v>15</v>
      </c>
      <c r="EC59" s="206">
        <f t="shared" ref="EC59:EC66" si="61">SUM(DJ59:DK59)/$DQ$4</f>
        <v>0</v>
      </c>
      <c r="ED59" s="207">
        <f t="shared" si="6"/>
        <v>635.01771147049863</v>
      </c>
      <c r="EE59" s="303">
        <f t="shared" ref="EE59:EE66" si="62">ED59-(DL59/$DQ$4)</f>
        <v>0</v>
      </c>
      <c r="EF59" s="306"/>
      <c r="EG59" s="314">
        <v>17.939936897250604</v>
      </c>
      <c r="EH59" s="101"/>
    </row>
    <row r="60" spans="1:138" s="126" customFormat="1" ht="15" hidden="1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32041056.5561026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75000000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107041056.5561026</v>
      </c>
      <c r="DM60" s="343">
        <f t="shared" si="4"/>
        <v>32041056.5561026</v>
      </c>
      <c r="DN60" s="317" t="s">
        <v>419</v>
      </c>
      <c r="DO60" s="317"/>
      <c r="DP60" s="317"/>
      <c r="DQ60" s="208"/>
      <c r="DR60" s="209"/>
      <c r="DS60" s="218"/>
      <c r="DT60" s="205" t="s">
        <v>175</v>
      </c>
      <c r="DU60" s="206">
        <f t="shared" si="53"/>
        <v>0</v>
      </c>
      <c r="DV60" s="206">
        <f t="shared" si="54"/>
        <v>32.041056556102603</v>
      </c>
      <c r="DW60" s="206">
        <f t="shared" si="55"/>
        <v>0</v>
      </c>
      <c r="DX60" s="206">
        <f t="shared" si="56"/>
        <v>0</v>
      </c>
      <c r="DY60" s="206">
        <f t="shared" si="57"/>
        <v>0</v>
      </c>
      <c r="DZ60" s="206">
        <f t="shared" si="58"/>
        <v>0</v>
      </c>
      <c r="EA60" s="206">
        <f t="shared" si="59"/>
        <v>75</v>
      </c>
      <c r="EB60" s="206">
        <f t="shared" si="60"/>
        <v>0</v>
      </c>
      <c r="EC60" s="206">
        <f t="shared" si="61"/>
        <v>0</v>
      </c>
      <c r="ED60" s="207">
        <f t="shared" si="6"/>
        <v>107.0410565561026</v>
      </c>
      <c r="EE60" s="303">
        <f t="shared" si="62"/>
        <v>0</v>
      </c>
      <c r="EF60" s="306"/>
      <c r="EG60" s="314">
        <v>1.0040605850804241E-2</v>
      </c>
      <c r="EH60" s="101"/>
    </row>
    <row r="61" spans="1:138" s="126" customFormat="1" ht="15" hidden="1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>
        <f t="shared" si="4"/>
        <v>0</v>
      </c>
      <c r="DN61" s="317" t="s">
        <v>418</v>
      </c>
      <c r="DO61" s="317"/>
      <c r="DP61" s="317"/>
      <c r="DQ61" s="208"/>
      <c r="DR61" s="209"/>
      <c r="DS61" s="218"/>
      <c r="DT61" s="205" t="s">
        <v>177</v>
      </c>
      <c r="DU61" s="206">
        <f t="shared" si="53"/>
        <v>0</v>
      </c>
      <c r="DV61" s="206">
        <f t="shared" si="54"/>
        <v>0</v>
      </c>
      <c r="DW61" s="206">
        <f t="shared" si="55"/>
        <v>0</v>
      </c>
      <c r="DX61" s="206">
        <f t="shared" si="56"/>
        <v>0</v>
      </c>
      <c r="DY61" s="206">
        <f t="shared" si="57"/>
        <v>0</v>
      </c>
      <c r="DZ61" s="206">
        <f t="shared" si="58"/>
        <v>0</v>
      </c>
      <c r="EA61" s="206">
        <f t="shared" si="59"/>
        <v>0</v>
      </c>
      <c r="EB61" s="206">
        <f t="shared" si="60"/>
        <v>0</v>
      </c>
      <c r="EC61" s="206">
        <f t="shared" si="61"/>
        <v>0</v>
      </c>
      <c r="ED61" s="207">
        <f t="shared" si="6"/>
        <v>0</v>
      </c>
      <c r="EE61" s="303">
        <f t="shared" si="62"/>
        <v>0</v>
      </c>
      <c r="EF61" s="306"/>
      <c r="EG61" s="314">
        <v>0</v>
      </c>
      <c r="EH61" s="101"/>
    </row>
    <row r="62" spans="1:138" s="126" customFormat="1" ht="15" hidden="1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>
        <f t="shared" si="4"/>
        <v>0</v>
      </c>
      <c r="DN62" s="317" t="s">
        <v>418</v>
      </c>
      <c r="DO62" s="317"/>
      <c r="DP62" s="317"/>
      <c r="DQ62" s="208"/>
      <c r="DR62" s="209"/>
      <c r="DS62" s="218"/>
      <c r="DT62" s="205" t="s">
        <v>179</v>
      </c>
      <c r="DU62" s="206">
        <f t="shared" si="53"/>
        <v>0</v>
      </c>
      <c r="DV62" s="206">
        <f t="shared" si="54"/>
        <v>0</v>
      </c>
      <c r="DW62" s="206">
        <f t="shared" si="55"/>
        <v>0</v>
      </c>
      <c r="DX62" s="206">
        <f t="shared" si="56"/>
        <v>0</v>
      </c>
      <c r="DY62" s="206">
        <f t="shared" si="57"/>
        <v>0</v>
      </c>
      <c r="DZ62" s="206">
        <f t="shared" si="58"/>
        <v>0</v>
      </c>
      <c r="EA62" s="206">
        <f t="shared" si="59"/>
        <v>0</v>
      </c>
      <c r="EB62" s="206">
        <f t="shared" si="60"/>
        <v>0</v>
      </c>
      <c r="EC62" s="206">
        <f t="shared" si="61"/>
        <v>0</v>
      </c>
      <c r="ED62" s="207">
        <f t="shared" si="6"/>
        <v>0</v>
      </c>
      <c r="EE62" s="303">
        <f t="shared" si="62"/>
        <v>0</v>
      </c>
      <c r="EF62" s="306"/>
      <c r="EG62" s="314">
        <v>0</v>
      </c>
      <c r="EH62" s="101"/>
    </row>
    <row r="63" spans="1:138" s="126" customFormat="1" ht="15" hidden="1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>
        <f t="shared" si="4"/>
        <v>0</v>
      </c>
      <c r="DN63" s="317" t="s">
        <v>418</v>
      </c>
      <c r="DO63" s="317"/>
      <c r="DP63" s="317"/>
      <c r="DQ63" s="208"/>
      <c r="DR63" s="209"/>
      <c r="DS63" s="218"/>
      <c r="DT63" s="205" t="s">
        <v>181</v>
      </c>
      <c r="DU63" s="206">
        <f t="shared" si="53"/>
        <v>0</v>
      </c>
      <c r="DV63" s="206">
        <f t="shared" si="54"/>
        <v>0</v>
      </c>
      <c r="DW63" s="206">
        <f t="shared" si="55"/>
        <v>0</v>
      </c>
      <c r="DX63" s="206">
        <f t="shared" si="56"/>
        <v>0</v>
      </c>
      <c r="DY63" s="206">
        <f t="shared" si="57"/>
        <v>0</v>
      </c>
      <c r="DZ63" s="206">
        <f t="shared" si="58"/>
        <v>0</v>
      </c>
      <c r="EA63" s="206">
        <f t="shared" si="59"/>
        <v>0</v>
      </c>
      <c r="EB63" s="206">
        <f t="shared" si="60"/>
        <v>0</v>
      </c>
      <c r="EC63" s="206">
        <f t="shared" si="61"/>
        <v>0</v>
      </c>
      <c r="ED63" s="207">
        <f t="shared" si="6"/>
        <v>0</v>
      </c>
      <c r="EE63" s="303">
        <f t="shared" si="62"/>
        <v>0</v>
      </c>
      <c r="EF63" s="306"/>
      <c r="EG63" s="314">
        <v>0</v>
      </c>
      <c r="EH63" s="101"/>
    </row>
    <row r="64" spans="1:138" s="126" customFormat="1" ht="15" hidden="1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>
        <f t="shared" si="4"/>
        <v>0</v>
      </c>
      <c r="DN64" s="317" t="s">
        <v>418</v>
      </c>
      <c r="DO64" s="317"/>
      <c r="DP64" s="317"/>
      <c r="DQ64" s="208"/>
      <c r="DR64" s="209"/>
      <c r="DS64" s="209"/>
      <c r="DT64" s="205" t="s">
        <v>183</v>
      </c>
      <c r="DU64" s="206">
        <f t="shared" si="53"/>
        <v>0</v>
      </c>
      <c r="DV64" s="206">
        <f t="shared" si="54"/>
        <v>0</v>
      </c>
      <c r="DW64" s="206">
        <f t="shared" si="55"/>
        <v>0</v>
      </c>
      <c r="DX64" s="206">
        <f t="shared" si="56"/>
        <v>0</v>
      </c>
      <c r="DY64" s="206">
        <f t="shared" si="57"/>
        <v>0</v>
      </c>
      <c r="DZ64" s="206">
        <f t="shared" si="58"/>
        <v>0</v>
      </c>
      <c r="EA64" s="206">
        <f t="shared" si="59"/>
        <v>0</v>
      </c>
      <c r="EB64" s="206">
        <f t="shared" si="60"/>
        <v>0</v>
      </c>
      <c r="EC64" s="206">
        <f t="shared" si="61"/>
        <v>0</v>
      </c>
      <c r="ED64" s="207">
        <f t="shared" si="6"/>
        <v>0</v>
      </c>
      <c r="EE64" s="303">
        <f t="shared" si="62"/>
        <v>0</v>
      </c>
      <c r="EF64" s="306"/>
      <c r="EG64" s="314">
        <v>0</v>
      </c>
      <c r="EH64" s="101"/>
    </row>
    <row r="65" spans="1:138" s="126" customFormat="1" ht="15" hidden="1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178931135.43855199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10000000</v>
      </c>
      <c r="CX65" s="206">
        <v>0</v>
      </c>
      <c r="CY65" s="206">
        <v>105000000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59650000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353581135.43855202</v>
      </c>
      <c r="DM65" s="343">
        <f t="shared" si="4"/>
        <v>178931135.43855199</v>
      </c>
      <c r="DN65" s="317" t="s">
        <v>419</v>
      </c>
      <c r="DO65" s="317"/>
      <c r="DP65" s="317"/>
      <c r="DQ65" s="208"/>
      <c r="DR65" s="209"/>
      <c r="DS65" s="209"/>
      <c r="DT65" s="205" t="s">
        <v>185</v>
      </c>
      <c r="DU65" s="206">
        <f t="shared" si="53"/>
        <v>0</v>
      </c>
      <c r="DV65" s="206">
        <f t="shared" si="54"/>
        <v>178.93113543855199</v>
      </c>
      <c r="DW65" s="206">
        <f t="shared" si="55"/>
        <v>0</v>
      </c>
      <c r="DX65" s="206">
        <f t="shared" si="56"/>
        <v>0</v>
      </c>
      <c r="DY65" s="206">
        <f t="shared" si="57"/>
        <v>115</v>
      </c>
      <c r="DZ65" s="206">
        <f t="shared" si="58"/>
        <v>0</v>
      </c>
      <c r="EA65" s="206">
        <f t="shared" si="59"/>
        <v>59.65</v>
      </c>
      <c r="EB65" s="206">
        <f t="shared" si="60"/>
        <v>0</v>
      </c>
      <c r="EC65" s="206">
        <f t="shared" si="61"/>
        <v>0</v>
      </c>
      <c r="ED65" s="207">
        <f t="shared" si="6"/>
        <v>353.581135438552</v>
      </c>
      <c r="EE65" s="303">
        <f t="shared" si="62"/>
        <v>0</v>
      </c>
      <c r="EF65" s="306"/>
      <c r="EG65" s="314">
        <v>5.4853972029007991E-2</v>
      </c>
      <c r="EH65" s="101"/>
    </row>
    <row r="66" spans="1:138" s="126" customFormat="1" ht="15" hidden="1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>
        <f t="shared" si="4"/>
        <v>0</v>
      </c>
      <c r="DN66" s="317" t="s">
        <v>418</v>
      </c>
      <c r="DO66" s="317"/>
      <c r="DP66" s="317"/>
      <c r="DQ66" s="208"/>
      <c r="DR66" s="209"/>
      <c r="DS66" s="209"/>
      <c r="DT66" s="205" t="s">
        <v>187</v>
      </c>
      <c r="DU66" s="206">
        <f t="shared" si="53"/>
        <v>0</v>
      </c>
      <c r="DV66" s="206">
        <f t="shared" si="54"/>
        <v>0</v>
      </c>
      <c r="DW66" s="206">
        <f t="shared" si="55"/>
        <v>0</v>
      </c>
      <c r="DX66" s="206">
        <f t="shared" si="56"/>
        <v>0</v>
      </c>
      <c r="DY66" s="206">
        <f t="shared" si="57"/>
        <v>0</v>
      </c>
      <c r="DZ66" s="206">
        <f t="shared" si="58"/>
        <v>0</v>
      </c>
      <c r="EA66" s="206">
        <f t="shared" si="59"/>
        <v>0</v>
      </c>
      <c r="EB66" s="206">
        <f t="shared" si="60"/>
        <v>0</v>
      </c>
      <c r="EC66" s="206">
        <f t="shared" si="61"/>
        <v>0</v>
      </c>
      <c r="ED66" s="207">
        <f t="shared" si="6"/>
        <v>0</v>
      </c>
      <c r="EE66" s="303">
        <f t="shared" si="62"/>
        <v>0</v>
      </c>
      <c r="EF66" s="306"/>
      <c r="EG66" s="314">
        <v>0</v>
      </c>
      <c r="EH66" s="101"/>
    </row>
    <row r="67" spans="1:138" s="126" customFormat="1" ht="15" hidden="1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>
        <f t="shared" si="4"/>
        <v>0</v>
      </c>
      <c r="DN67" s="317"/>
      <c r="DO67" s="317"/>
      <c r="DP67" s="317"/>
      <c r="DQ67" s="210"/>
      <c r="DR67" s="211"/>
      <c r="DS67" s="211" t="s">
        <v>189</v>
      </c>
      <c r="DT67" s="219"/>
      <c r="DU67" s="213">
        <f t="shared" ref="DU67:EC67" si="63">SUM(DU68:DU74)</f>
        <v>0</v>
      </c>
      <c r="DV67" s="213">
        <f t="shared" si="63"/>
        <v>0</v>
      </c>
      <c r="DW67" s="213">
        <f t="shared" si="63"/>
        <v>0</v>
      </c>
      <c r="DX67" s="213">
        <f t="shared" si="63"/>
        <v>0</v>
      </c>
      <c r="DY67" s="213">
        <f t="shared" si="63"/>
        <v>0</v>
      </c>
      <c r="DZ67" s="213">
        <f t="shared" si="63"/>
        <v>0</v>
      </c>
      <c r="EA67" s="213">
        <f t="shared" si="63"/>
        <v>0</v>
      </c>
      <c r="EB67" s="213">
        <f t="shared" si="63"/>
        <v>0</v>
      </c>
      <c r="EC67" s="213">
        <f t="shared" si="63"/>
        <v>0</v>
      </c>
      <c r="ED67" s="214">
        <f t="shared" si="6"/>
        <v>0</v>
      </c>
      <c r="EE67" s="305"/>
      <c r="EF67" s="306"/>
      <c r="EG67" s="314">
        <v>0</v>
      </c>
      <c r="EH67" s="101"/>
    </row>
    <row r="68" spans="1:138" s="126" customFormat="1" ht="15" hidden="1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>
        <f t="shared" si="4"/>
        <v>0</v>
      </c>
      <c r="DN68" s="317" t="s">
        <v>419</v>
      </c>
      <c r="DO68" s="317"/>
      <c r="DP68" s="317"/>
      <c r="DQ68" s="208"/>
      <c r="DR68" s="209"/>
      <c r="DS68" s="209"/>
      <c r="DT68" s="226" t="s">
        <v>191</v>
      </c>
      <c r="DU68" s="206">
        <f t="shared" ref="DU68:DU74" si="64">I68/$DQ$4</f>
        <v>0</v>
      </c>
      <c r="DV68" s="206">
        <f t="shared" ref="DV68:DV74" si="65">SUM(J68:O68)/$DQ$4</f>
        <v>0</v>
      </c>
      <c r="DW68" s="206">
        <f t="shared" ref="DW68:DW74" si="66">SUM(P68:AL68)/$DQ$4</f>
        <v>0</v>
      </c>
      <c r="DX68" s="206">
        <f t="shared" ref="DX68:DX74" si="67">SUM(AM68:CT68)/$DQ$4</f>
        <v>0</v>
      </c>
      <c r="DY68" s="206">
        <f t="shared" ref="DY68:DY74" si="68">SUM(CU68:CY68)/$DQ$4</f>
        <v>0</v>
      </c>
      <c r="DZ68" s="206">
        <f t="shared" ref="DZ68:DZ74" si="69">SUM(CZ68:DE68)/$DQ$4</f>
        <v>0</v>
      </c>
      <c r="EA68" s="206">
        <f t="shared" ref="EA68:EA74" si="70">SUM(DF68:DG68)/$DQ$4</f>
        <v>0</v>
      </c>
      <c r="EB68" s="206">
        <f t="shared" ref="EB68:EB74" si="71">SUM(DH68:DI68)/$DQ$4</f>
        <v>0</v>
      </c>
      <c r="EC68" s="206">
        <f t="shared" ref="EC68:EC74" si="72">SUM(DJ68:DK68)/$DQ$4</f>
        <v>0</v>
      </c>
      <c r="ED68" s="207">
        <f t="shared" si="6"/>
        <v>0</v>
      </c>
      <c r="EE68" s="303">
        <f t="shared" ref="EE68:EE74" si="73">ED68-(DL68/$DQ$4)</f>
        <v>0</v>
      </c>
      <c r="EF68" s="306"/>
      <c r="EG68" s="314">
        <v>0</v>
      </c>
      <c r="EH68" s="101"/>
    </row>
    <row r="69" spans="1:138" s="126" customFormat="1" ht="15" hidden="1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>
        <f t="shared" si="4"/>
        <v>0</v>
      </c>
      <c r="DN69" s="317" t="s">
        <v>418</v>
      </c>
      <c r="DO69" s="317"/>
      <c r="DP69" s="317"/>
      <c r="DQ69" s="208"/>
      <c r="DR69" s="209"/>
      <c r="DS69" s="218"/>
      <c r="DT69" s="205" t="s">
        <v>193</v>
      </c>
      <c r="DU69" s="206">
        <f t="shared" si="64"/>
        <v>0</v>
      </c>
      <c r="DV69" s="206">
        <f t="shared" si="65"/>
        <v>0</v>
      </c>
      <c r="DW69" s="206">
        <f t="shared" si="66"/>
        <v>0</v>
      </c>
      <c r="DX69" s="206">
        <f t="shared" si="67"/>
        <v>0</v>
      </c>
      <c r="DY69" s="206">
        <f t="shared" si="68"/>
        <v>0</v>
      </c>
      <c r="DZ69" s="206">
        <f t="shared" si="69"/>
        <v>0</v>
      </c>
      <c r="EA69" s="206">
        <f t="shared" si="70"/>
        <v>0</v>
      </c>
      <c r="EB69" s="206">
        <f t="shared" si="71"/>
        <v>0</v>
      </c>
      <c r="EC69" s="206">
        <f t="shared" si="72"/>
        <v>0</v>
      </c>
      <c r="ED69" s="207">
        <f t="shared" si="6"/>
        <v>0</v>
      </c>
      <c r="EE69" s="303">
        <f t="shared" si="73"/>
        <v>0</v>
      </c>
      <c r="EF69" s="306"/>
      <c r="EG69" s="314">
        <v>0</v>
      </c>
      <c r="EH69" s="101"/>
    </row>
    <row r="70" spans="1:138" s="126" customFormat="1" ht="15" hidden="1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>
        <f t="shared" si="4"/>
        <v>0</v>
      </c>
      <c r="DN70" s="317" t="s">
        <v>419</v>
      </c>
      <c r="DO70" s="317"/>
      <c r="DP70" s="317"/>
      <c r="DQ70" s="208"/>
      <c r="DR70" s="209"/>
      <c r="DS70" s="218"/>
      <c r="DT70" s="205" t="s">
        <v>195</v>
      </c>
      <c r="DU70" s="206">
        <f t="shared" si="64"/>
        <v>0</v>
      </c>
      <c r="DV70" s="206">
        <f t="shared" si="65"/>
        <v>0</v>
      </c>
      <c r="DW70" s="206">
        <f t="shared" si="66"/>
        <v>0</v>
      </c>
      <c r="DX70" s="206">
        <f t="shared" si="67"/>
        <v>0</v>
      </c>
      <c r="DY70" s="206">
        <f t="shared" si="68"/>
        <v>0</v>
      </c>
      <c r="DZ70" s="206">
        <f t="shared" si="69"/>
        <v>0</v>
      </c>
      <c r="EA70" s="206">
        <f t="shared" si="70"/>
        <v>0</v>
      </c>
      <c r="EB70" s="206">
        <f t="shared" si="71"/>
        <v>0</v>
      </c>
      <c r="EC70" s="206">
        <f t="shared" si="72"/>
        <v>0</v>
      </c>
      <c r="ED70" s="207">
        <f t="shared" si="6"/>
        <v>0</v>
      </c>
      <c r="EE70" s="303">
        <f t="shared" si="73"/>
        <v>0</v>
      </c>
      <c r="EF70" s="306"/>
      <c r="EG70" s="314">
        <v>0</v>
      </c>
      <c r="EH70" s="101"/>
    </row>
    <row r="71" spans="1:138" s="126" customFormat="1" ht="15" hidden="1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>
        <f t="shared" si="4"/>
        <v>0</v>
      </c>
      <c r="DN71" s="317" t="s">
        <v>419</v>
      </c>
      <c r="DO71" s="317"/>
      <c r="DP71" s="317"/>
      <c r="DQ71" s="208"/>
      <c r="DR71" s="209"/>
      <c r="DS71" s="218"/>
      <c r="DT71" s="205" t="s">
        <v>197</v>
      </c>
      <c r="DU71" s="206">
        <f t="shared" si="64"/>
        <v>0</v>
      </c>
      <c r="DV71" s="206">
        <f t="shared" si="65"/>
        <v>0</v>
      </c>
      <c r="DW71" s="206">
        <f t="shared" si="66"/>
        <v>0</v>
      </c>
      <c r="DX71" s="206">
        <f t="shared" si="67"/>
        <v>0</v>
      </c>
      <c r="DY71" s="206">
        <f t="shared" si="68"/>
        <v>0</v>
      </c>
      <c r="DZ71" s="206">
        <f t="shared" si="69"/>
        <v>0</v>
      </c>
      <c r="EA71" s="206">
        <f t="shared" si="70"/>
        <v>0</v>
      </c>
      <c r="EB71" s="206">
        <f t="shared" si="71"/>
        <v>0</v>
      </c>
      <c r="EC71" s="206">
        <f t="shared" si="72"/>
        <v>0</v>
      </c>
      <c r="ED71" s="207">
        <f t="shared" si="6"/>
        <v>0</v>
      </c>
      <c r="EE71" s="303">
        <f t="shared" si="73"/>
        <v>0</v>
      </c>
      <c r="EF71" s="306"/>
      <c r="EG71" s="314">
        <v>0</v>
      </c>
      <c r="EH71" s="101"/>
    </row>
    <row r="72" spans="1:138" s="126" customFormat="1" ht="15" hidden="1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>
        <f t="shared" si="4"/>
        <v>0</v>
      </c>
      <c r="DN72" s="317" t="s">
        <v>418</v>
      </c>
      <c r="DO72" s="317"/>
      <c r="DP72" s="317"/>
      <c r="DQ72" s="208"/>
      <c r="DR72" s="209"/>
      <c r="DS72" s="218"/>
      <c r="DT72" s="205" t="s">
        <v>199</v>
      </c>
      <c r="DU72" s="206">
        <f t="shared" si="64"/>
        <v>0</v>
      </c>
      <c r="DV72" s="206">
        <f t="shared" si="65"/>
        <v>0</v>
      </c>
      <c r="DW72" s="206">
        <f t="shared" si="66"/>
        <v>0</v>
      </c>
      <c r="DX72" s="206">
        <f t="shared" si="67"/>
        <v>0</v>
      </c>
      <c r="DY72" s="206">
        <f t="shared" si="68"/>
        <v>0</v>
      </c>
      <c r="DZ72" s="206">
        <f t="shared" si="69"/>
        <v>0</v>
      </c>
      <c r="EA72" s="206">
        <f t="shared" si="70"/>
        <v>0</v>
      </c>
      <c r="EB72" s="206">
        <f t="shared" si="71"/>
        <v>0</v>
      </c>
      <c r="EC72" s="206">
        <f t="shared" si="72"/>
        <v>0</v>
      </c>
      <c r="ED72" s="207">
        <f t="shared" si="6"/>
        <v>0</v>
      </c>
      <c r="EE72" s="303">
        <f t="shared" si="73"/>
        <v>0</v>
      </c>
      <c r="EF72" s="306"/>
      <c r="EG72" s="314">
        <v>0</v>
      </c>
      <c r="EH72" s="101"/>
    </row>
    <row r="73" spans="1:138" s="126" customFormat="1" ht="15" hidden="1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>
        <f t="shared" si="4"/>
        <v>0</v>
      </c>
      <c r="DN73" s="317" t="s">
        <v>418</v>
      </c>
      <c r="DO73" s="317"/>
      <c r="DP73" s="317"/>
      <c r="DQ73" s="208"/>
      <c r="DR73" s="209"/>
      <c r="DS73" s="218"/>
      <c r="DT73" s="205" t="s">
        <v>201</v>
      </c>
      <c r="DU73" s="206">
        <f t="shared" si="64"/>
        <v>0</v>
      </c>
      <c r="DV73" s="206">
        <f t="shared" si="65"/>
        <v>0</v>
      </c>
      <c r="DW73" s="206">
        <f t="shared" si="66"/>
        <v>0</v>
      </c>
      <c r="DX73" s="206">
        <f t="shared" si="67"/>
        <v>0</v>
      </c>
      <c r="DY73" s="206">
        <f t="shared" si="68"/>
        <v>0</v>
      </c>
      <c r="DZ73" s="206">
        <f t="shared" si="69"/>
        <v>0</v>
      </c>
      <c r="EA73" s="206">
        <f t="shared" si="70"/>
        <v>0</v>
      </c>
      <c r="EB73" s="206">
        <f t="shared" si="71"/>
        <v>0</v>
      </c>
      <c r="EC73" s="206">
        <f t="shared" si="72"/>
        <v>0</v>
      </c>
      <c r="ED73" s="207">
        <f t="shared" si="6"/>
        <v>0</v>
      </c>
      <c r="EE73" s="303">
        <f t="shared" si="73"/>
        <v>0</v>
      </c>
      <c r="EF73" s="306"/>
      <c r="EG73" s="314">
        <v>0</v>
      </c>
      <c r="EH73" s="101"/>
    </row>
    <row r="74" spans="1:138" s="126" customFormat="1" ht="15" hidden="1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>
        <f t="shared" si="4"/>
        <v>0</v>
      </c>
      <c r="DN74" s="317" t="s">
        <v>418</v>
      </c>
      <c r="DO74" s="317"/>
      <c r="DP74" s="317"/>
      <c r="DQ74" s="208"/>
      <c r="DR74" s="209"/>
      <c r="DS74" s="218"/>
      <c r="DT74" s="205" t="s">
        <v>203</v>
      </c>
      <c r="DU74" s="206">
        <f t="shared" si="64"/>
        <v>0</v>
      </c>
      <c r="DV74" s="206">
        <f t="shared" si="65"/>
        <v>0</v>
      </c>
      <c r="DW74" s="206">
        <f t="shared" si="66"/>
        <v>0</v>
      </c>
      <c r="DX74" s="206">
        <f t="shared" si="67"/>
        <v>0</v>
      </c>
      <c r="DY74" s="206">
        <f t="shared" si="68"/>
        <v>0</v>
      </c>
      <c r="DZ74" s="206">
        <f t="shared" si="69"/>
        <v>0</v>
      </c>
      <c r="EA74" s="206">
        <f t="shared" si="70"/>
        <v>0</v>
      </c>
      <c r="EB74" s="206">
        <f t="shared" si="71"/>
        <v>0</v>
      </c>
      <c r="EC74" s="206">
        <f t="shared" si="72"/>
        <v>0</v>
      </c>
      <c r="ED74" s="207">
        <f t="shared" si="6"/>
        <v>0</v>
      </c>
      <c r="EE74" s="303">
        <f t="shared" si="73"/>
        <v>0</v>
      </c>
      <c r="EF74" s="306"/>
      <c r="EG74" s="314">
        <v>0</v>
      </c>
      <c r="EH74" s="101"/>
    </row>
    <row r="75" spans="1:138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>
        <f t="shared" si="4"/>
        <v>0</v>
      </c>
      <c r="DN75" s="317"/>
      <c r="DO75" s="317"/>
      <c r="DP75" s="317"/>
      <c r="DQ75" s="210"/>
      <c r="DR75" s="211" t="s">
        <v>228</v>
      </c>
      <c r="DS75" s="211"/>
      <c r="DT75" s="212"/>
      <c r="DU75" s="213">
        <f t="shared" ref="DU75:EC75" si="74">DU76+DU85+DU94</f>
        <v>10484.851738788158</v>
      </c>
      <c r="DV75" s="213">
        <f t="shared" si="74"/>
        <v>3372.3206358803468</v>
      </c>
      <c r="DW75" s="213">
        <f t="shared" si="74"/>
        <v>718.38418229392937</v>
      </c>
      <c r="DX75" s="213">
        <f t="shared" si="74"/>
        <v>10</v>
      </c>
      <c r="DY75" s="213">
        <f t="shared" si="74"/>
        <v>0</v>
      </c>
      <c r="DZ75" s="213">
        <f t="shared" si="74"/>
        <v>0</v>
      </c>
      <c r="EA75" s="213">
        <f t="shared" si="74"/>
        <v>310.25</v>
      </c>
      <c r="EB75" s="213">
        <f t="shared" si="74"/>
        <v>135</v>
      </c>
      <c r="EC75" s="213">
        <f t="shared" si="74"/>
        <v>0</v>
      </c>
      <c r="ED75" s="214">
        <f t="shared" si="6"/>
        <v>15030.806556962434</v>
      </c>
      <c r="EE75" s="305"/>
      <c r="EF75" s="306"/>
      <c r="EG75" s="314">
        <v>52.115290722787904</v>
      </c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>
        <f t="shared" si="4"/>
        <v>0</v>
      </c>
      <c r="DN76" s="317"/>
      <c r="DO76" s="317"/>
      <c r="DP76" s="317"/>
      <c r="DQ76" s="210"/>
      <c r="DR76" s="211"/>
      <c r="DS76" s="211" t="s">
        <v>154</v>
      </c>
      <c r="DT76" s="212"/>
      <c r="DU76" s="213">
        <f t="shared" ref="DU76:EC76" si="75">SUM(DU77:DU84)</f>
        <v>10484.851738788158</v>
      </c>
      <c r="DV76" s="213">
        <f t="shared" si="75"/>
        <v>3305.566651128634</v>
      </c>
      <c r="DW76" s="213">
        <f t="shared" si="75"/>
        <v>718.38418229392937</v>
      </c>
      <c r="DX76" s="213">
        <f t="shared" si="75"/>
        <v>0</v>
      </c>
      <c r="DY76" s="213">
        <f t="shared" si="75"/>
        <v>0</v>
      </c>
      <c r="DZ76" s="213">
        <f t="shared" si="75"/>
        <v>0</v>
      </c>
      <c r="EA76" s="213">
        <f t="shared" si="75"/>
        <v>0</v>
      </c>
      <c r="EB76" s="213">
        <f t="shared" si="75"/>
        <v>0</v>
      </c>
      <c r="EC76" s="213">
        <f t="shared" si="75"/>
        <v>0</v>
      </c>
      <c r="ED76" s="214">
        <f t="shared" si="6"/>
        <v>14508.802572210723</v>
      </c>
      <c r="EE76" s="305"/>
      <c r="EF76" s="306"/>
      <c r="EG76" s="314">
        <v>2.6209852716347086</v>
      </c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10484851738.788158</v>
      </c>
      <c r="J77" s="206">
        <v>0</v>
      </c>
      <c r="K77" s="206">
        <v>0</v>
      </c>
      <c r="L77" s="206">
        <v>2386812875.4860601</v>
      </c>
      <c r="M77" s="206">
        <v>360010998.89704102</v>
      </c>
      <c r="N77" s="206">
        <v>0</v>
      </c>
      <c r="O77" s="206">
        <v>558742776.74553299</v>
      </c>
      <c r="P77" s="206">
        <v>0</v>
      </c>
      <c r="Q77" s="206">
        <v>0</v>
      </c>
      <c r="R77" s="206">
        <v>0</v>
      </c>
      <c r="S77" s="206">
        <v>26624039.4882873</v>
      </c>
      <c r="T77" s="206">
        <v>669005964.53560996</v>
      </c>
      <c r="U77" s="206">
        <v>0</v>
      </c>
      <c r="V77" s="206">
        <v>22754178.2700321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14508802572.210724</v>
      </c>
      <c r="DM77" s="343">
        <f t="shared" si="4"/>
        <v>14508802572.210724</v>
      </c>
      <c r="DN77" s="317" t="s">
        <v>419</v>
      </c>
      <c r="DO77" s="317"/>
      <c r="DP77" s="317"/>
      <c r="DQ77" s="208"/>
      <c r="DR77" s="209"/>
      <c r="DS77" s="218"/>
      <c r="DT77" s="205" t="s">
        <v>156</v>
      </c>
      <c r="DU77" s="206">
        <f t="shared" ref="DU77:DU84" si="76">I77/$DQ$4</f>
        <v>10484.851738788158</v>
      </c>
      <c r="DV77" s="206">
        <f t="shared" ref="DV77:DV84" si="77">SUM(J77:O77)/$DQ$4</f>
        <v>3305.566651128634</v>
      </c>
      <c r="DW77" s="206">
        <f t="shared" ref="DW77:DW84" si="78">SUM(P77:AL77)/$DQ$4</f>
        <v>718.38418229392937</v>
      </c>
      <c r="DX77" s="206">
        <f t="shared" ref="DX77:DX84" si="79">SUM(AM77:CT77)/$DQ$4</f>
        <v>0</v>
      </c>
      <c r="DY77" s="206">
        <f t="shared" ref="DY77:DY84" si="80">SUM(CU77:CY77)/$DQ$4</f>
        <v>0</v>
      </c>
      <c r="DZ77" s="206">
        <f t="shared" ref="DZ77:DZ84" si="81">SUM(CZ77:DE77)/$DQ$4</f>
        <v>0</v>
      </c>
      <c r="EA77" s="206">
        <f t="shared" ref="EA77:EA84" si="82">SUM(DF77:DG77)/$DQ$4</f>
        <v>0</v>
      </c>
      <c r="EB77" s="206">
        <f t="shared" ref="EB77:EB84" si="83">SUM(DH77:DI77)/$DQ$4</f>
        <v>0</v>
      </c>
      <c r="EC77" s="206">
        <f t="shared" ref="EC77:EC84" si="84">SUM(DJ77:DK77)/$DQ$4</f>
        <v>0</v>
      </c>
      <c r="ED77" s="207">
        <f t="shared" ref="ED77:ED84" si="85">SUM(DU77:EC77)</f>
        <v>14508.802572210723</v>
      </c>
      <c r="EE77" s="303">
        <f t="shared" ref="EE77:EE84" si="86">ED77-(DL77/$DQ$4)</f>
        <v>0</v>
      </c>
      <c r="EF77" s="306"/>
      <c r="EG77" s="314">
        <v>2.6209852716347086</v>
      </c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>
        <f t="shared" si="4"/>
        <v>0</v>
      </c>
      <c r="DN78" s="317" t="s">
        <v>418</v>
      </c>
      <c r="DO78" s="317"/>
      <c r="DP78" s="317"/>
      <c r="DQ78" s="208"/>
      <c r="DR78" s="209"/>
      <c r="DS78" s="218"/>
      <c r="DT78" s="205" t="s">
        <v>158</v>
      </c>
      <c r="DU78" s="206">
        <f t="shared" si="76"/>
        <v>0</v>
      </c>
      <c r="DV78" s="206">
        <f t="shared" si="77"/>
        <v>0</v>
      </c>
      <c r="DW78" s="206">
        <f t="shared" si="78"/>
        <v>0</v>
      </c>
      <c r="DX78" s="206">
        <f t="shared" si="79"/>
        <v>0</v>
      </c>
      <c r="DY78" s="206">
        <f t="shared" si="80"/>
        <v>0</v>
      </c>
      <c r="DZ78" s="206">
        <f t="shared" si="81"/>
        <v>0</v>
      </c>
      <c r="EA78" s="206">
        <f t="shared" si="82"/>
        <v>0</v>
      </c>
      <c r="EB78" s="206">
        <f t="shared" si="83"/>
        <v>0</v>
      </c>
      <c r="EC78" s="206">
        <f t="shared" si="84"/>
        <v>0</v>
      </c>
      <c r="ED78" s="207">
        <f t="shared" si="85"/>
        <v>0</v>
      </c>
      <c r="EE78" s="303">
        <f t="shared" si="86"/>
        <v>0</v>
      </c>
      <c r="EF78" s="306"/>
      <c r="EG78" s="314">
        <v>0</v>
      </c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>
        <f t="shared" si="4"/>
        <v>0</v>
      </c>
      <c r="DN79" s="317" t="s">
        <v>419</v>
      </c>
      <c r="DO79" s="317"/>
      <c r="DP79" s="317"/>
      <c r="DQ79" s="208"/>
      <c r="DR79" s="209"/>
      <c r="DS79" s="218"/>
      <c r="DT79" s="205" t="s">
        <v>160</v>
      </c>
      <c r="DU79" s="206">
        <f t="shared" si="76"/>
        <v>0</v>
      </c>
      <c r="DV79" s="206">
        <f t="shared" si="77"/>
        <v>0</v>
      </c>
      <c r="DW79" s="206">
        <f t="shared" si="78"/>
        <v>0</v>
      </c>
      <c r="DX79" s="206">
        <f t="shared" si="79"/>
        <v>0</v>
      </c>
      <c r="DY79" s="206">
        <f t="shared" si="80"/>
        <v>0</v>
      </c>
      <c r="DZ79" s="206">
        <f t="shared" si="81"/>
        <v>0</v>
      </c>
      <c r="EA79" s="206">
        <f t="shared" si="82"/>
        <v>0</v>
      </c>
      <c r="EB79" s="206">
        <f t="shared" si="83"/>
        <v>0</v>
      </c>
      <c r="EC79" s="206">
        <f t="shared" si="84"/>
        <v>0</v>
      </c>
      <c r="ED79" s="207">
        <f t="shared" si="85"/>
        <v>0</v>
      </c>
      <c r="EE79" s="303">
        <f t="shared" si="86"/>
        <v>0</v>
      </c>
      <c r="EF79" s="306"/>
      <c r="EG79" s="314">
        <v>0</v>
      </c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>
        <f t="shared" si="4"/>
        <v>0</v>
      </c>
      <c r="DN80" s="317" t="s">
        <v>418</v>
      </c>
      <c r="DO80" s="317"/>
      <c r="DP80" s="317"/>
      <c r="DQ80" s="208"/>
      <c r="DR80" s="209"/>
      <c r="DS80" s="218"/>
      <c r="DT80" s="205" t="s">
        <v>162</v>
      </c>
      <c r="DU80" s="206">
        <f t="shared" si="76"/>
        <v>0</v>
      </c>
      <c r="DV80" s="206">
        <f t="shared" si="77"/>
        <v>0</v>
      </c>
      <c r="DW80" s="206">
        <f t="shared" si="78"/>
        <v>0</v>
      </c>
      <c r="DX80" s="206">
        <f t="shared" si="79"/>
        <v>0</v>
      </c>
      <c r="DY80" s="206">
        <f t="shared" si="80"/>
        <v>0</v>
      </c>
      <c r="DZ80" s="206">
        <f t="shared" si="81"/>
        <v>0</v>
      </c>
      <c r="EA80" s="206">
        <f t="shared" si="82"/>
        <v>0</v>
      </c>
      <c r="EB80" s="206">
        <f t="shared" si="83"/>
        <v>0</v>
      </c>
      <c r="EC80" s="206">
        <f t="shared" si="84"/>
        <v>0</v>
      </c>
      <c r="ED80" s="207">
        <f t="shared" si="85"/>
        <v>0</v>
      </c>
      <c r="EE80" s="303">
        <f t="shared" si="86"/>
        <v>0</v>
      </c>
      <c r="EF80" s="306"/>
      <c r="EG80" s="314">
        <v>0</v>
      </c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>
        <f t="shared" ref="DM81:DM144" si="87">SUM(I81:AL81)</f>
        <v>0</v>
      </c>
      <c r="DN81" s="317" t="s">
        <v>418</v>
      </c>
      <c r="DO81" s="317"/>
      <c r="DP81" s="317"/>
      <c r="DQ81" s="208"/>
      <c r="DR81" s="209"/>
      <c r="DS81" s="218"/>
      <c r="DT81" s="205" t="s">
        <v>164</v>
      </c>
      <c r="DU81" s="206">
        <f t="shared" si="76"/>
        <v>0</v>
      </c>
      <c r="DV81" s="206">
        <f t="shared" si="77"/>
        <v>0</v>
      </c>
      <c r="DW81" s="206">
        <f t="shared" si="78"/>
        <v>0</v>
      </c>
      <c r="DX81" s="206">
        <f t="shared" si="79"/>
        <v>0</v>
      </c>
      <c r="DY81" s="206">
        <f t="shared" si="80"/>
        <v>0</v>
      </c>
      <c r="DZ81" s="206">
        <f t="shared" si="81"/>
        <v>0</v>
      </c>
      <c r="EA81" s="206">
        <f t="shared" si="82"/>
        <v>0</v>
      </c>
      <c r="EB81" s="206">
        <f t="shared" si="83"/>
        <v>0</v>
      </c>
      <c r="EC81" s="206">
        <f t="shared" si="84"/>
        <v>0</v>
      </c>
      <c r="ED81" s="207">
        <f t="shared" si="85"/>
        <v>0</v>
      </c>
      <c r="EE81" s="303">
        <f t="shared" si="86"/>
        <v>0</v>
      </c>
      <c r="EF81" s="306"/>
      <c r="EG81" s="314">
        <v>0</v>
      </c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>
        <f t="shared" si="87"/>
        <v>0</v>
      </c>
      <c r="DN82" s="317" t="s">
        <v>418</v>
      </c>
      <c r="DO82" s="317"/>
      <c r="DP82" s="317"/>
      <c r="DQ82" s="208"/>
      <c r="DR82" s="209"/>
      <c r="DS82" s="218"/>
      <c r="DT82" s="205" t="s">
        <v>166</v>
      </c>
      <c r="DU82" s="206">
        <f t="shared" si="76"/>
        <v>0</v>
      </c>
      <c r="DV82" s="206">
        <f t="shared" si="77"/>
        <v>0</v>
      </c>
      <c r="DW82" s="206">
        <f t="shared" si="78"/>
        <v>0</v>
      </c>
      <c r="DX82" s="206">
        <f t="shared" si="79"/>
        <v>0</v>
      </c>
      <c r="DY82" s="206">
        <f t="shared" si="80"/>
        <v>0</v>
      </c>
      <c r="DZ82" s="206">
        <f t="shared" si="81"/>
        <v>0</v>
      </c>
      <c r="EA82" s="206">
        <f t="shared" si="82"/>
        <v>0</v>
      </c>
      <c r="EB82" s="206">
        <f t="shared" si="83"/>
        <v>0</v>
      </c>
      <c r="EC82" s="206">
        <f t="shared" si="84"/>
        <v>0</v>
      </c>
      <c r="ED82" s="207">
        <f t="shared" si="85"/>
        <v>0</v>
      </c>
      <c r="EE82" s="303">
        <f t="shared" si="86"/>
        <v>0</v>
      </c>
      <c r="EF82" s="306"/>
      <c r="EG82" s="314">
        <v>0</v>
      </c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>
        <f t="shared" si="87"/>
        <v>0</v>
      </c>
      <c r="DN83" s="317" t="s">
        <v>418</v>
      </c>
      <c r="DO83" s="317"/>
      <c r="DP83" s="317"/>
      <c r="DQ83" s="208"/>
      <c r="DR83" s="209"/>
      <c r="DS83" s="218"/>
      <c r="DT83" s="205" t="s">
        <v>168</v>
      </c>
      <c r="DU83" s="206">
        <f t="shared" si="76"/>
        <v>0</v>
      </c>
      <c r="DV83" s="206">
        <f t="shared" si="77"/>
        <v>0</v>
      </c>
      <c r="DW83" s="206">
        <f t="shared" si="78"/>
        <v>0</v>
      </c>
      <c r="DX83" s="206">
        <f t="shared" si="79"/>
        <v>0</v>
      </c>
      <c r="DY83" s="206">
        <f t="shared" si="80"/>
        <v>0</v>
      </c>
      <c r="DZ83" s="206">
        <f t="shared" si="81"/>
        <v>0</v>
      </c>
      <c r="EA83" s="206">
        <f t="shared" si="82"/>
        <v>0</v>
      </c>
      <c r="EB83" s="206">
        <f t="shared" si="83"/>
        <v>0</v>
      </c>
      <c r="EC83" s="206">
        <f t="shared" si="84"/>
        <v>0</v>
      </c>
      <c r="ED83" s="207">
        <f t="shared" si="85"/>
        <v>0</v>
      </c>
      <c r="EE83" s="303">
        <f t="shared" si="86"/>
        <v>0</v>
      </c>
      <c r="EF83" s="306"/>
      <c r="EG83" s="314">
        <v>0</v>
      </c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>
        <f t="shared" si="87"/>
        <v>0</v>
      </c>
      <c r="DN84" s="317" t="s">
        <v>418</v>
      </c>
      <c r="DO84" s="317"/>
      <c r="DP84" s="317"/>
      <c r="DQ84" s="208"/>
      <c r="DR84" s="209"/>
      <c r="DS84" s="218"/>
      <c r="DT84" s="205" t="s">
        <v>170</v>
      </c>
      <c r="DU84" s="206">
        <f t="shared" si="76"/>
        <v>0</v>
      </c>
      <c r="DV84" s="206">
        <f t="shared" si="77"/>
        <v>0</v>
      </c>
      <c r="DW84" s="206">
        <f t="shared" si="78"/>
        <v>0</v>
      </c>
      <c r="DX84" s="206">
        <f t="shared" si="79"/>
        <v>0</v>
      </c>
      <c r="DY84" s="206">
        <f t="shared" si="80"/>
        <v>0</v>
      </c>
      <c r="DZ84" s="206">
        <f t="shared" si="81"/>
        <v>0</v>
      </c>
      <c r="EA84" s="206">
        <f t="shared" si="82"/>
        <v>0</v>
      </c>
      <c r="EB84" s="206">
        <f t="shared" si="83"/>
        <v>0</v>
      </c>
      <c r="EC84" s="206">
        <f t="shared" si="84"/>
        <v>0</v>
      </c>
      <c r="ED84" s="207">
        <f t="shared" si="85"/>
        <v>0</v>
      </c>
      <c r="EE84" s="303">
        <f t="shared" si="86"/>
        <v>0</v>
      </c>
      <c r="EF84" s="306"/>
      <c r="EG84" s="314">
        <v>0</v>
      </c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>
        <f t="shared" si="87"/>
        <v>0</v>
      </c>
      <c r="DN85" s="317"/>
      <c r="DO85" s="317"/>
      <c r="DP85" s="317"/>
      <c r="DQ85" s="210"/>
      <c r="DR85" s="211"/>
      <c r="DS85" s="211" t="s">
        <v>171</v>
      </c>
      <c r="DT85" s="219"/>
      <c r="DU85" s="213">
        <f t="shared" ref="DU85:EC85" si="88">SUM(DU86:DU93)</f>
        <v>0</v>
      </c>
      <c r="DV85" s="213">
        <f t="shared" si="88"/>
        <v>66.753984751712593</v>
      </c>
      <c r="DW85" s="213">
        <f t="shared" si="88"/>
        <v>0</v>
      </c>
      <c r="DX85" s="213">
        <f t="shared" si="88"/>
        <v>10</v>
      </c>
      <c r="DY85" s="213">
        <f t="shared" si="88"/>
        <v>0</v>
      </c>
      <c r="DZ85" s="213">
        <f t="shared" si="88"/>
        <v>0</v>
      </c>
      <c r="EA85" s="213">
        <f t="shared" si="88"/>
        <v>165.25</v>
      </c>
      <c r="EB85" s="213">
        <f t="shared" si="88"/>
        <v>35</v>
      </c>
      <c r="EC85" s="213">
        <f t="shared" si="88"/>
        <v>0</v>
      </c>
      <c r="ED85" s="214">
        <f t="shared" ref="ED85:ED148" si="89">SUM(DU85:EC85)</f>
        <v>277.00398475171261</v>
      </c>
      <c r="EE85" s="305"/>
      <c r="EF85" s="306"/>
      <c r="EG85" s="314">
        <v>49.494305451153593</v>
      </c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66753984.751712598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10000000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76753984.75171259</v>
      </c>
      <c r="DM86" s="343">
        <f t="shared" si="87"/>
        <v>66753984.751712598</v>
      </c>
      <c r="DN86" s="317" t="s">
        <v>413</v>
      </c>
      <c r="DO86" s="317"/>
      <c r="DP86" s="317"/>
      <c r="DQ86" s="208"/>
      <c r="DR86" s="209"/>
      <c r="DS86" s="209"/>
      <c r="DT86" s="205" t="s">
        <v>173</v>
      </c>
      <c r="DU86" s="206">
        <f t="shared" ref="DU86:DU93" si="90">I86/$DQ$4</f>
        <v>0</v>
      </c>
      <c r="DV86" s="206">
        <f t="shared" ref="DV86:DV93" si="91">SUM(J86:O86)/$DQ$4</f>
        <v>66.753984751712593</v>
      </c>
      <c r="DW86" s="206">
        <f t="shared" ref="DW86:DW93" si="92">SUM(P86:AL86)/$DQ$4</f>
        <v>0</v>
      </c>
      <c r="DX86" s="206">
        <f t="shared" ref="DX86:DX93" si="93">SUM(AM86:CT86)/$DQ$4</f>
        <v>10</v>
      </c>
      <c r="DY86" s="206">
        <f t="shared" ref="DY86:DY93" si="94">SUM(CU86:CY86)/$DQ$4</f>
        <v>0</v>
      </c>
      <c r="DZ86" s="206">
        <f t="shared" ref="DZ86:DZ93" si="95">SUM(CZ86:DE86)/$DQ$4</f>
        <v>0</v>
      </c>
      <c r="EA86" s="206">
        <f t="shared" ref="EA86:EA93" si="96">SUM(DF86:DG86)/$DQ$4</f>
        <v>0</v>
      </c>
      <c r="EB86" s="206">
        <f t="shared" ref="EB86:EB93" si="97">SUM(DH86:DI86)/$DQ$4</f>
        <v>0</v>
      </c>
      <c r="EC86" s="206">
        <f t="shared" ref="EC86:EC93" si="98">SUM(DJ86:DK86)/$DQ$4</f>
        <v>0</v>
      </c>
      <c r="ED86" s="207">
        <f t="shared" si="89"/>
        <v>76.753984751712593</v>
      </c>
      <c r="EE86" s="303">
        <f t="shared" ref="EE86:EE93" si="99">ED86-(DL86/$DQ$4)</f>
        <v>0</v>
      </c>
      <c r="EF86" s="306"/>
      <c r="EG86" s="314">
        <v>49.494305451153593</v>
      </c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110250000</v>
      </c>
      <c r="DH87" s="206">
        <v>0</v>
      </c>
      <c r="DI87" s="206">
        <v>0</v>
      </c>
      <c r="DJ87" s="206">
        <v>0</v>
      </c>
      <c r="DK87" s="206">
        <v>0</v>
      </c>
      <c r="DL87" s="207">
        <v>110250000</v>
      </c>
      <c r="DM87" s="343">
        <f t="shared" si="87"/>
        <v>0</v>
      </c>
      <c r="DN87" s="317" t="s">
        <v>413</v>
      </c>
      <c r="DO87" s="317"/>
      <c r="DP87" s="317"/>
      <c r="DQ87" s="208"/>
      <c r="DR87" s="209"/>
      <c r="DS87" s="218"/>
      <c r="DT87" s="205" t="s">
        <v>175</v>
      </c>
      <c r="DU87" s="206">
        <f t="shared" si="90"/>
        <v>0</v>
      </c>
      <c r="DV87" s="206">
        <f t="shared" si="91"/>
        <v>0</v>
      </c>
      <c r="DW87" s="206">
        <f t="shared" si="92"/>
        <v>0</v>
      </c>
      <c r="DX87" s="206">
        <f t="shared" si="93"/>
        <v>0</v>
      </c>
      <c r="DY87" s="206">
        <f t="shared" si="94"/>
        <v>0</v>
      </c>
      <c r="DZ87" s="206">
        <f t="shared" si="95"/>
        <v>0</v>
      </c>
      <c r="EA87" s="206">
        <f t="shared" si="96"/>
        <v>110.25</v>
      </c>
      <c r="EB87" s="206">
        <f t="shared" si="97"/>
        <v>0</v>
      </c>
      <c r="EC87" s="206">
        <f t="shared" si="98"/>
        <v>0</v>
      </c>
      <c r="ED87" s="207">
        <f t="shared" si="89"/>
        <v>110.25</v>
      </c>
      <c r="EE87" s="303">
        <f t="shared" si="99"/>
        <v>0</v>
      </c>
      <c r="EF87" s="306"/>
      <c r="EG87" s="314">
        <v>0</v>
      </c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>
        <f t="shared" si="87"/>
        <v>0</v>
      </c>
      <c r="DN88" s="317" t="s">
        <v>418</v>
      </c>
      <c r="DO88" s="317"/>
      <c r="DP88" s="317"/>
      <c r="DQ88" s="208"/>
      <c r="DR88" s="209"/>
      <c r="DS88" s="218"/>
      <c r="DT88" s="205" t="s">
        <v>177</v>
      </c>
      <c r="DU88" s="206">
        <f t="shared" si="90"/>
        <v>0</v>
      </c>
      <c r="DV88" s="206">
        <f t="shared" si="91"/>
        <v>0</v>
      </c>
      <c r="DW88" s="206">
        <f t="shared" si="92"/>
        <v>0</v>
      </c>
      <c r="DX88" s="206">
        <f t="shared" si="93"/>
        <v>0</v>
      </c>
      <c r="DY88" s="206">
        <f t="shared" si="94"/>
        <v>0</v>
      </c>
      <c r="DZ88" s="206">
        <f t="shared" si="95"/>
        <v>0</v>
      </c>
      <c r="EA88" s="206">
        <f t="shared" si="96"/>
        <v>0</v>
      </c>
      <c r="EB88" s="206">
        <f t="shared" si="97"/>
        <v>0</v>
      </c>
      <c r="EC88" s="206">
        <f t="shared" si="98"/>
        <v>0</v>
      </c>
      <c r="ED88" s="207">
        <f t="shared" si="89"/>
        <v>0</v>
      </c>
      <c r="EE88" s="303">
        <f t="shared" si="99"/>
        <v>0</v>
      </c>
      <c r="EF88" s="306"/>
      <c r="EG88" s="314">
        <v>0</v>
      </c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>
        <f t="shared" si="87"/>
        <v>0</v>
      </c>
      <c r="DN89" s="317" t="s">
        <v>418</v>
      </c>
      <c r="DO89" s="317"/>
      <c r="DP89" s="317"/>
      <c r="DQ89" s="208"/>
      <c r="DR89" s="209"/>
      <c r="DS89" s="218"/>
      <c r="DT89" s="205" t="s">
        <v>179</v>
      </c>
      <c r="DU89" s="206">
        <f t="shared" si="90"/>
        <v>0</v>
      </c>
      <c r="DV89" s="206">
        <f t="shared" si="91"/>
        <v>0</v>
      </c>
      <c r="DW89" s="206">
        <f t="shared" si="92"/>
        <v>0</v>
      </c>
      <c r="DX89" s="206">
        <f t="shared" si="93"/>
        <v>0</v>
      </c>
      <c r="DY89" s="206">
        <f t="shared" si="94"/>
        <v>0</v>
      </c>
      <c r="DZ89" s="206">
        <f t="shared" si="95"/>
        <v>0</v>
      </c>
      <c r="EA89" s="206">
        <f t="shared" si="96"/>
        <v>0</v>
      </c>
      <c r="EB89" s="206">
        <f t="shared" si="97"/>
        <v>0</v>
      </c>
      <c r="EC89" s="206">
        <f t="shared" si="98"/>
        <v>0</v>
      </c>
      <c r="ED89" s="207">
        <f t="shared" si="89"/>
        <v>0</v>
      </c>
      <c r="EE89" s="303">
        <f t="shared" si="99"/>
        <v>0</v>
      </c>
      <c r="EF89" s="306"/>
      <c r="EG89" s="314">
        <v>0</v>
      </c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>
        <f t="shared" si="87"/>
        <v>0</v>
      </c>
      <c r="DN90" s="317" t="s">
        <v>418</v>
      </c>
      <c r="DO90" s="317"/>
      <c r="DP90" s="317"/>
      <c r="DQ90" s="208"/>
      <c r="DR90" s="209"/>
      <c r="DS90" s="218"/>
      <c r="DT90" s="205" t="s">
        <v>181</v>
      </c>
      <c r="DU90" s="206">
        <f t="shared" si="90"/>
        <v>0</v>
      </c>
      <c r="DV90" s="206">
        <f t="shared" si="91"/>
        <v>0</v>
      </c>
      <c r="DW90" s="206">
        <f t="shared" si="92"/>
        <v>0</v>
      </c>
      <c r="DX90" s="206">
        <f t="shared" si="93"/>
        <v>0</v>
      </c>
      <c r="DY90" s="206">
        <f t="shared" si="94"/>
        <v>0</v>
      </c>
      <c r="DZ90" s="206">
        <f t="shared" si="95"/>
        <v>0</v>
      </c>
      <c r="EA90" s="206">
        <f t="shared" si="96"/>
        <v>0</v>
      </c>
      <c r="EB90" s="206">
        <f t="shared" si="97"/>
        <v>0</v>
      </c>
      <c r="EC90" s="206">
        <f t="shared" si="98"/>
        <v>0</v>
      </c>
      <c r="ED90" s="207">
        <f t="shared" si="89"/>
        <v>0</v>
      </c>
      <c r="EE90" s="303">
        <f t="shared" si="99"/>
        <v>0</v>
      </c>
      <c r="EF90" s="306"/>
      <c r="EG90" s="314">
        <v>0</v>
      </c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>
        <f t="shared" si="87"/>
        <v>0</v>
      </c>
      <c r="DN91" s="317" t="s">
        <v>418</v>
      </c>
      <c r="DO91" s="317"/>
      <c r="DP91" s="317"/>
      <c r="DQ91" s="208"/>
      <c r="DR91" s="209"/>
      <c r="DS91" s="209"/>
      <c r="DT91" s="205" t="s">
        <v>183</v>
      </c>
      <c r="DU91" s="206">
        <f t="shared" si="90"/>
        <v>0</v>
      </c>
      <c r="DV91" s="206">
        <f t="shared" si="91"/>
        <v>0</v>
      </c>
      <c r="DW91" s="206">
        <f t="shared" si="92"/>
        <v>0</v>
      </c>
      <c r="DX91" s="206">
        <f t="shared" si="93"/>
        <v>0</v>
      </c>
      <c r="DY91" s="206">
        <f t="shared" si="94"/>
        <v>0</v>
      </c>
      <c r="DZ91" s="206">
        <f t="shared" si="95"/>
        <v>0</v>
      </c>
      <c r="EA91" s="206">
        <f t="shared" si="96"/>
        <v>0</v>
      </c>
      <c r="EB91" s="206">
        <f t="shared" si="97"/>
        <v>0</v>
      </c>
      <c r="EC91" s="206">
        <f t="shared" si="98"/>
        <v>0</v>
      </c>
      <c r="ED91" s="207">
        <f t="shared" si="89"/>
        <v>0</v>
      </c>
      <c r="EE91" s="303">
        <f t="shared" si="99"/>
        <v>0</v>
      </c>
      <c r="EF91" s="306"/>
      <c r="EG91" s="314">
        <v>0</v>
      </c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55000000</v>
      </c>
      <c r="DH92" s="206">
        <v>0</v>
      </c>
      <c r="DI92" s="206">
        <v>35000000</v>
      </c>
      <c r="DJ92" s="206">
        <v>0</v>
      </c>
      <c r="DK92" s="206">
        <v>0</v>
      </c>
      <c r="DL92" s="207">
        <v>90000000</v>
      </c>
      <c r="DM92" s="343">
        <f t="shared" si="87"/>
        <v>0</v>
      </c>
      <c r="DN92" s="317" t="s">
        <v>419</v>
      </c>
      <c r="DO92" s="317"/>
      <c r="DP92" s="317"/>
      <c r="DQ92" s="208"/>
      <c r="DR92" s="209"/>
      <c r="DS92" s="209"/>
      <c r="DT92" s="205" t="s">
        <v>185</v>
      </c>
      <c r="DU92" s="206">
        <f t="shared" si="90"/>
        <v>0</v>
      </c>
      <c r="DV92" s="206">
        <f t="shared" si="91"/>
        <v>0</v>
      </c>
      <c r="DW92" s="206">
        <f t="shared" si="92"/>
        <v>0</v>
      </c>
      <c r="DX92" s="206">
        <f t="shared" si="93"/>
        <v>0</v>
      </c>
      <c r="DY92" s="206">
        <f t="shared" si="94"/>
        <v>0</v>
      </c>
      <c r="DZ92" s="206">
        <f t="shared" si="95"/>
        <v>0</v>
      </c>
      <c r="EA92" s="206">
        <f t="shared" si="96"/>
        <v>55</v>
      </c>
      <c r="EB92" s="206">
        <f t="shared" si="97"/>
        <v>35</v>
      </c>
      <c r="EC92" s="206">
        <f t="shared" si="98"/>
        <v>0</v>
      </c>
      <c r="ED92" s="207">
        <f t="shared" si="89"/>
        <v>90</v>
      </c>
      <c r="EE92" s="303">
        <f t="shared" si="99"/>
        <v>0</v>
      </c>
      <c r="EF92" s="306"/>
      <c r="EG92" s="314">
        <v>0</v>
      </c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>
        <f t="shared" si="87"/>
        <v>0</v>
      </c>
      <c r="DN93" s="317" t="s">
        <v>418</v>
      </c>
      <c r="DO93" s="317"/>
      <c r="DP93" s="317"/>
      <c r="DQ93" s="208"/>
      <c r="DR93" s="209"/>
      <c r="DS93" s="209"/>
      <c r="DT93" s="205" t="s">
        <v>187</v>
      </c>
      <c r="DU93" s="206">
        <f t="shared" si="90"/>
        <v>0</v>
      </c>
      <c r="DV93" s="206">
        <f t="shared" si="91"/>
        <v>0</v>
      </c>
      <c r="DW93" s="206">
        <f t="shared" si="92"/>
        <v>0</v>
      </c>
      <c r="DX93" s="206">
        <f t="shared" si="93"/>
        <v>0</v>
      </c>
      <c r="DY93" s="206">
        <f t="shared" si="94"/>
        <v>0</v>
      </c>
      <c r="DZ93" s="206">
        <f t="shared" si="95"/>
        <v>0</v>
      </c>
      <c r="EA93" s="206">
        <f t="shared" si="96"/>
        <v>0</v>
      </c>
      <c r="EB93" s="206">
        <f t="shared" si="97"/>
        <v>0</v>
      </c>
      <c r="EC93" s="206">
        <f t="shared" si="98"/>
        <v>0</v>
      </c>
      <c r="ED93" s="207">
        <f t="shared" si="89"/>
        <v>0</v>
      </c>
      <c r="EE93" s="303">
        <f t="shared" si="99"/>
        <v>0</v>
      </c>
      <c r="EF93" s="306"/>
      <c r="EG93" s="314">
        <v>0</v>
      </c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>
        <f t="shared" si="87"/>
        <v>0</v>
      </c>
      <c r="DN94" s="317"/>
      <c r="DO94" s="317"/>
      <c r="DP94" s="317"/>
      <c r="DQ94" s="210"/>
      <c r="DR94" s="211"/>
      <c r="DS94" s="211" t="s">
        <v>189</v>
      </c>
      <c r="DT94" s="219"/>
      <c r="DU94" s="213">
        <f t="shared" ref="DU94:EC94" si="100">SUM(DU95:DU101)</f>
        <v>0</v>
      </c>
      <c r="DV94" s="213">
        <f t="shared" si="100"/>
        <v>0</v>
      </c>
      <c r="DW94" s="213">
        <f t="shared" si="100"/>
        <v>0</v>
      </c>
      <c r="DX94" s="213">
        <f t="shared" si="100"/>
        <v>0</v>
      </c>
      <c r="DY94" s="213">
        <f t="shared" si="100"/>
        <v>0</v>
      </c>
      <c r="DZ94" s="213">
        <f t="shared" si="100"/>
        <v>0</v>
      </c>
      <c r="EA94" s="213">
        <f t="shared" si="100"/>
        <v>145</v>
      </c>
      <c r="EB94" s="213">
        <f t="shared" si="100"/>
        <v>100</v>
      </c>
      <c r="EC94" s="213">
        <f t="shared" si="100"/>
        <v>0</v>
      </c>
      <c r="ED94" s="214">
        <f t="shared" si="89"/>
        <v>245</v>
      </c>
      <c r="EE94" s="305"/>
      <c r="EF94" s="306"/>
      <c r="EG94" s="314">
        <v>0</v>
      </c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>
        <f t="shared" si="87"/>
        <v>0</v>
      </c>
      <c r="DN95" s="317" t="s">
        <v>419</v>
      </c>
      <c r="DO95" s="317" t="s">
        <v>425</v>
      </c>
      <c r="DP95" s="317"/>
      <c r="DQ95" s="208"/>
      <c r="DR95" s="209"/>
      <c r="DS95" s="209"/>
      <c r="DT95" s="226" t="s">
        <v>191</v>
      </c>
      <c r="DU95" s="206">
        <f t="shared" ref="DU95:DU101" si="101">I95/$DQ$4</f>
        <v>0</v>
      </c>
      <c r="DV95" s="206">
        <f t="shared" ref="DV95:DV101" si="102">SUM(J95:O95)/$DQ$4</f>
        <v>0</v>
      </c>
      <c r="DW95" s="206">
        <f t="shared" ref="DW95:DW101" si="103">SUM(P95:AL95)/$DQ$4</f>
        <v>0</v>
      </c>
      <c r="DX95" s="206">
        <f t="shared" ref="DX95:DX101" si="104">SUM(AM95:CT95)/$DQ$4</f>
        <v>0</v>
      </c>
      <c r="DY95" s="206">
        <f t="shared" ref="DY95:DY101" si="105">SUM(CU95:CY95)/$DQ$4</f>
        <v>0</v>
      </c>
      <c r="DZ95" s="206">
        <f t="shared" ref="DZ95:DZ101" si="106">SUM(CZ95:DE95)/$DQ$4</f>
        <v>0</v>
      </c>
      <c r="EA95" s="206">
        <f t="shared" ref="EA95:EA101" si="107">SUM(DF95:DG95)/$DQ$4</f>
        <v>0</v>
      </c>
      <c r="EB95" s="206">
        <f t="shared" ref="EB95:EB101" si="108">SUM(DH95:DI95)/$DQ$4</f>
        <v>0</v>
      </c>
      <c r="EC95" s="206">
        <f t="shared" ref="EC95:EC101" si="109">SUM(DJ95:DK95)/$DQ$4</f>
        <v>0</v>
      </c>
      <c r="ED95" s="207">
        <f t="shared" si="89"/>
        <v>0</v>
      </c>
      <c r="EE95" s="303">
        <f t="shared" ref="EE95:EE101" si="110">ED95-(DL95/$DQ$4)</f>
        <v>0</v>
      </c>
      <c r="EF95" s="306"/>
      <c r="EG95" s="314">
        <v>0</v>
      </c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>
        <f t="shared" si="87"/>
        <v>0</v>
      </c>
      <c r="DN96" s="317" t="s">
        <v>418</v>
      </c>
      <c r="DO96" s="317"/>
      <c r="DP96" s="317"/>
      <c r="DQ96" s="208"/>
      <c r="DR96" s="209"/>
      <c r="DS96" s="218"/>
      <c r="DT96" s="205" t="s">
        <v>193</v>
      </c>
      <c r="DU96" s="206">
        <f t="shared" si="101"/>
        <v>0</v>
      </c>
      <c r="DV96" s="206">
        <f t="shared" si="102"/>
        <v>0</v>
      </c>
      <c r="DW96" s="206">
        <f t="shared" si="103"/>
        <v>0</v>
      </c>
      <c r="DX96" s="206">
        <f t="shared" si="104"/>
        <v>0</v>
      </c>
      <c r="DY96" s="206">
        <f t="shared" si="105"/>
        <v>0</v>
      </c>
      <c r="DZ96" s="206">
        <f t="shared" si="106"/>
        <v>0</v>
      </c>
      <c r="EA96" s="206">
        <f t="shared" si="107"/>
        <v>0</v>
      </c>
      <c r="EB96" s="206">
        <f t="shared" si="108"/>
        <v>0</v>
      </c>
      <c r="EC96" s="206">
        <f t="shared" si="109"/>
        <v>0</v>
      </c>
      <c r="ED96" s="207">
        <f t="shared" si="89"/>
        <v>0</v>
      </c>
      <c r="EE96" s="303">
        <f t="shared" si="110"/>
        <v>0</v>
      </c>
      <c r="EF96" s="306"/>
      <c r="EG96" s="314">
        <v>0</v>
      </c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145000000</v>
      </c>
      <c r="DH97" s="206">
        <v>100000000</v>
      </c>
      <c r="DI97" s="206">
        <v>0</v>
      </c>
      <c r="DJ97" s="206">
        <v>0</v>
      </c>
      <c r="DK97" s="206">
        <v>0</v>
      </c>
      <c r="DL97" s="207">
        <v>245000000</v>
      </c>
      <c r="DM97" s="343">
        <f t="shared" si="87"/>
        <v>0</v>
      </c>
      <c r="DN97" s="317" t="s">
        <v>418</v>
      </c>
      <c r="DO97" s="317"/>
      <c r="DP97" s="317"/>
      <c r="DQ97" s="208"/>
      <c r="DR97" s="209"/>
      <c r="DS97" s="218"/>
      <c r="DT97" s="205" t="s">
        <v>195</v>
      </c>
      <c r="DU97" s="206">
        <f t="shared" si="101"/>
        <v>0</v>
      </c>
      <c r="DV97" s="206">
        <f t="shared" si="102"/>
        <v>0</v>
      </c>
      <c r="DW97" s="206">
        <f t="shared" si="103"/>
        <v>0</v>
      </c>
      <c r="DX97" s="206">
        <f t="shared" si="104"/>
        <v>0</v>
      </c>
      <c r="DY97" s="206">
        <f t="shared" si="105"/>
        <v>0</v>
      </c>
      <c r="DZ97" s="206">
        <f t="shared" si="106"/>
        <v>0</v>
      </c>
      <c r="EA97" s="206">
        <f t="shared" si="107"/>
        <v>145</v>
      </c>
      <c r="EB97" s="206">
        <f t="shared" si="108"/>
        <v>100</v>
      </c>
      <c r="EC97" s="206">
        <f t="shared" si="109"/>
        <v>0</v>
      </c>
      <c r="ED97" s="207">
        <f t="shared" si="89"/>
        <v>245</v>
      </c>
      <c r="EE97" s="303">
        <f t="shared" si="110"/>
        <v>0</v>
      </c>
      <c r="EF97" s="306"/>
      <c r="EG97" s="314">
        <v>0</v>
      </c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>
        <f t="shared" si="87"/>
        <v>0</v>
      </c>
      <c r="DN98" s="317" t="s">
        <v>419</v>
      </c>
      <c r="DO98" s="317"/>
      <c r="DP98" s="317"/>
      <c r="DQ98" s="208"/>
      <c r="DR98" s="209"/>
      <c r="DS98" s="218"/>
      <c r="DT98" s="205" t="s">
        <v>197</v>
      </c>
      <c r="DU98" s="206">
        <f t="shared" si="101"/>
        <v>0</v>
      </c>
      <c r="DV98" s="206">
        <f t="shared" si="102"/>
        <v>0</v>
      </c>
      <c r="DW98" s="206">
        <f t="shared" si="103"/>
        <v>0</v>
      </c>
      <c r="DX98" s="206">
        <f t="shared" si="104"/>
        <v>0</v>
      </c>
      <c r="DY98" s="206">
        <f t="shared" si="105"/>
        <v>0</v>
      </c>
      <c r="DZ98" s="206">
        <f t="shared" si="106"/>
        <v>0</v>
      </c>
      <c r="EA98" s="206">
        <f t="shared" si="107"/>
        <v>0</v>
      </c>
      <c r="EB98" s="206">
        <f t="shared" si="108"/>
        <v>0</v>
      </c>
      <c r="EC98" s="206">
        <f t="shared" si="109"/>
        <v>0</v>
      </c>
      <c r="ED98" s="207">
        <f t="shared" si="89"/>
        <v>0</v>
      </c>
      <c r="EE98" s="303">
        <f t="shared" si="110"/>
        <v>0</v>
      </c>
      <c r="EF98" s="306"/>
      <c r="EG98" s="314">
        <v>0</v>
      </c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>
        <f t="shared" si="87"/>
        <v>0</v>
      </c>
      <c r="DN99" s="317" t="s">
        <v>420</v>
      </c>
      <c r="DO99" s="317"/>
      <c r="DP99" s="317"/>
      <c r="DQ99" s="208"/>
      <c r="DR99" s="209"/>
      <c r="DS99" s="218"/>
      <c r="DT99" s="205" t="s">
        <v>199</v>
      </c>
      <c r="DU99" s="206">
        <f t="shared" si="101"/>
        <v>0</v>
      </c>
      <c r="DV99" s="206">
        <f t="shared" si="102"/>
        <v>0</v>
      </c>
      <c r="DW99" s="206">
        <f t="shared" si="103"/>
        <v>0</v>
      </c>
      <c r="DX99" s="206">
        <f t="shared" si="104"/>
        <v>0</v>
      </c>
      <c r="DY99" s="206">
        <f t="shared" si="105"/>
        <v>0</v>
      </c>
      <c r="DZ99" s="206">
        <f t="shared" si="106"/>
        <v>0</v>
      </c>
      <c r="EA99" s="206">
        <f t="shared" si="107"/>
        <v>0</v>
      </c>
      <c r="EB99" s="206">
        <f t="shared" si="108"/>
        <v>0</v>
      </c>
      <c r="EC99" s="206">
        <f t="shared" si="109"/>
        <v>0</v>
      </c>
      <c r="ED99" s="207">
        <f t="shared" si="89"/>
        <v>0</v>
      </c>
      <c r="EE99" s="303">
        <f t="shared" si="110"/>
        <v>0</v>
      </c>
      <c r="EF99" s="306"/>
      <c r="EG99" s="314">
        <v>0</v>
      </c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>
        <f t="shared" si="87"/>
        <v>0</v>
      </c>
      <c r="DN100" s="317" t="s">
        <v>420</v>
      </c>
      <c r="DO100" s="317"/>
      <c r="DP100" s="317"/>
      <c r="DQ100" s="208"/>
      <c r="DR100" s="209"/>
      <c r="DS100" s="218"/>
      <c r="DT100" s="205" t="s">
        <v>201</v>
      </c>
      <c r="DU100" s="206">
        <f t="shared" si="101"/>
        <v>0</v>
      </c>
      <c r="DV100" s="206">
        <f t="shared" si="102"/>
        <v>0</v>
      </c>
      <c r="DW100" s="206">
        <f t="shared" si="103"/>
        <v>0</v>
      </c>
      <c r="DX100" s="206">
        <f t="shared" si="104"/>
        <v>0</v>
      </c>
      <c r="DY100" s="206">
        <f t="shared" si="105"/>
        <v>0</v>
      </c>
      <c r="DZ100" s="206">
        <f t="shared" si="106"/>
        <v>0</v>
      </c>
      <c r="EA100" s="206">
        <f t="shared" si="107"/>
        <v>0</v>
      </c>
      <c r="EB100" s="206">
        <f t="shared" si="108"/>
        <v>0</v>
      </c>
      <c r="EC100" s="206">
        <f t="shared" si="109"/>
        <v>0</v>
      </c>
      <c r="ED100" s="207">
        <f t="shared" si="89"/>
        <v>0</v>
      </c>
      <c r="EE100" s="303">
        <f t="shared" si="110"/>
        <v>0</v>
      </c>
      <c r="EF100" s="306"/>
      <c r="EG100" s="314">
        <v>0</v>
      </c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>
        <f t="shared" si="87"/>
        <v>0</v>
      </c>
      <c r="DN101" s="317" t="s">
        <v>420</v>
      </c>
      <c r="DO101" s="317"/>
      <c r="DP101" s="317"/>
      <c r="DQ101" s="208"/>
      <c r="DR101" s="209"/>
      <c r="DS101" s="218"/>
      <c r="DT101" s="205" t="s">
        <v>203</v>
      </c>
      <c r="DU101" s="206">
        <f t="shared" si="101"/>
        <v>0</v>
      </c>
      <c r="DV101" s="206">
        <f t="shared" si="102"/>
        <v>0</v>
      </c>
      <c r="DW101" s="206">
        <f t="shared" si="103"/>
        <v>0</v>
      </c>
      <c r="DX101" s="206">
        <f t="shared" si="104"/>
        <v>0</v>
      </c>
      <c r="DY101" s="206">
        <f t="shared" si="105"/>
        <v>0</v>
      </c>
      <c r="DZ101" s="206">
        <f t="shared" si="106"/>
        <v>0</v>
      </c>
      <c r="EA101" s="206">
        <f t="shared" si="107"/>
        <v>0</v>
      </c>
      <c r="EB101" s="206">
        <f t="shared" si="108"/>
        <v>0</v>
      </c>
      <c r="EC101" s="206">
        <f t="shared" si="109"/>
        <v>0</v>
      </c>
      <c r="ED101" s="207">
        <f t="shared" si="89"/>
        <v>0</v>
      </c>
      <c r="EE101" s="303">
        <f t="shared" si="110"/>
        <v>0</v>
      </c>
      <c r="EF101" s="306"/>
      <c r="EG101" s="314">
        <v>0</v>
      </c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>
        <f t="shared" si="87"/>
        <v>0</v>
      </c>
      <c r="DN102" s="317"/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11">SUM(DU103:DU105)</f>
        <v>0</v>
      </c>
      <c r="DV102" s="213">
        <f t="shared" si="111"/>
        <v>0</v>
      </c>
      <c r="DW102" s="213">
        <f t="shared" si="111"/>
        <v>880.04022437021922</v>
      </c>
      <c r="DX102" s="213">
        <f t="shared" si="111"/>
        <v>0</v>
      </c>
      <c r="DY102" s="213">
        <f t="shared" si="111"/>
        <v>0</v>
      </c>
      <c r="DZ102" s="213">
        <f t="shared" si="111"/>
        <v>1066.4932433073973</v>
      </c>
      <c r="EA102" s="213">
        <f t="shared" si="111"/>
        <v>0</v>
      </c>
      <c r="EB102" s="213">
        <f t="shared" si="111"/>
        <v>0</v>
      </c>
      <c r="EC102" s="213">
        <f t="shared" si="111"/>
        <v>0</v>
      </c>
      <c r="ED102" s="214">
        <f t="shared" si="89"/>
        <v>1946.5334676776165</v>
      </c>
      <c r="EE102" s="305"/>
      <c r="EF102" s="306"/>
      <c r="EG102" s="314">
        <v>0</v>
      </c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395789556.00353426</v>
      </c>
      <c r="T103" s="206">
        <v>0</v>
      </c>
      <c r="U103" s="206">
        <v>484250668.36668491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M103" s="343">
        <f t="shared" si="87"/>
        <v>880040224.37021923</v>
      </c>
      <c r="DN103" s="317" t="s">
        <v>419</v>
      </c>
      <c r="DO103" s="317"/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9"/>
        <v>1946.5334676776165</v>
      </c>
      <c r="EE103" s="303">
        <f>ED103-(DL103/$DQ$4)</f>
        <v>0</v>
      </c>
      <c r="EF103" s="306"/>
      <c r="EG103" s="314">
        <v>0</v>
      </c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>
        <f t="shared" si="87"/>
        <v>0</v>
      </c>
      <c r="DN104" s="317" t="s">
        <v>419</v>
      </c>
      <c r="DO104" s="317"/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9"/>
        <v>0</v>
      </c>
      <c r="EE104" s="303">
        <f>ED104-(DL104/$DQ$4)</f>
        <v>0</v>
      </c>
      <c r="EF104" s="306"/>
      <c r="EG104" s="314">
        <v>0</v>
      </c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>
        <f t="shared" si="87"/>
        <v>0</v>
      </c>
      <c r="DN105" s="317" t="s">
        <v>419</v>
      </c>
      <c r="DO105" s="317"/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9"/>
        <v>0</v>
      </c>
      <c r="EE105" s="303">
        <f>ED105-(DL105/$DQ$4)</f>
        <v>0</v>
      </c>
      <c r="EF105" s="306"/>
      <c r="EG105" s="314">
        <v>0</v>
      </c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>
        <f t="shared" si="87"/>
        <v>0</v>
      </c>
      <c r="DN106" s="317"/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9"/>
        <v>0</v>
      </c>
      <c r="EE106" s="306">
        <f>ED106-(DL106/$DQ$4)</f>
        <v>0</v>
      </c>
      <c r="EF106" s="306"/>
      <c r="EG106" s="314">
        <v>0</v>
      </c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>
        <f t="shared" si="87"/>
        <v>0</v>
      </c>
      <c r="DN107" s="317"/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2">SUM(DU108:DU112)</f>
        <v>0</v>
      </c>
      <c r="DV107" s="213">
        <f t="shared" si="112"/>
        <v>84.9598395014999</v>
      </c>
      <c r="DW107" s="213">
        <f t="shared" si="112"/>
        <v>0</v>
      </c>
      <c r="DX107" s="213">
        <f t="shared" si="112"/>
        <v>5.1917980000000004</v>
      </c>
      <c r="DY107" s="213">
        <f t="shared" si="112"/>
        <v>0.99477000000000004</v>
      </c>
      <c r="DZ107" s="213">
        <f t="shared" si="112"/>
        <v>11.4632237815</v>
      </c>
      <c r="EA107" s="213">
        <f t="shared" si="112"/>
        <v>129.16622054999999</v>
      </c>
      <c r="EB107" s="213">
        <f t="shared" si="112"/>
        <v>5.8370199999999999</v>
      </c>
      <c r="EC107" s="213">
        <f t="shared" si="112"/>
        <v>41.673177987799988</v>
      </c>
      <c r="ED107" s="214">
        <f t="shared" si="89"/>
        <v>279.28604982079992</v>
      </c>
      <c r="EE107" s="305"/>
      <c r="EF107" s="306"/>
      <c r="EG107" s="314">
        <v>6.1033347682499937</v>
      </c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41673177.987799987</v>
      </c>
      <c r="DK108" s="206">
        <v>0</v>
      </c>
      <c r="DL108" s="207">
        <v>41673177.987799987</v>
      </c>
      <c r="DM108" s="343">
        <f t="shared" si="87"/>
        <v>0</v>
      </c>
      <c r="DN108" s="317" t="s">
        <v>419</v>
      </c>
      <c r="DO108" s="317" t="s">
        <v>426</v>
      </c>
      <c r="DP108" s="317"/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41.673177987799988</v>
      </c>
      <c r="ED108" s="207">
        <f t="shared" si="89"/>
        <v>41.673177987799988</v>
      </c>
      <c r="EE108" s="303">
        <f>ED108-(DL108/$DQ$4)</f>
        <v>0</v>
      </c>
      <c r="EF108" s="306"/>
      <c r="EG108" s="314">
        <v>0</v>
      </c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0</v>
      </c>
      <c r="L109" s="206">
        <v>84959839.501499906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0</v>
      </c>
      <c r="BK109" s="206">
        <v>200298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0</v>
      </c>
      <c r="CL109" s="206">
        <v>4991500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994770</v>
      </c>
      <c r="CZ109" s="206">
        <v>0</v>
      </c>
      <c r="DA109" s="206">
        <v>0</v>
      </c>
      <c r="DB109" s="206">
        <v>1459123.7814999996</v>
      </c>
      <c r="DC109" s="206">
        <v>0</v>
      </c>
      <c r="DD109" s="206">
        <v>10004100</v>
      </c>
      <c r="DE109" s="206">
        <v>0</v>
      </c>
      <c r="DF109" s="206">
        <v>9997900</v>
      </c>
      <c r="DG109" s="206">
        <v>119168320.55</v>
      </c>
      <c r="DH109" s="206">
        <v>3884760</v>
      </c>
      <c r="DI109" s="206">
        <v>1952260</v>
      </c>
      <c r="DJ109" s="206">
        <v>0</v>
      </c>
      <c r="DK109" s="206">
        <v>0</v>
      </c>
      <c r="DL109" s="207">
        <v>237612871.83299989</v>
      </c>
      <c r="DM109" s="343">
        <f t="shared" si="87"/>
        <v>84959839.501499906</v>
      </c>
      <c r="DN109" s="317" t="s">
        <v>419</v>
      </c>
      <c r="DO109" s="317" t="s">
        <v>427</v>
      </c>
      <c r="DP109" s="317"/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84.9598395014999</v>
      </c>
      <c r="DW109" s="206">
        <f>SUM(P109:AL109)/$DQ$4</f>
        <v>0</v>
      </c>
      <c r="DX109" s="206">
        <f>SUM(AM109:CT109)/$DQ$4</f>
        <v>5.1917980000000004</v>
      </c>
      <c r="DY109" s="206">
        <f>SUM(CU109:CY109)/$DQ$4</f>
        <v>0.99477000000000004</v>
      </c>
      <c r="DZ109" s="206">
        <f>SUM(CZ109:DE109)/$DQ$4</f>
        <v>11.4632237815</v>
      </c>
      <c r="EA109" s="206">
        <f>SUM(DF109:DG109)/$DQ$4</f>
        <v>129.16622054999999</v>
      </c>
      <c r="EB109" s="206">
        <f>SUM(DH109:DI109)/$DQ$4</f>
        <v>5.8370199999999999</v>
      </c>
      <c r="EC109" s="206">
        <f>SUM(DJ109:DK109)/$DQ$4</f>
        <v>0</v>
      </c>
      <c r="ED109" s="207">
        <f t="shared" si="89"/>
        <v>237.6128718329999</v>
      </c>
      <c r="EE109" s="303">
        <f>ED109-(DL109/$DQ$4)</f>
        <v>0</v>
      </c>
      <c r="EF109" s="306"/>
      <c r="EG109" s="314">
        <v>6.1033347682499937</v>
      </c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>
        <f t="shared" si="87"/>
        <v>0</v>
      </c>
      <c r="DN110" s="317" t="s">
        <v>424</v>
      </c>
      <c r="DO110" s="317"/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9"/>
        <v>0</v>
      </c>
      <c r="EE110" s="303">
        <f>ED110-(DL110/$DQ$4)</f>
        <v>0</v>
      </c>
      <c r="EF110" s="306"/>
      <c r="EG110" s="314">
        <v>0</v>
      </c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>
        <f t="shared" si="87"/>
        <v>0</v>
      </c>
      <c r="DN111" s="317" t="s">
        <v>424</v>
      </c>
      <c r="DO111" s="317"/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9"/>
        <v>0</v>
      </c>
      <c r="EE111" s="303">
        <f>ED111-(DL111/$DQ$4)</f>
        <v>0</v>
      </c>
      <c r="EF111" s="306"/>
      <c r="EG111" s="314">
        <v>0</v>
      </c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>
        <f t="shared" si="87"/>
        <v>0</v>
      </c>
      <c r="DN112" s="317" t="s">
        <v>424</v>
      </c>
      <c r="DO112" s="317"/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9"/>
        <v>0</v>
      </c>
      <c r="EE112" s="303">
        <f>ED112-(DL112/$DQ$4)</f>
        <v>0</v>
      </c>
      <c r="EF112" s="306"/>
      <c r="EG112" s="314">
        <v>0</v>
      </c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>
        <f t="shared" si="87"/>
        <v>0</v>
      </c>
      <c r="DN113" s="317"/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3">SUM(DU114:DU118)</f>
        <v>0</v>
      </c>
      <c r="DV113" s="213">
        <f t="shared" si="113"/>
        <v>1320.4494766133589</v>
      </c>
      <c r="DW113" s="213">
        <f t="shared" si="113"/>
        <v>0</v>
      </c>
      <c r="DX113" s="213">
        <f t="shared" si="113"/>
        <v>586.75</v>
      </c>
      <c r="DY113" s="213">
        <f t="shared" si="113"/>
        <v>300</v>
      </c>
      <c r="DZ113" s="213">
        <f t="shared" si="113"/>
        <v>172.254875</v>
      </c>
      <c r="EA113" s="213">
        <f t="shared" si="113"/>
        <v>1978.48037</v>
      </c>
      <c r="EB113" s="213">
        <f t="shared" si="113"/>
        <v>541.35360999999989</v>
      </c>
      <c r="EC113" s="213">
        <f t="shared" si="113"/>
        <v>0</v>
      </c>
      <c r="ED113" s="214">
        <f t="shared" si="89"/>
        <v>4899.2883316133593</v>
      </c>
      <c r="EE113" s="305"/>
      <c r="EF113" s="306"/>
      <c r="EG113" s="314">
        <v>6.1979788766848287E-2</v>
      </c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115150049.99999997</v>
      </c>
      <c r="DG114" s="206">
        <v>472700974.99999988</v>
      </c>
      <c r="DH114" s="206">
        <v>158527859.99999997</v>
      </c>
      <c r="DI114" s="206">
        <v>0</v>
      </c>
      <c r="DJ114" s="206">
        <v>0</v>
      </c>
      <c r="DK114" s="206">
        <v>0</v>
      </c>
      <c r="DL114" s="207">
        <v>746378884.99999988</v>
      </c>
      <c r="DM114" s="343">
        <f t="shared" si="87"/>
        <v>0</v>
      </c>
      <c r="DN114" s="317" t="s">
        <v>419</v>
      </c>
      <c r="DO114" s="317" t="s">
        <v>426</v>
      </c>
      <c r="DP114" s="317"/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587.85102499999994</v>
      </c>
      <c r="EB114" s="206">
        <f>SUM(DH114:DI114)/$DQ$4</f>
        <v>158.52785999999998</v>
      </c>
      <c r="EC114" s="206">
        <f>SUM(DJ114:DK114)/$DQ$4</f>
        <v>0</v>
      </c>
      <c r="ED114" s="207">
        <f t="shared" si="89"/>
        <v>746.37888499999985</v>
      </c>
      <c r="EE114" s="303">
        <f>ED114-(DL114/$DQ$4)</f>
        <v>0</v>
      </c>
      <c r="EF114" s="306"/>
      <c r="EG114" s="314">
        <v>0</v>
      </c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966449476.61335897</v>
      </c>
      <c r="L115" s="206">
        <v>0</v>
      </c>
      <c r="M115" s="206">
        <v>0</v>
      </c>
      <c r="N115" s="206">
        <v>354000000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200000000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30000000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0</v>
      </c>
      <c r="BJ115" s="206">
        <v>175000000</v>
      </c>
      <c r="BK115" s="206">
        <v>9000000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90000000</v>
      </c>
      <c r="BQ115" s="206">
        <v>0</v>
      </c>
      <c r="BR115" s="206">
        <v>30000000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12750000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40000000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300000000</v>
      </c>
      <c r="CZ115" s="206">
        <v>0</v>
      </c>
      <c r="DA115" s="206">
        <v>70000000</v>
      </c>
      <c r="DB115" s="206">
        <v>51254874.999999985</v>
      </c>
      <c r="DC115" s="206">
        <v>50000000</v>
      </c>
      <c r="DD115" s="206">
        <v>1000000</v>
      </c>
      <c r="DE115" s="206">
        <v>0</v>
      </c>
      <c r="DF115" s="206">
        <v>594109345</v>
      </c>
      <c r="DG115" s="206">
        <v>796520000</v>
      </c>
      <c r="DH115" s="206">
        <v>90000000</v>
      </c>
      <c r="DI115" s="206">
        <v>292825749.99999994</v>
      </c>
      <c r="DJ115" s="206">
        <v>0</v>
      </c>
      <c r="DK115" s="206">
        <v>0</v>
      </c>
      <c r="DL115" s="207">
        <v>4152909446.613359</v>
      </c>
      <c r="DM115" s="343">
        <f t="shared" si="87"/>
        <v>1320449476.613359</v>
      </c>
      <c r="DN115" s="317" t="s">
        <v>419</v>
      </c>
      <c r="DO115" s="317" t="s">
        <v>427</v>
      </c>
      <c r="DP115" s="317"/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1320.4494766133589</v>
      </c>
      <c r="DW115" s="206">
        <f>SUM(P115:AL115)/$DQ$4</f>
        <v>0</v>
      </c>
      <c r="DX115" s="206">
        <f>SUM(AM115:CT115)/$DQ$4</f>
        <v>586.75</v>
      </c>
      <c r="DY115" s="206">
        <f>SUM(CU115:CY115)/$DQ$4</f>
        <v>300</v>
      </c>
      <c r="DZ115" s="206">
        <f>SUM(CZ115:DE115)/$DQ$4</f>
        <v>172.254875</v>
      </c>
      <c r="EA115" s="206">
        <f>SUM(DF115:DG115)/$DQ$4</f>
        <v>1390.6293450000001</v>
      </c>
      <c r="EB115" s="206">
        <f>SUM(DH115:DI115)/$DQ$4</f>
        <v>382.82574999999991</v>
      </c>
      <c r="EC115" s="206">
        <f>SUM(DJ115:DK115)/$DQ$4</f>
        <v>0</v>
      </c>
      <c r="ED115" s="207">
        <f t="shared" si="89"/>
        <v>4152.9094466133593</v>
      </c>
      <c r="EE115" s="303">
        <f>ED115-(DL115/$DQ$4)</f>
        <v>0</v>
      </c>
      <c r="EF115" s="306"/>
      <c r="EG115" s="314">
        <v>6.1979788766848287E-2</v>
      </c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>
        <f t="shared" si="87"/>
        <v>0</v>
      </c>
      <c r="DN116" s="317" t="s">
        <v>424</v>
      </c>
      <c r="DO116" s="317"/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9"/>
        <v>0</v>
      </c>
      <c r="EE116" s="303">
        <f>ED116-(DL116/$DQ$4)</f>
        <v>0</v>
      </c>
      <c r="EF116" s="306"/>
      <c r="EG116" s="314">
        <v>0</v>
      </c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>
        <f t="shared" si="87"/>
        <v>0</v>
      </c>
      <c r="DN117" s="317" t="s">
        <v>424</v>
      </c>
      <c r="DO117" s="317"/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9"/>
        <v>0</v>
      </c>
      <c r="EE117" s="303">
        <f>ED117-(DL117/$DQ$4)</f>
        <v>0</v>
      </c>
      <c r="EF117" s="306"/>
      <c r="EG117" s="314">
        <v>0</v>
      </c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>
        <f t="shared" si="87"/>
        <v>0</v>
      </c>
      <c r="DN118" s="317" t="s">
        <v>424</v>
      </c>
      <c r="DO118" s="317"/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9"/>
        <v>0</v>
      </c>
      <c r="EE118" s="303">
        <f>ED118-(DL118/$DQ$4)</f>
        <v>0</v>
      </c>
      <c r="EF118" s="306"/>
      <c r="EG118" s="314">
        <v>0</v>
      </c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>
        <f t="shared" si="87"/>
        <v>0</v>
      </c>
      <c r="DN119" s="317"/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4">SUM(DU120:DU124)</f>
        <v>0</v>
      </c>
      <c r="DV119" s="213">
        <f t="shared" si="114"/>
        <v>0</v>
      </c>
      <c r="DW119" s="213">
        <f t="shared" si="114"/>
        <v>0</v>
      </c>
      <c r="DX119" s="213">
        <f t="shared" si="114"/>
        <v>0</v>
      </c>
      <c r="DY119" s="213">
        <f t="shared" si="114"/>
        <v>0</v>
      </c>
      <c r="DZ119" s="213">
        <f t="shared" si="114"/>
        <v>35</v>
      </c>
      <c r="EA119" s="213">
        <f t="shared" si="114"/>
        <v>0</v>
      </c>
      <c r="EB119" s="213">
        <f t="shared" si="114"/>
        <v>0</v>
      </c>
      <c r="EC119" s="213">
        <f t="shared" si="114"/>
        <v>0</v>
      </c>
      <c r="ED119" s="214">
        <f t="shared" si="89"/>
        <v>35</v>
      </c>
      <c r="EE119" s="305"/>
      <c r="EF119" s="306"/>
      <c r="EG119" s="314">
        <v>0</v>
      </c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>
        <f t="shared" si="87"/>
        <v>0</v>
      </c>
      <c r="DN120" s="317" t="s">
        <v>419</v>
      </c>
      <c r="DO120" s="317" t="s">
        <v>426</v>
      </c>
      <c r="DP120" s="317"/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9"/>
        <v>0</v>
      </c>
      <c r="EE120" s="303">
        <f t="shared" ref="EE120:EE134" si="115">ED120-(DL120/$DQ$4)</f>
        <v>0</v>
      </c>
      <c r="EF120" s="306"/>
      <c r="EG120" s="314">
        <v>0</v>
      </c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35000000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35000000</v>
      </c>
      <c r="DM121" s="343">
        <f t="shared" si="87"/>
        <v>0</v>
      </c>
      <c r="DN121" s="317" t="s">
        <v>419</v>
      </c>
      <c r="DO121" s="317" t="s">
        <v>427</v>
      </c>
      <c r="DP121" s="317"/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35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9"/>
        <v>35</v>
      </c>
      <c r="EE121" s="303">
        <f t="shared" si="115"/>
        <v>0</v>
      </c>
      <c r="EF121" s="306"/>
      <c r="EG121" s="314">
        <v>0</v>
      </c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>
        <f t="shared" si="87"/>
        <v>0</v>
      </c>
      <c r="DN122" s="317" t="s">
        <v>424</v>
      </c>
      <c r="DO122" s="317"/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9"/>
        <v>0</v>
      </c>
      <c r="EE122" s="303">
        <f t="shared" si="115"/>
        <v>0</v>
      </c>
      <c r="EF122" s="306"/>
      <c r="EG122" s="314">
        <v>0</v>
      </c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>
        <f t="shared" si="87"/>
        <v>0</v>
      </c>
      <c r="DN123" s="317" t="s">
        <v>424</v>
      </c>
      <c r="DO123" s="317"/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9"/>
        <v>0</v>
      </c>
      <c r="EE123" s="303">
        <f t="shared" si="115"/>
        <v>0</v>
      </c>
      <c r="EF123" s="306"/>
      <c r="EG123" s="314">
        <v>0</v>
      </c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>
        <f t="shared" si="87"/>
        <v>0</v>
      </c>
      <c r="DN124" s="317" t="s">
        <v>424</v>
      </c>
      <c r="DO124" s="317"/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9"/>
        <v>0</v>
      </c>
      <c r="EE124" s="303">
        <f t="shared" si="115"/>
        <v>0</v>
      </c>
      <c r="EF124" s="306"/>
      <c r="EG124" s="314">
        <v>0</v>
      </c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>
        <f t="shared" si="87"/>
        <v>0</v>
      </c>
      <c r="DN125" s="317"/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6">DU126</f>
        <v>0</v>
      </c>
      <c r="DV125" s="213">
        <f t="shared" si="116"/>
        <v>0</v>
      </c>
      <c r="DW125" s="213">
        <f t="shared" si="116"/>
        <v>0</v>
      </c>
      <c r="DX125" s="213">
        <f t="shared" si="116"/>
        <v>0</v>
      </c>
      <c r="DY125" s="213">
        <f t="shared" si="116"/>
        <v>0</v>
      </c>
      <c r="DZ125" s="213">
        <f t="shared" si="116"/>
        <v>0</v>
      </c>
      <c r="EA125" s="213">
        <f t="shared" si="116"/>
        <v>0</v>
      </c>
      <c r="EB125" s="213">
        <f t="shared" si="116"/>
        <v>0</v>
      </c>
      <c r="EC125" s="213">
        <f t="shared" si="116"/>
        <v>0</v>
      </c>
      <c r="ED125" s="214">
        <f t="shared" si="89"/>
        <v>0</v>
      </c>
      <c r="EE125" s="305">
        <f t="shared" si="115"/>
        <v>0</v>
      </c>
      <c r="EF125" s="306"/>
      <c r="EG125" s="314">
        <v>0</v>
      </c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>
        <f t="shared" si="87"/>
        <v>0</v>
      </c>
      <c r="DN126" s="317" t="s">
        <v>419</v>
      </c>
      <c r="DO126" s="317"/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9"/>
        <v>0</v>
      </c>
      <c r="EE126" s="303">
        <f t="shared" si="115"/>
        <v>0</v>
      </c>
      <c r="EF126" s="306"/>
      <c r="EG126" s="314">
        <v>0</v>
      </c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>
        <f t="shared" si="87"/>
        <v>0</v>
      </c>
      <c r="DN127" s="317"/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9"/>
        <v>0</v>
      </c>
      <c r="EE127" s="303">
        <f t="shared" si="115"/>
        <v>0</v>
      </c>
      <c r="EF127" s="306"/>
      <c r="EG127" s="314">
        <v>0</v>
      </c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92589452.441666648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92589452.441666648</v>
      </c>
      <c r="DM128" s="343">
        <f t="shared" si="87"/>
        <v>92589452.441666648</v>
      </c>
      <c r="DN128" s="317" t="s">
        <v>419</v>
      </c>
      <c r="DO128" s="317" t="s">
        <v>428</v>
      </c>
      <c r="DP128" s="317"/>
      <c r="DQ128" s="208"/>
      <c r="DR128" s="209" t="s">
        <v>23</v>
      </c>
      <c r="DS128" s="209"/>
      <c r="DT128" s="205"/>
      <c r="DU128" s="206">
        <f t="shared" ref="DU128:DU134" si="117">I128/$DQ$4</f>
        <v>0</v>
      </c>
      <c r="DV128" s="206">
        <f t="shared" ref="DV128:DV134" si="118">SUM(J128:O128)/$DQ$4</f>
        <v>92.589452441666651</v>
      </c>
      <c r="DW128" s="206">
        <f t="shared" ref="DW128:DW134" si="119">SUM(P128:AL128)/$DQ$4</f>
        <v>0</v>
      </c>
      <c r="DX128" s="206">
        <f t="shared" ref="DX128:DX134" si="120">SUM(AM128:CT128)/$DQ$4</f>
        <v>0</v>
      </c>
      <c r="DY128" s="206">
        <f t="shared" ref="DY128:DY134" si="121">SUM(CU128:CY128)/$DQ$4</f>
        <v>0</v>
      </c>
      <c r="DZ128" s="206">
        <f t="shared" ref="DZ128:DZ134" si="122">SUM(CZ128:DE128)/$DQ$4</f>
        <v>0</v>
      </c>
      <c r="EA128" s="206">
        <f t="shared" ref="EA128:EA134" si="123">SUM(DF128:DG128)/$DQ$4</f>
        <v>0</v>
      </c>
      <c r="EB128" s="206">
        <f t="shared" ref="EB128:EB134" si="124">SUM(DH128:DI128)/$DQ$4</f>
        <v>0</v>
      </c>
      <c r="EC128" s="206">
        <f t="shared" ref="EC128:EC134" si="125">SUM(DJ128:DK128)/$DQ$4</f>
        <v>0</v>
      </c>
      <c r="ED128" s="207">
        <f t="shared" si="89"/>
        <v>92.589452441666651</v>
      </c>
      <c r="EE128" s="303">
        <f t="shared" si="115"/>
        <v>0</v>
      </c>
      <c r="EF128" s="306"/>
      <c r="EG128" s="314">
        <v>-6.0064516666685108E-2</v>
      </c>
      <c r="EH128" s="101"/>
    </row>
    <row r="129" spans="1:209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>
        <f t="shared" si="87"/>
        <v>0</v>
      </c>
      <c r="DN129" s="317" t="s">
        <v>419</v>
      </c>
      <c r="DO129" s="317" t="s">
        <v>429</v>
      </c>
      <c r="DP129" s="317"/>
      <c r="DQ129" s="208"/>
      <c r="DR129" s="209" t="s">
        <v>264</v>
      </c>
      <c r="DS129" s="209"/>
      <c r="DT129" s="205"/>
      <c r="DU129" s="206">
        <f t="shared" si="117"/>
        <v>0</v>
      </c>
      <c r="DV129" s="206">
        <f t="shared" si="118"/>
        <v>0</v>
      </c>
      <c r="DW129" s="206">
        <f t="shared" si="119"/>
        <v>0</v>
      </c>
      <c r="DX129" s="206">
        <f t="shared" si="120"/>
        <v>0</v>
      </c>
      <c r="DY129" s="206">
        <f t="shared" si="121"/>
        <v>0</v>
      </c>
      <c r="DZ129" s="206">
        <f t="shared" si="122"/>
        <v>0</v>
      </c>
      <c r="EA129" s="206">
        <f t="shared" si="123"/>
        <v>0</v>
      </c>
      <c r="EB129" s="206">
        <f t="shared" si="124"/>
        <v>0</v>
      </c>
      <c r="EC129" s="206">
        <f t="shared" si="125"/>
        <v>0</v>
      </c>
      <c r="ED129" s="207">
        <f t="shared" si="89"/>
        <v>0</v>
      </c>
      <c r="EE129" s="303">
        <f t="shared" si="115"/>
        <v>0</v>
      </c>
      <c r="EF129" s="306"/>
      <c r="EG129" s="314">
        <v>0</v>
      </c>
      <c r="EH129" s="101"/>
    </row>
    <row r="130" spans="1:209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2428095485.1613307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2428095485.1613307</v>
      </c>
      <c r="DM130" s="343">
        <f t="shared" si="87"/>
        <v>2428095485.1613307</v>
      </c>
      <c r="DN130" s="317" t="s">
        <v>419</v>
      </c>
      <c r="DO130" s="317"/>
      <c r="DP130" s="317"/>
      <c r="DQ130" s="208"/>
      <c r="DR130" s="209" t="s">
        <v>265</v>
      </c>
      <c r="DS130" s="209"/>
      <c r="DT130" s="205"/>
      <c r="DU130" s="206">
        <f t="shared" si="117"/>
        <v>2428.0954851613305</v>
      </c>
      <c r="DV130" s="206">
        <f t="shared" si="118"/>
        <v>0</v>
      </c>
      <c r="DW130" s="206">
        <f t="shared" si="119"/>
        <v>0</v>
      </c>
      <c r="DX130" s="206">
        <f t="shared" si="120"/>
        <v>0</v>
      </c>
      <c r="DY130" s="206">
        <f t="shared" si="121"/>
        <v>0</v>
      </c>
      <c r="DZ130" s="206">
        <f t="shared" si="122"/>
        <v>0</v>
      </c>
      <c r="EA130" s="206">
        <f t="shared" si="123"/>
        <v>0</v>
      </c>
      <c r="EB130" s="206">
        <f t="shared" si="124"/>
        <v>0</v>
      </c>
      <c r="EC130" s="206">
        <f t="shared" si="125"/>
        <v>0</v>
      </c>
      <c r="ED130" s="207">
        <f t="shared" si="89"/>
        <v>2428.0954851613305</v>
      </c>
      <c r="EE130" s="303">
        <f t="shared" si="115"/>
        <v>0</v>
      </c>
      <c r="EF130" s="306"/>
      <c r="EG130" s="314">
        <v>-42.877659610190221</v>
      </c>
      <c r="EH130" s="101"/>
    </row>
    <row r="131" spans="1:209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>
        <f t="shared" si="87"/>
        <v>0</v>
      </c>
      <c r="DN131" s="317" t="s">
        <v>420</v>
      </c>
      <c r="DO131" s="317" t="s">
        <v>430</v>
      </c>
      <c r="DP131" s="317"/>
      <c r="DQ131" s="208"/>
      <c r="DR131" s="209" t="s">
        <v>266</v>
      </c>
      <c r="DS131" s="209"/>
      <c r="DT131" s="205"/>
      <c r="DU131" s="206">
        <f t="shared" si="117"/>
        <v>0</v>
      </c>
      <c r="DV131" s="206">
        <f t="shared" si="118"/>
        <v>0</v>
      </c>
      <c r="DW131" s="206">
        <f t="shared" si="119"/>
        <v>0</v>
      </c>
      <c r="DX131" s="206">
        <f t="shared" si="120"/>
        <v>0</v>
      </c>
      <c r="DY131" s="206">
        <f t="shared" si="121"/>
        <v>0</v>
      </c>
      <c r="DZ131" s="206">
        <f t="shared" si="122"/>
        <v>0</v>
      </c>
      <c r="EA131" s="206">
        <f t="shared" si="123"/>
        <v>0</v>
      </c>
      <c r="EB131" s="206">
        <f t="shared" si="124"/>
        <v>0</v>
      </c>
      <c r="EC131" s="206">
        <f t="shared" si="125"/>
        <v>0</v>
      </c>
      <c r="ED131" s="207">
        <f t="shared" si="89"/>
        <v>0</v>
      </c>
      <c r="EE131" s="303">
        <f t="shared" si="115"/>
        <v>0</v>
      </c>
      <c r="EF131" s="306"/>
      <c r="EG131" s="314">
        <v>0</v>
      </c>
      <c r="EH131" s="101"/>
    </row>
    <row r="132" spans="1:209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>
        <f t="shared" si="87"/>
        <v>0</v>
      </c>
      <c r="DN132" s="317" t="s">
        <v>420</v>
      </c>
      <c r="DO132" s="317"/>
      <c r="DP132" s="317"/>
      <c r="DQ132" s="208"/>
      <c r="DR132" s="209" t="s">
        <v>267</v>
      </c>
      <c r="DS132" s="209"/>
      <c r="DT132" s="205"/>
      <c r="DU132" s="206">
        <f t="shared" si="117"/>
        <v>0</v>
      </c>
      <c r="DV132" s="206">
        <f t="shared" si="118"/>
        <v>0</v>
      </c>
      <c r="DW132" s="206">
        <f t="shared" si="119"/>
        <v>0</v>
      </c>
      <c r="DX132" s="206">
        <f t="shared" si="120"/>
        <v>0</v>
      </c>
      <c r="DY132" s="206">
        <f t="shared" si="121"/>
        <v>0</v>
      </c>
      <c r="DZ132" s="206">
        <f t="shared" si="122"/>
        <v>0</v>
      </c>
      <c r="EA132" s="206">
        <f t="shared" si="123"/>
        <v>0</v>
      </c>
      <c r="EB132" s="206">
        <f t="shared" si="124"/>
        <v>0</v>
      </c>
      <c r="EC132" s="206">
        <f t="shared" si="125"/>
        <v>0</v>
      </c>
      <c r="ED132" s="207">
        <f t="shared" si="89"/>
        <v>0</v>
      </c>
      <c r="EE132" s="303">
        <f t="shared" si="115"/>
        <v>0</v>
      </c>
      <c r="EF132" s="306"/>
      <c r="EG132" s="314">
        <v>0</v>
      </c>
      <c r="EH132" s="101"/>
    </row>
    <row r="133" spans="1:209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>
        <f t="shared" si="87"/>
        <v>0</v>
      </c>
      <c r="DN133" s="317" t="s">
        <v>420</v>
      </c>
      <c r="DO133" s="317"/>
      <c r="DP133" s="317"/>
      <c r="DQ133" s="307" t="s">
        <v>268</v>
      </c>
      <c r="DR133" s="221"/>
      <c r="DS133" s="221"/>
      <c r="DT133" s="223"/>
      <c r="DU133" s="206">
        <f t="shared" si="117"/>
        <v>0</v>
      </c>
      <c r="DV133" s="206">
        <f t="shared" si="118"/>
        <v>0</v>
      </c>
      <c r="DW133" s="206">
        <f t="shared" si="119"/>
        <v>0</v>
      </c>
      <c r="DX133" s="206">
        <f t="shared" si="120"/>
        <v>0</v>
      </c>
      <c r="DY133" s="206">
        <f t="shared" si="121"/>
        <v>0</v>
      </c>
      <c r="DZ133" s="206">
        <f t="shared" si="122"/>
        <v>0</v>
      </c>
      <c r="EA133" s="206">
        <f t="shared" si="123"/>
        <v>0</v>
      </c>
      <c r="EB133" s="206">
        <f t="shared" si="124"/>
        <v>0</v>
      </c>
      <c r="EC133" s="206">
        <f t="shared" si="125"/>
        <v>0</v>
      </c>
      <c r="ED133" s="207">
        <f t="shared" si="89"/>
        <v>0</v>
      </c>
      <c r="EE133" s="303">
        <f t="shared" si="115"/>
        <v>0</v>
      </c>
      <c r="EF133" s="306"/>
      <c r="EG133" s="314">
        <v>0</v>
      </c>
      <c r="EH133" s="101"/>
      <c r="HA133" s="126">
        <v>0</v>
      </c>
    </row>
    <row r="134" spans="1:209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>
        <f t="shared" si="87"/>
        <v>0</v>
      </c>
      <c r="DN134" s="317" t="s">
        <v>418</v>
      </c>
      <c r="DO134" s="317"/>
      <c r="DP134" s="317"/>
      <c r="DQ134" s="290" t="s">
        <v>269</v>
      </c>
      <c r="DR134" s="218"/>
      <c r="DS134" s="209"/>
      <c r="DT134" s="205"/>
      <c r="DU134" s="206">
        <f t="shared" si="117"/>
        <v>0</v>
      </c>
      <c r="DV134" s="206">
        <f t="shared" si="118"/>
        <v>0</v>
      </c>
      <c r="DW134" s="206">
        <f t="shared" si="119"/>
        <v>0</v>
      </c>
      <c r="DX134" s="206">
        <f t="shared" si="120"/>
        <v>0</v>
      </c>
      <c r="DY134" s="206">
        <f t="shared" si="121"/>
        <v>0</v>
      </c>
      <c r="DZ134" s="206">
        <f t="shared" si="122"/>
        <v>0</v>
      </c>
      <c r="EA134" s="206">
        <f t="shared" si="123"/>
        <v>0</v>
      </c>
      <c r="EB134" s="206">
        <f t="shared" si="124"/>
        <v>0</v>
      </c>
      <c r="EC134" s="206">
        <f t="shared" si="125"/>
        <v>0</v>
      </c>
      <c r="ED134" s="207">
        <f t="shared" si="89"/>
        <v>0</v>
      </c>
      <c r="EE134" s="303">
        <f t="shared" si="115"/>
        <v>0</v>
      </c>
      <c r="EF134" s="306"/>
      <c r="EG134" s="314">
        <v>0</v>
      </c>
      <c r="EH134" s="101"/>
    </row>
    <row r="135" spans="1:209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>
        <f t="shared" si="87"/>
        <v>0</v>
      </c>
      <c r="DN135" s="317"/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6">+DU136+DU152+DU157</f>
        <v>1127.4864148643414</v>
      </c>
      <c r="DV135" s="213">
        <f t="shared" si="126"/>
        <v>10170.991407078227</v>
      </c>
      <c r="DW135" s="213">
        <f t="shared" si="126"/>
        <v>13454.144258027189</v>
      </c>
      <c r="DX135" s="213">
        <f t="shared" si="126"/>
        <v>17557.979986146107</v>
      </c>
      <c r="DY135" s="213">
        <f t="shared" si="126"/>
        <v>14560.691008496135</v>
      </c>
      <c r="DZ135" s="213">
        <f t="shared" si="126"/>
        <v>17361.032723222001</v>
      </c>
      <c r="EA135" s="213">
        <f t="shared" si="126"/>
        <v>47540.596456346073</v>
      </c>
      <c r="EB135" s="213">
        <f t="shared" si="126"/>
        <v>54819.715273511472</v>
      </c>
      <c r="EC135" s="213">
        <f t="shared" si="126"/>
        <v>58671.781127969945</v>
      </c>
      <c r="ED135" s="214">
        <f t="shared" si="89"/>
        <v>235264.41865566149</v>
      </c>
      <c r="EE135" s="305"/>
      <c r="EF135" s="306"/>
      <c r="EG135" s="314">
        <v>147.2703233494467</v>
      </c>
      <c r="EH135" s="101"/>
    </row>
    <row r="136" spans="1:209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>
        <f t="shared" si="87"/>
        <v>0</v>
      </c>
      <c r="DN136" s="317"/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7">+DU137+DU142+DU147</f>
        <v>1050.892984380795</v>
      </c>
      <c r="DV136" s="213">
        <f t="shared" si="127"/>
        <v>9527.431460688671</v>
      </c>
      <c r="DW136" s="213">
        <f t="shared" si="127"/>
        <v>11301.425338206931</v>
      </c>
      <c r="DX136" s="213">
        <f t="shared" si="127"/>
        <v>14071.370331495089</v>
      </c>
      <c r="DY136" s="213">
        <f t="shared" si="127"/>
        <v>10104.236532386318</v>
      </c>
      <c r="DZ136" s="213">
        <f t="shared" si="127"/>
        <v>10599.603509925146</v>
      </c>
      <c r="EA136" s="213">
        <f t="shared" si="127"/>
        <v>28381.806087110668</v>
      </c>
      <c r="EB136" s="213">
        <f t="shared" si="127"/>
        <v>25268.720405710625</v>
      </c>
      <c r="EC136" s="213">
        <f t="shared" si="127"/>
        <v>29072.069476891731</v>
      </c>
      <c r="ED136" s="214">
        <f t="shared" si="89"/>
        <v>139377.556126796</v>
      </c>
      <c r="EE136" s="305"/>
      <c r="EF136" s="306"/>
      <c r="EG136" s="314">
        <v>131.19246035438846</v>
      </c>
      <c r="EH136" s="101"/>
    </row>
    <row r="137" spans="1:209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>
        <f t="shared" si="87"/>
        <v>0</v>
      </c>
      <c r="DN137" s="317"/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28">SUM(DU138:DU141)</f>
        <v>971.27706326178497</v>
      </c>
      <c r="DV137" s="213">
        <f t="shared" si="128"/>
        <v>6529.1188802377301</v>
      </c>
      <c r="DW137" s="213">
        <f t="shared" si="128"/>
        <v>9971.448560664634</v>
      </c>
      <c r="DX137" s="213">
        <f t="shared" si="128"/>
        <v>13618.54006794982</v>
      </c>
      <c r="DY137" s="213">
        <f t="shared" si="128"/>
        <v>9440.1580855835709</v>
      </c>
      <c r="DZ137" s="213">
        <f t="shared" si="128"/>
        <v>9554.7610893029596</v>
      </c>
      <c r="EA137" s="213">
        <f t="shared" si="128"/>
        <v>26538.33005677013</v>
      </c>
      <c r="EB137" s="213">
        <f t="shared" si="128"/>
        <v>24571.930634374999</v>
      </c>
      <c r="EC137" s="213">
        <f t="shared" si="128"/>
        <v>27640.797141811967</v>
      </c>
      <c r="ED137" s="214">
        <f t="shared" si="89"/>
        <v>128836.36157995761</v>
      </c>
      <c r="EE137" s="305"/>
      <c r="EF137" s="306"/>
      <c r="EG137" s="314">
        <v>-175.36070049068439</v>
      </c>
      <c r="EH137" s="101"/>
    </row>
    <row r="138" spans="1:209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94307135.808056012</v>
      </c>
      <c r="J138" s="206">
        <v>17952818.058205936</v>
      </c>
      <c r="K138" s="206">
        <v>86404076.060308471</v>
      </c>
      <c r="L138" s="206">
        <v>52949660.185066134</v>
      </c>
      <c r="M138" s="206">
        <v>11489918.361994781</v>
      </c>
      <c r="N138" s="206">
        <v>51519192.914068043</v>
      </c>
      <c r="O138" s="206">
        <v>68978420.819495738</v>
      </c>
      <c r="P138" s="206">
        <v>134371284.56756431</v>
      </c>
      <c r="Q138" s="206">
        <v>17972700.68477726</v>
      </c>
      <c r="R138" s="206">
        <v>9661096.5945378989</v>
      </c>
      <c r="S138" s="206">
        <v>42285572.175067887</v>
      </c>
      <c r="T138" s="206">
        <v>62012093.59284731</v>
      </c>
      <c r="U138" s="206">
        <v>22703672.889711838</v>
      </c>
      <c r="V138" s="206">
        <v>36950085.424966633</v>
      </c>
      <c r="W138" s="206">
        <v>146333587.75902489</v>
      </c>
      <c r="X138" s="206">
        <v>28012480.011205669</v>
      </c>
      <c r="Y138" s="206">
        <v>69106690.755238131</v>
      </c>
      <c r="Z138" s="206">
        <v>28607892.587623306</v>
      </c>
      <c r="AA138" s="206">
        <v>120083513.89883682</v>
      </c>
      <c r="AB138" s="206">
        <v>41126176.246577896</v>
      </c>
      <c r="AC138" s="206">
        <v>74350388.727903098</v>
      </c>
      <c r="AD138" s="206">
        <v>444339428.43842107</v>
      </c>
      <c r="AE138" s="206">
        <v>38373763.509051263</v>
      </c>
      <c r="AF138" s="206">
        <v>57772542.323396109</v>
      </c>
      <c r="AG138" s="206">
        <v>408479010.79825264</v>
      </c>
      <c r="AH138" s="206">
        <v>98046985.546425313</v>
      </c>
      <c r="AI138" s="206">
        <v>382539792.24321127</v>
      </c>
      <c r="AJ138" s="206">
        <v>81191831.397933364</v>
      </c>
      <c r="AK138" s="206">
        <v>380680182.6921795</v>
      </c>
      <c r="AL138" s="206">
        <v>504377617.04708952</v>
      </c>
      <c r="AM138" s="206">
        <v>38011276.94953917</v>
      </c>
      <c r="AN138" s="206">
        <v>139706979.18211877</v>
      </c>
      <c r="AO138" s="206">
        <v>107475440.52347523</v>
      </c>
      <c r="AP138" s="206">
        <v>125720498.74129437</v>
      </c>
      <c r="AQ138" s="206">
        <v>32958541.069197971</v>
      </c>
      <c r="AR138" s="206">
        <v>52308026.359334633</v>
      </c>
      <c r="AS138" s="206">
        <v>67679065.657095283</v>
      </c>
      <c r="AT138" s="206">
        <v>20024635.214431882</v>
      </c>
      <c r="AU138" s="206">
        <v>46546425.041750208</v>
      </c>
      <c r="AV138" s="206">
        <v>22026798.426448707</v>
      </c>
      <c r="AW138" s="206">
        <v>36889386.191553205</v>
      </c>
      <c r="AX138" s="206">
        <v>53079278.288674101</v>
      </c>
      <c r="AY138" s="206">
        <v>33304293.66795411</v>
      </c>
      <c r="AZ138" s="206">
        <v>25279994.418868288</v>
      </c>
      <c r="BA138" s="206">
        <v>19141335.113383722</v>
      </c>
      <c r="BB138" s="206">
        <v>118846913.91547471</v>
      </c>
      <c r="BC138" s="206">
        <v>29900338.261500753</v>
      </c>
      <c r="BD138" s="206">
        <v>445335277.51815921</v>
      </c>
      <c r="BE138" s="206">
        <v>18895958.155500088</v>
      </c>
      <c r="BF138" s="206">
        <v>29600345.786480099</v>
      </c>
      <c r="BG138" s="206">
        <v>7854291.2699106606</v>
      </c>
      <c r="BH138" s="206">
        <v>32773734.566125169</v>
      </c>
      <c r="BI138" s="206">
        <v>33002961.375920869</v>
      </c>
      <c r="BJ138" s="206">
        <v>53632008.888420239</v>
      </c>
      <c r="BK138" s="206">
        <v>47779859.307972468</v>
      </c>
      <c r="BL138" s="206">
        <v>30625146.83151833</v>
      </c>
      <c r="BM138" s="206">
        <v>60562883.313877076</v>
      </c>
      <c r="BN138" s="206">
        <v>34459011.586553901</v>
      </c>
      <c r="BO138" s="206">
        <v>40255142.617707945</v>
      </c>
      <c r="BP138" s="206">
        <v>35724830.447167546</v>
      </c>
      <c r="BQ138" s="206">
        <v>52761891.830969758</v>
      </c>
      <c r="BR138" s="206">
        <v>54598786.923709035</v>
      </c>
      <c r="BS138" s="206">
        <v>23067581.320621479</v>
      </c>
      <c r="BT138" s="206">
        <v>289711647.33602273</v>
      </c>
      <c r="BU138" s="206">
        <v>23687981.756930489</v>
      </c>
      <c r="BV138" s="206">
        <v>15538182.747804107</v>
      </c>
      <c r="BW138" s="206">
        <v>31593621.808569547</v>
      </c>
      <c r="BX138" s="206">
        <v>69534369.986579373</v>
      </c>
      <c r="BY138" s="206">
        <v>122259225.8159727</v>
      </c>
      <c r="BZ138" s="206">
        <v>31585125.324611779</v>
      </c>
      <c r="CA138" s="206">
        <v>79762152.717286855</v>
      </c>
      <c r="CB138" s="206">
        <v>13737432.42198508</v>
      </c>
      <c r="CC138" s="206">
        <v>21556550.671608724</v>
      </c>
      <c r="CD138" s="206">
        <v>23311618.022614613</v>
      </c>
      <c r="CE138" s="206">
        <v>111648332.13313791</v>
      </c>
      <c r="CF138" s="206">
        <v>42093634.220640898</v>
      </c>
      <c r="CG138" s="206">
        <v>16316795.691900095</v>
      </c>
      <c r="CH138" s="206">
        <v>31760513.177761685</v>
      </c>
      <c r="CI138" s="206">
        <v>22857205.206128538</v>
      </c>
      <c r="CJ138" s="206">
        <v>27450490.677368935</v>
      </c>
      <c r="CK138" s="206">
        <v>85016099.002142265</v>
      </c>
      <c r="CL138" s="206">
        <v>34544386.439647757</v>
      </c>
      <c r="CM138" s="206">
        <v>27209921.913889989</v>
      </c>
      <c r="CN138" s="206">
        <v>75230877.334444225</v>
      </c>
      <c r="CO138" s="206">
        <v>24671254.673997734</v>
      </c>
      <c r="CP138" s="206">
        <v>61362751.16635593</v>
      </c>
      <c r="CQ138" s="206">
        <v>33704994.724406645</v>
      </c>
      <c r="CR138" s="206">
        <v>107467539.56857866</v>
      </c>
      <c r="CS138" s="206">
        <v>76714381.830284119</v>
      </c>
      <c r="CT138" s="206">
        <v>41002139.268228285</v>
      </c>
      <c r="CU138" s="206">
        <v>25159336.401828513</v>
      </c>
      <c r="CV138" s="206">
        <v>44475945.488287456</v>
      </c>
      <c r="CW138" s="206">
        <v>1753837742.3023798</v>
      </c>
      <c r="CX138" s="206">
        <v>1042621885.4941819</v>
      </c>
      <c r="CY138" s="206">
        <v>804022291.86819649</v>
      </c>
      <c r="CZ138" s="206">
        <v>1114864602.0768943</v>
      </c>
      <c r="DA138" s="206">
        <v>627816384.40794086</v>
      </c>
      <c r="DB138" s="206">
        <v>1591218221.2858167</v>
      </c>
      <c r="DC138" s="206">
        <v>1155513406.2470772</v>
      </c>
      <c r="DD138" s="206">
        <v>590714230.81757081</v>
      </c>
      <c r="DE138" s="206">
        <v>686951812.65733171</v>
      </c>
      <c r="DF138" s="206">
        <v>12309246945.471552</v>
      </c>
      <c r="DG138" s="206">
        <v>13584025892.49052</v>
      </c>
      <c r="DH138" s="206">
        <v>7359492649.6359663</v>
      </c>
      <c r="DI138" s="206">
        <v>4989149504.4224586</v>
      </c>
      <c r="DJ138" s="206">
        <v>23357041074.501831</v>
      </c>
      <c r="DK138" s="206">
        <v>0</v>
      </c>
      <c r="DL138" s="207">
        <v>78160289702.090485</v>
      </c>
      <c r="DM138" s="343">
        <f t="shared" si="87"/>
        <v>3612979612.1190386</v>
      </c>
      <c r="DN138" s="317" t="s">
        <v>414</v>
      </c>
      <c r="DO138" s="317"/>
      <c r="DP138" s="317"/>
      <c r="DQ138" s="208"/>
      <c r="DR138" s="205"/>
      <c r="DS138" s="218"/>
      <c r="DT138" s="205" t="s">
        <v>274</v>
      </c>
      <c r="DU138" s="206">
        <f>I138/$DQ$4</f>
        <v>94.307135808056017</v>
      </c>
      <c r="DV138" s="206">
        <f>SUM(J138:O138)/$DQ$4</f>
        <v>289.29408639913902</v>
      </c>
      <c r="DW138" s="206">
        <f>SUM(P138:AL138)/$DQ$4</f>
        <v>3229.3783899118439</v>
      </c>
      <c r="DX138" s="206">
        <f>SUM(AM138:CT138)/$DQ$4</f>
        <v>3511.1581644016092</v>
      </c>
      <c r="DY138" s="206">
        <f>SUM(CU138:CY138)/$DQ$4</f>
        <v>3670.1172015548746</v>
      </c>
      <c r="DZ138" s="206">
        <f>SUM(CZ138:DE138)/$DQ$4</f>
        <v>5767.0786574926306</v>
      </c>
      <c r="EA138" s="206">
        <f>SUM(DF138:DG138)/$DQ$4</f>
        <v>25893.272837962075</v>
      </c>
      <c r="EB138" s="206">
        <f>SUM(DH138:DI138)/$DQ$4</f>
        <v>12348.642154058425</v>
      </c>
      <c r="EC138" s="206">
        <f>SUM(DJ138:DK138)/$DQ$4</f>
        <v>23357.041074501831</v>
      </c>
      <c r="ED138" s="207">
        <f t="shared" si="89"/>
        <v>78160.289702090493</v>
      </c>
      <c r="EE138" s="303">
        <f>ED138-(DL138/$DQ$4)</f>
        <v>0</v>
      </c>
      <c r="EF138" s="306"/>
      <c r="EG138" s="314">
        <v>306.1514179085093</v>
      </c>
      <c r="EH138" s="101"/>
    </row>
    <row r="139" spans="1:209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876969927.45372891</v>
      </c>
      <c r="J139" s="206">
        <v>622150155.18981647</v>
      </c>
      <c r="K139" s="206">
        <v>652829025.35293174</v>
      </c>
      <c r="L139" s="206">
        <v>397473573.98566931</v>
      </c>
      <c r="M139" s="206">
        <v>1139752241.3459308</v>
      </c>
      <c r="N139" s="206">
        <v>2078947181.5661561</v>
      </c>
      <c r="O139" s="206">
        <v>1348672616.3980865</v>
      </c>
      <c r="P139" s="206">
        <v>151765462.67012265</v>
      </c>
      <c r="Q139" s="206">
        <v>194855439.75947466</v>
      </c>
      <c r="R139" s="206">
        <v>52994492.735765889</v>
      </c>
      <c r="S139" s="206">
        <v>430161398.24885613</v>
      </c>
      <c r="T139" s="206">
        <v>123032694.89004843</v>
      </c>
      <c r="U139" s="206">
        <v>364380657.30897141</v>
      </c>
      <c r="V139" s="206">
        <v>266606239.61556447</v>
      </c>
      <c r="W139" s="206">
        <v>475808712.58694792</v>
      </c>
      <c r="X139" s="206">
        <v>214164231.57176882</v>
      </c>
      <c r="Y139" s="206">
        <v>349299948.95896924</v>
      </c>
      <c r="Z139" s="206">
        <v>139037561.26930338</v>
      </c>
      <c r="AA139" s="206">
        <v>638351225.08232903</v>
      </c>
      <c r="AB139" s="206">
        <v>49386331.162787765</v>
      </c>
      <c r="AC139" s="206">
        <v>411486969.39196342</v>
      </c>
      <c r="AD139" s="206">
        <v>226329268.62376386</v>
      </c>
      <c r="AE139" s="206">
        <v>156471591.94264516</v>
      </c>
      <c r="AF139" s="206">
        <v>172729115.09759733</v>
      </c>
      <c r="AG139" s="206">
        <v>552145513.82015562</v>
      </c>
      <c r="AH139" s="206">
        <v>62814458.957101062</v>
      </c>
      <c r="AI139" s="206">
        <v>198416327.04101411</v>
      </c>
      <c r="AJ139" s="206">
        <v>347106230.38736695</v>
      </c>
      <c r="AK139" s="206">
        <v>312835627.2545172</v>
      </c>
      <c r="AL139" s="206">
        <v>395232497.3467232</v>
      </c>
      <c r="AM139" s="206">
        <v>54772103.152473524</v>
      </c>
      <c r="AN139" s="206">
        <v>748697621.34301543</v>
      </c>
      <c r="AO139" s="206">
        <v>397318374.79966724</v>
      </c>
      <c r="AP139" s="206">
        <v>88708598.23064214</v>
      </c>
      <c r="AQ139" s="206">
        <v>294819230.44935977</v>
      </c>
      <c r="AR139" s="206">
        <v>191385082.50869882</v>
      </c>
      <c r="AS139" s="206">
        <v>265842150.29885921</v>
      </c>
      <c r="AT139" s="206">
        <v>40884258.773054011</v>
      </c>
      <c r="AU139" s="206">
        <v>64297076.300965495</v>
      </c>
      <c r="AV139" s="206">
        <v>147039258.86754924</v>
      </c>
      <c r="AW139" s="206">
        <v>59490408.028380468</v>
      </c>
      <c r="AX139" s="206">
        <v>39600221.045115739</v>
      </c>
      <c r="AY139" s="206">
        <v>73308289.563040003</v>
      </c>
      <c r="AZ139" s="206">
        <v>38527764.668690525</v>
      </c>
      <c r="BA139" s="206">
        <v>29141196.15449965</v>
      </c>
      <c r="BB139" s="206">
        <v>87679791.09784241</v>
      </c>
      <c r="BC139" s="206">
        <v>641100315.51485252</v>
      </c>
      <c r="BD139" s="206">
        <v>117427398.45565401</v>
      </c>
      <c r="BE139" s="206">
        <v>130646978.3011989</v>
      </c>
      <c r="BF139" s="206">
        <v>151387187.29591542</v>
      </c>
      <c r="BG139" s="206">
        <v>566320109.98452437</v>
      </c>
      <c r="BH139" s="206">
        <v>22494853.020361125</v>
      </c>
      <c r="BI139" s="206">
        <v>233811098.95285565</v>
      </c>
      <c r="BJ139" s="206">
        <v>391569443.47710663</v>
      </c>
      <c r="BK139" s="206">
        <v>287951158.17833626</v>
      </c>
      <c r="BL139" s="206">
        <v>211102821.40752295</v>
      </c>
      <c r="BM139" s="206">
        <v>246993447.30356699</v>
      </c>
      <c r="BN139" s="206">
        <v>200290946.51116198</v>
      </c>
      <c r="BO139" s="206">
        <v>111418317.81662239</v>
      </c>
      <c r="BP139" s="206">
        <v>54958656.504668139</v>
      </c>
      <c r="BQ139" s="206">
        <v>69356901.55584085</v>
      </c>
      <c r="BR139" s="206">
        <v>59051838.807731763</v>
      </c>
      <c r="BS139" s="206">
        <v>63792330.227877632</v>
      </c>
      <c r="BT139" s="206">
        <v>331259395.84033138</v>
      </c>
      <c r="BU139" s="206">
        <v>108287471.50858249</v>
      </c>
      <c r="BV139" s="206">
        <v>312309366.36594188</v>
      </c>
      <c r="BW139" s="206">
        <v>117819979.72798929</v>
      </c>
      <c r="BX139" s="206">
        <v>231739156.98516935</v>
      </c>
      <c r="BY139" s="206">
        <v>25362288.206677012</v>
      </c>
      <c r="BZ139" s="206">
        <v>227383974.98121896</v>
      </c>
      <c r="CA139" s="206">
        <v>429381858.95074391</v>
      </c>
      <c r="CB139" s="206">
        <v>30819912.526836745</v>
      </c>
      <c r="CC139" s="206">
        <v>41979634.432511576</v>
      </c>
      <c r="CD139" s="206">
        <v>62834547.590803437</v>
      </c>
      <c r="CE139" s="206">
        <v>47914973.939189278</v>
      </c>
      <c r="CF139" s="206">
        <v>106763138.85488057</v>
      </c>
      <c r="CG139" s="206">
        <v>95488469.558987826</v>
      </c>
      <c r="CH139" s="206">
        <v>380827694.30125999</v>
      </c>
      <c r="CI139" s="206">
        <v>52514553.139194317</v>
      </c>
      <c r="CJ139" s="206">
        <v>37947549.959414087</v>
      </c>
      <c r="CK139" s="206">
        <v>37584964.474369764</v>
      </c>
      <c r="CL139" s="206">
        <v>17837064.133631643</v>
      </c>
      <c r="CM139" s="206">
        <v>133413723.68298207</v>
      </c>
      <c r="CN139" s="206">
        <v>32219120.952542685</v>
      </c>
      <c r="CO139" s="206">
        <v>47199849.668208353</v>
      </c>
      <c r="CP139" s="206">
        <v>99052613.950968564</v>
      </c>
      <c r="CQ139" s="206">
        <v>52153891.276075929</v>
      </c>
      <c r="CR139" s="206">
        <v>46704207.163181514</v>
      </c>
      <c r="CS139" s="206">
        <v>69039605.52034156</v>
      </c>
      <c r="CT139" s="206">
        <v>750357667.25852871</v>
      </c>
      <c r="CU139" s="206">
        <v>170263594.36549726</v>
      </c>
      <c r="CV139" s="206">
        <v>49305715.71584373</v>
      </c>
      <c r="CW139" s="206">
        <v>3257611221.3963251</v>
      </c>
      <c r="CX139" s="206">
        <v>1199421068.7522156</v>
      </c>
      <c r="CY139" s="206">
        <v>1093439283.7988138</v>
      </c>
      <c r="CZ139" s="206">
        <v>553031094.18809021</v>
      </c>
      <c r="DA139" s="206">
        <v>500005511.82206619</v>
      </c>
      <c r="DB139" s="206">
        <v>599059763.82779515</v>
      </c>
      <c r="DC139" s="206">
        <v>927065941.76315069</v>
      </c>
      <c r="DD139" s="206">
        <v>790923829.95724118</v>
      </c>
      <c r="DE139" s="206">
        <v>417596290.25198478</v>
      </c>
      <c r="DF139" s="206">
        <v>572845058.76051319</v>
      </c>
      <c r="DG139" s="206">
        <v>72212160.047540888</v>
      </c>
      <c r="DH139" s="206">
        <v>59423873.649207197</v>
      </c>
      <c r="DI139" s="206">
        <v>12163864606.667366</v>
      </c>
      <c r="DJ139" s="206">
        <v>4283756067.3101368</v>
      </c>
      <c r="DK139" s="206">
        <v>0</v>
      </c>
      <c r="DL139" s="207">
        <v>50219413702.838097</v>
      </c>
      <c r="DM139" s="343">
        <f t="shared" si="87"/>
        <v>13402206717.016083</v>
      </c>
      <c r="DN139" s="317" t="s">
        <v>414</v>
      </c>
      <c r="DO139" s="317"/>
      <c r="DP139" s="317"/>
      <c r="DQ139" s="208"/>
      <c r="DR139" s="205"/>
      <c r="DS139" s="218"/>
      <c r="DT139" s="205" t="s">
        <v>276</v>
      </c>
      <c r="DU139" s="206">
        <f>I139/$DQ$4</f>
        <v>876.96992745372893</v>
      </c>
      <c r="DV139" s="206">
        <f>SUM(J139:O139)/$DQ$4</f>
        <v>6239.8247938385912</v>
      </c>
      <c r="DW139" s="206">
        <f>SUM(P139:AL139)/$DQ$4</f>
        <v>6285.411995723759</v>
      </c>
      <c r="DX139" s="206">
        <f>SUM(AM139:CT139)/$DQ$4</f>
        <v>10107.38190354821</v>
      </c>
      <c r="DY139" s="206">
        <f>SUM(CU139:CY139)/$DQ$4</f>
        <v>5770.0408840286955</v>
      </c>
      <c r="DZ139" s="206">
        <f>SUM(CZ139:DE139)/$DQ$4</f>
        <v>3787.6824318103281</v>
      </c>
      <c r="EA139" s="206">
        <f>SUM(DF139:DG139)/$DQ$4</f>
        <v>645.05721880805413</v>
      </c>
      <c r="EB139" s="206">
        <f>SUM(DH139:DI139)/$DQ$4</f>
        <v>12223.288480316574</v>
      </c>
      <c r="EC139" s="206">
        <f>SUM(DJ139:DK139)/$DQ$4</f>
        <v>4283.756067310137</v>
      </c>
      <c r="ED139" s="207">
        <f t="shared" si="89"/>
        <v>50219.413702838079</v>
      </c>
      <c r="EE139" s="303">
        <f>ED139-(DL139/$DQ$4)</f>
        <v>0</v>
      </c>
      <c r="EF139" s="306"/>
      <c r="EG139" s="314">
        <v>-481.51211839919415</v>
      </c>
      <c r="EH139" s="101"/>
    </row>
    <row r="140" spans="1:209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>
        <f t="shared" si="87"/>
        <v>0</v>
      </c>
      <c r="DN140" s="317" t="s">
        <v>414</v>
      </c>
      <c r="DO140" s="317"/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9"/>
        <v>0</v>
      </c>
      <c r="EE140" s="303">
        <f>ED140-(DL140/$DQ$4)</f>
        <v>0</v>
      </c>
      <c r="EF140" s="306"/>
      <c r="EG140" s="314">
        <v>0</v>
      </c>
      <c r="EH140" s="101"/>
    </row>
    <row r="141" spans="1:209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50713375.89596767</v>
      </c>
      <c r="V141" s="206">
        <v>50722887.574580573</v>
      </c>
      <c r="W141" s="206">
        <v>50760934.289032176</v>
      </c>
      <c r="X141" s="206">
        <v>0</v>
      </c>
      <c r="Y141" s="206">
        <v>0</v>
      </c>
      <c r="Z141" s="206">
        <v>0</v>
      </c>
      <c r="AA141" s="206">
        <v>0</v>
      </c>
      <c r="AB141" s="206">
        <v>50808492.68209669</v>
      </c>
      <c r="AC141" s="206">
        <v>50818004.360709593</v>
      </c>
      <c r="AD141" s="206">
        <v>50827516.039322495</v>
      </c>
      <c r="AE141" s="206">
        <v>0</v>
      </c>
      <c r="AF141" s="206">
        <v>0</v>
      </c>
      <c r="AG141" s="206">
        <v>0</v>
      </c>
      <c r="AH141" s="206">
        <v>50294862.036999971</v>
      </c>
      <c r="AI141" s="206">
        <v>50856051.075161204</v>
      </c>
      <c r="AJ141" s="206">
        <v>50856051.075161204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456658175.02903163</v>
      </c>
      <c r="DM141" s="343">
        <f t="shared" si="87"/>
        <v>456658175.02903163</v>
      </c>
      <c r="DN141" s="317" t="s">
        <v>414</v>
      </c>
      <c r="DO141" s="317"/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456.65817502903161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9"/>
        <v>456.65817502903161</v>
      </c>
      <c r="EE141" s="303">
        <f>ED141-(DL141/$DQ$4)</f>
        <v>0</v>
      </c>
      <c r="EF141" s="306"/>
      <c r="EG141" s="314">
        <v>0</v>
      </c>
      <c r="EH141" s="101"/>
    </row>
    <row r="142" spans="1:209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>
        <f t="shared" si="87"/>
        <v>0</v>
      </c>
      <c r="DN142" s="317" t="s">
        <v>420</v>
      </c>
      <c r="DO142" s="317"/>
      <c r="DP142" s="317"/>
      <c r="DQ142" s="210"/>
      <c r="DR142" s="215"/>
      <c r="DS142" s="212" t="s">
        <v>281</v>
      </c>
      <c r="DT142" s="212"/>
      <c r="DU142" s="213">
        <f t="shared" ref="DU142:EC142" si="129">SUM(DU143:DU146)</f>
        <v>0</v>
      </c>
      <c r="DV142" s="213">
        <f t="shared" si="129"/>
        <v>0</v>
      </c>
      <c r="DW142" s="213">
        <f t="shared" si="129"/>
        <v>0</v>
      </c>
      <c r="DX142" s="213">
        <f t="shared" si="129"/>
        <v>0</v>
      </c>
      <c r="DY142" s="213">
        <f t="shared" si="129"/>
        <v>0</v>
      </c>
      <c r="DZ142" s="213">
        <f t="shared" si="129"/>
        <v>0</v>
      </c>
      <c r="EA142" s="213">
        <f t="shared" si="129"/>
        <v>0</v>
      </c>
      <c r="EB142" s="213">
        <f t="shared" si="129"/>
        <v>0</v>
      </c>
      <c r="EC142" s="213">
        <f t="shared" si="129"/>
        <v>0</v>
      </c>
      <c r="ED142" s="214">
        <f t="shared" si="89"/>
        <v>0</v>
      </c>
      <c r="EE142" s="305"/>
      <c r="EF142" s="306"/>
      <c r="EG142" s="314">
        <v>0</v>
      </c>
      <c r="EH142" s="101"/>
    </row>
    <row r="143" spans="1:209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>
        <f t="shared" si="87"/>
        <v>0</v>
      </c>
      <c r="DN143" s="317" t="s">
        <v>420</v>
      </c>
      <c r="DO143" s="317"/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9"/>
        <v>0</v>
      </c>
      <c r="EE143" s="303">
        <f>ED143-(DL143/$DQ$4)</f>
        <v>0</v>
      </c>
      <c r="EF143" s="306"/>
      <c r="EG143" s="314">
        <v>0</v>
      </c>
      <c r="EH143" s="101"/>
    </row>
    <row r="144" spans="1:209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>
        <f t="shared" si="87"/>
        <v>0</v>
      </c>
      <c r="DN144" s="317" t="s">
        <v>420</v>
      </c>
      <c r="DO144" s="317"/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9"/>
        <v>0</v>
      </c>
      <c r="EE144" s="303">
        <f>ED144-(DL144/$DQ$4)</f>
        <v>0</v>
      </c>
      <c r="EF144" s="306"/>
      <c r="EG144" s="314">
        <v>0</v>
      </c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>
        <f t="shared" ref="DM145:DM208" si="130">SUM(I145:AL145)</f>
        <v>0</v>
      </c>
      <c r="DN145" s="317" t="s">
        <v>420</v>
      </c>
      <c r="DO145" s="317"/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9"/>
        <v>0</v>
      </c>
      <c r="EE145" s="303">
        <f>ED145-(DL145/$DQ$4)</f>
        <v>0</v>
      </c>
      <c r="EF145" s="306"/>
      <c r="EG145" s="314">
        <v>0</v>
      </c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>
        <f t="shared" si="130"/>
        <v>0</v>
      </c>
      <c r="DN146" s="317" t="s">
        <v>420</v>
      </c>
      <c r="DO146" s="317"/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9"/>
        <v>0</v>
      </c>
      <c r="EE146" s="303">
        <f>ED146-(DL146/$DQ$4)</f>
        <v>0</v>
      </c>
      <c r="EF146" s="306"/>
      <c r="EG146" s="314">
        <v>0</v>
      </c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>
        <f t="shared" si="130"/>
        <v>0</v>
      </c>
      <c r="DN147" s="317"/>
      <c r="DO147" s="317" t="s">
        <v>431</v>
      </c>
      <c r="DP147" s="317"/>
      <c r="DQ147" s="210"/>
      <c r="DR147" s="215"/>
      <c r="DS147" s="211" t="s">
        <v>286</v>
      </c>
      <c r="DT147" s="212"/>
      <c r="DU147" s="213">
        <f t="shared" ref="DU147:EC147" si="131">SUM(DU148:DU151)</f>
        <v>79.615921119010054</v>
      </c>
      <c r="DV147" s="213">
        <f t="shared" si="131"/>
        <v>2998.3125804509405</v>
      </c>
      <c r="DW147" s="213">
        <f t="shared" si="131"/>
        <v>1329.9767775422965</v>
      </c>
      <c r="DX147" s="213">
        <f t="shared" si="131"/>
        <v>452.83026354526947</v>
      </c>
      <c r="DY147" s="213">
        <f t="shared" si="131"/>
        <v>664.07844680274752</v>
      </c>
      <c r="DZ147" s="213">
        <f t="shared" si="131"/>
        <v>1044.8424206221869</v>
      </c>
      <c r="EA147" s="213">
        <f t="shared" si="131"/>
        <v>1843.4760303405367</v>
      </c>
      <c r="EB147" s="213">
        <f t="shared" si="131"/>
        <v>696.78977133562626</v>
      </c>
      <c r="EC147" s="213">
        <f t="shared" si="131"/>
        <v>1431.272335079766</v>
      </c>
      <c r="ED147" s="214">
        <f t="shared" si="89"/>
        <v>10541.19454683838</v>
      </c>
      <c r="EE147" s="305"/>
      <c r="EF147" s="306"/>
      <c r="EG147" s="314">
        <v>306.55316084507103</v>
      </c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24128623.597363006</v>
      </c>
      <c r="J148" s="206">
        <v>4839010.7773592658</v>
      </c>
      <c r="K148" s="206">
        <v>6460889.4904570989</v>
      </c>
      <c r="L148" s="206">
        <v>3099552.7589334105</v>
      </c>
      <c r="M148" s="206">
        <v>352503.71230839926</v>
      </c>
      <c r="N148" s="206">
        <v>28236877.097911306</v>
      </c>
      <c r="O148" s="206">
        <v>2175635.0314322771</v>
      </c>
      <c r="P148" s="206">
        <v>1581942.2872511831</v>
      </c>
      <c r="Q148" s="206">
        <v>7518506.9219941655</v>
      </c>
      <c r="R148" s="206">
        <v>447879.05847939744</v>
      </c>
      <c r="S148" s="206">
        <v>446100.37792305637</v>
      </c>
      <c r="T148" s="206">
        <v>19172726.759921677</v>
      </c>
      <c r="U148" s="206">
        <v>2001734.7406156969</v>
      </c>
      <c r="V148" s="206">
        <v>1822547.2270356161</v>
      </c>
      <c r="W148" s="206">
        <v>14188144.669859849</v>
      </c>
      <c r="X148" s="206">
        <v>6675145.7735226639</v>
      </c>
      <c r="Y148" s="206">
        <v>580052.81103011558</v>
      </c>
      <c r="Z148" s="206">
        <v>3443158.0809201309</v>
      </c>
      <c r="AA148" s="206">
        <v>463924.68381721963</v>
      </c>
      <c r="AB148" s="206">
        <v>3732234.2536859838</v>
      </c>
      <c r="AC148" s="206">
        <v>640936.09405198891</v>
      </c>
      <c r="AD148" s="206">
        <v>4473990.816330025</v>
      </c>
      <c r="AE148" s="206">
        <v>7148456.3803661792</v>
      </c>
      <c r="AF148" s="206">
        <v>5913432.749929986</v>
      </c>
      <c r="AG148" s="206">
        <v>10546989.566882642</v>
      </c>
      <c r="AH148" s="206">
        <v>6545352.0381464735</v>
      </c>
      <c r="AI148" s="206">
        <v>5697042.2864714991</v>
      </c>
      <c r="AJ148" s="206">
        <v>852073.04152418487</v>
      </c>
      <c r="AK148" s="206">
        <v>5540021.6032071896</v>
      </c>
      <c r="AL148" s="206">
        <v>45741876.916377246</v>
      </c>
      <c r="AM148" s="206">
        <v>11199203.911210159</v>
      </c>
      <c r="AN148" s="206">
        <v>29136310.677798975</v>
      </c>
      <c r="AO148" s="206">
        <v>6307127.9497636603</v>
      </c>
      <c r="AP148" s="206">
        <v>3064690.5751134679</v>
      </c>
      <c r="AQ148" s="206">
        <v>351979.65373017447</v>
      </c>
      <c r="AR148" s="206">
        <v>13516461.315383846</v>
      </c>
      <c r="AS148" s="206">
        <v>2165945.3062012866</v>
      </c>
      <c r="AT148" s="206">
        <v>305690.37197108794</v>
      </c>
      <c r="AU148" s="206">
        <v>7459835.7823780635</v>
      </c>
      <c r="AV148" s="206">
        <v>443469.00598338945</v>
      </c>
      <c r="AW148" s="206">
        <v>442361.40001211385</v>
      </c>
      <c r="AX148" s="206">
        <v>18889831.623856969</v>
      </c>
      <c r="AY148" s="206">
        <v>1975176.6090675455</v>
      </c>
      <c r="AZ148" s="206">
        <v>492903.54710328893</v>
      </c>
      <c r="BA148" s="206">
        <v>14069810.662204877</v>
      </c>
      <c r="BB148" s="206">
        <v>6632193.2956039477</v>
      </c>
      <c r="BC148" s="206">
        <v>16534578.669744445</v>
      </c>
      <c r="BD148" s="206">
        <v>3411432.305809963</v>
      </c>
      <c r="BE148" s="206">
        <v>462568.73616443959</v>
      </c>
      <c r="BF148" s="206">
        <v>3695496.5031456891</v>
      </c>
      <c r="BG148" s="206">
        <v>634991.39759205654</v>
      </c>
      <c r="BH148" s="206">
        <v>4429723.7494816044</v>
      </c>
      <c r="BI148" s="206">
        <v>7089470.5808962528</v>
      </c>
      <c r="BJ148" s="206">
        <v>5799472.0749170072</v>
      </c>
      <c r="BK148" s="206">
        <v>4147244.7459121523</v>
      </c>
      <c r="BL148" s="206">
        <v>1731630.4746085203</v>
      </c>
      <c r="BM148" s="206">
        <v>10495313.115258345</v>
      </c>
      <c r="BN148" s="206">
        <v>845993.60089481017</v>
      </c>
      <c r="BO148" s="206">
        <v>5374707.1441348577</v>
      </c>
      <c r="BP148" s="206">
        <v>53266092.671283901</v>
      </c>
      <c r="BQ148" s="206">
        <v>4147919.0733038001</v>
      </c>
      <c r="BR148" s="206">
        <v>22870750.144313291</v>
      </c>
      <c r="BS148" s="206">
        <v>4807261.2278117249</v>
      </c>
      <c r="BT148" s="206">
        <v>8882952.7532490361</v>
      </c>
      <c r="BU148" s="206">
        <v>3054603.6651744498</v>
      </c>
      <c r="BV148" s="206">
        <v>351940.95692557236</v>
      </c>
      <c r="BW148" s="206">
        <v>13462024.868129777</v>
      </c>
      <c r="BX148" s="206">
        <v>2159963.5658243503</v>
      </c>
      <c r="BY148" s="206">
        <v>305193.07280151843</v>
      </c>
      <c r="BZ148" s="206">
        <v>7432856.2718246309</v>
      </c>
      <c r="CA148" s="206">
        <v>441376.73894943937</v>
      </c>
      <c r="CB148" s="206">
        <v>441520.30586064456</v>
      </c>
      <c r="CC148" s="206">
        <v>18352475.724123061</v>
      </c>
      <c r="CD148" s="206">
        <v>1980049.0537271174</v>
      </c>
      <c r="CE148" s="206">
        <v>493193.42974361876</v>
      </c>
      <c r="CF148" s="206">
        <v>14035804.932805154</v>
      </c>
      <c r="CG148" s="206">
        <v>6608905.6786723211</v>
      </c>
      <c r="CH148" s="206">
        <v>573633.5747253357</v>
      </c>
      <c r="CI148" s="206">
        <v>3299645.9717610506</v>
      </c>
      <c r="CJ148" s="206">
        <v>461996.87303297827</v>
      </c>
      <c r="CK148" s="206">
        <v>3655813.6143886563</v>
      </c>
      <c r="CL148" s="206">
        <v>635760.20027832151</v>
      </c>
      <c r="CM148" s="206">
        <v>6785834.5388815086</v>
      </c>
      <c r="CN148" s="206">
        <v>22846775.045263857</v>
      </c>
      <c r="CO148" s="206">
        <v>5797460.0587189067</v>
      </c>
      <c r="CP148" s="206">
        <v>4138891.5817715325</v>
      </c>
      <c r="CQ148" s="206">
        <v>1577367.1293169993</v>
      </c>
      <c r="CR148" s="206">
        <v>5577963.7337243985</v>
      </c>
      <c r="CS148" s="206">
        <v>3022162.3000440239</v>
      </c>
      <c r="CT148" s="206">
        <v>5381541.8472859021</v>
      </c>
      <c r="CU148" s="206">
        <v>45286554.467902772</v>
      </c>
      <c r="CV148" s="206">
        <v>7931312.3036872791</v>
      </c>
      <c r="CW148" s="206">
        <v>206284009.00263014</v>
      </c>
      <c r="CX148" s="206">
        <v>192926315.36753282</v>
      </c>
      <c r="CY148" s="206">
        <v>200562017.33265975</v>
      </c>
      <c r="CZ148" s="206">
        <v>144229960.87035334</v>
      </c>
      <c r="DA148" s="206">
        <v>331900466.33768106</v>
      </c>
      <c r="DB148" s="206">
        <v>121978495.79252772</v>
      </c>
      <c r="DC148" s="206">
        <v>123734456.94663647</v>
      </c>
      <c r="DD148" s="206">
        <v>135182433.43835381</v>
      </c>
      <c r="DE148" s="206">
        <v>116176393.89449662</v>
      </c>
      <c r="DF148" s="206">
        <v>1185028240.4283574</v>
      </c>
      <c r="DG148" s="206">
        <v>627339129.83407593</v>
      </c>
      <c r="DH148" s="206">
        <v>359877841.94400561</v>
      </c>
      <c r="DI148" s="206">
        <v>210646378.86553776</v>
      </c>
      <c r="DJ148" s="206">
        <v>948702746.94170511</v>
      </c>
      <c r="DK148" s="206">
        <v>0</v>
      </c>
      <c r="DL148" s="207">
        <v>5590209460.7629128</v>
      </c>
      <c r="DM148" s="343">
        <f t="shared" si="130"/>
        <v>224467361.60510892</v>
      </c>
      <c r="DN148" s="317" t="s">
        <v>419</v>
      </c>
      <c r="DO148" s="317"/>
      <c r="DP148" s="317"/>
      <c r="DQ148" s="208"/>
      <c r="DR148" s="209"/>
      <c r="DS148" s="218"/>
      <c r="DT148" s="205" t="s">
        <v>274</v>
      </c>
      <c r="DU148" s="206">
        <f>I148/$DQ$4</f>
        <v>24.128623597363006</v>
      </c>
      <c r="DV148" s="206">
        <f>SUM(J148:O148)/$DQ$4</f>
        <v>45.164468868401755</v>
      </c>
      <c r="DW148" s="206">
        <f>SUM(P148:AL148)/$DQ$4</f>
        <v>155.17426913934415</v>
      </c>
      <c r="DX148" s="206">
        <f>SUM(AM148:CT148)/$DQ$4</f>
        <v>407.95534538965995</v>
      </c>
      <c r="DY148" s="206">
        <f>SUM(CU148:CY148)/$DQ$4</f>
        <v>652.99020847441284</v>
      </c>
      <c r="DZ148" s="206">
        <f>SUM(CZ148:DE148)/$DQ$4</f>
        <v>973.20220728004881</v>
      </c>
      <c r="EA148" s="206">
        <f>SUM(DF148:DG148)/$DQ$4</f>
        <v>1812.3673702624333</v>
      </c>
      <c r="EB148" s="206">
        <f>SUM(DH148:DI148)/$DQ$4</f>
        <v>570.52422080954341</v>
      </c>
      <c r="EC148" s="206">
        <f>SUM(DJ148:DK148)/$DQ$4</f>
        <v>948.70274694170507</v>
      </c>
      <c r="ED148" s="207">
        <f t="shared" si="89"/>
        <v>5590.2094607629124</v>
      </c>
      <c r="EE148" s="303">
        <f>ED148-(DL148/$DQ$4)</f>
        <v>0</v>
      </c>
      <c r="EF148" s="306"/>
      <c r="EG148" s="314">
        <v>32.560582694641312</v>
      </c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55487297.521647051</v>
      </c>
      <c r="J149" s="206">
        <v>183413.95141194086</v>
      </c>
      <c r="K149" s="206">
        <v>17594355.924970686</v>
      </c>
      <c r="L149" s="206">
        <v>183002657.91925061</v>
      </c>
      <c r="M149" s="206">
        <v>137297499.66736525</v>
      </c>
      <c r="N149" s="206">
        <v>1334959962.5242424</v>
      </c>
      <c r="O149" s="206">
        <v>1280110221.5952978</v>
      </c>
      <c r="P149" s="206">
        <v>820333158.69773352</v>
      </c>
      <c r="Q149" s="206">
        <v>155392.211592765</v>
      </c>
      <c r="R149" s="206">
        <v>155392.21159278601</v>
      </c>
      <c r="S149" s="206">
        <v>335736621.14210314</v>
      </c>
      <c r="T149" s="206">
        <v>155392.21159276401</v>
      </c>
      <c r="U149" s="206">
        <v>155392.21159280199</v>
      </c>
      <c r="V149" s="206">
        <v>2502028.9862761172</v>
      </c>
      <c r="W149" s="206">
        <v>155392.211592765</v>
      </c>
      <c r="X149" s="206">
        <v>155392.21159279899</v>
      </c>
      <c r="Y149" s="206">
        <v>249060.98841982937</v>
      </c>
      <c r="Z149" s="206">
        <v>8668956.1471215282</v>
      </c>
      <c r="AA149" s="206">
        <v>155392.21159278101</v>
      </c>
      <c r="AB149" s="206">
        <v>283164.68465952005</v>
      </c>
      <c r="AC149" s="206">
        <v>367692.87823276408</v>
      </c>
      <c r="AD149" s="206">
        <v>181662.88610766115</v>
      </c>
      <c r="AE149" s="206">
        <v>2855515.8140621381</v>
      </c>
      <c r="AF149" s="206">
        <v>155392.21159278299</v>
      </c>
      <c r="AG149" s="206">
        <v>388816.22390772792</v>
      </c>
      <c r="AH149" s="206">
        <v>650566.02866958699</v>
      </c>
      <c r="AI149" s="206">
        <v>155392.21159278601</v>
      </c>
      <c r="AJ149" s="206">
        <v>323164.7449448249</v>
      </c>
      <c r="AK149" s="206">
        <v>155392.21159276599</v>
      </c>
      <c r="AL149" s="206">
        <v>708177.06478655769</v>
      </c>
      <c r="AM149" s="206">
        <v>224805.17132887605</v>
      </c>
      <c r="AN149" s="206">
        <v>254572.08866261708</v>
      </c>
      <c r="AO149" s="206">
        <v>101813.00787250561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2332210.7287870916</v>
      </c>
      <c r="BA149" s="206">
        <v>0</v>
      </c>
      <c r="BB149" s="206">
        <v>0</v>
      </c>
      <c r="BC149" s="206">
        <v>93668.76497213445</v>
      </c>
      <c r="BD149" s="206">
        <v>0</v>
      </c>
      <c r="BE149" s="206">
        <v>0</v>
      </c>
      <c r="BF149" s="206">
        <v>36798396.755876116</v>
      </c>
      <c r="BG149" s="206">
        <v>0</v>
      </c>
      <c r="BH149" s="206">
        <v>25985.765785760239</v>
      </c>
      <c r="BI149" s="206">
        <v>148991.59485942693</v>
      </c>
      <c r="BJ149" s="206">
        <v>0</v>
      </c>
      <c r="BK149" s="206">
        <v>231901.90972213185</v>
      </c>
      <c r="BL149" s="206">
        <v>485243.60307651688</v>
      </c>
      <c r="BM149" s="206">
        <v>0</v>
      </c>
      <c r="BN149" s="206">
        <v>0</v>
      </c>
      <c r="BO149" s="206">
        <v>0</v>
      </c>
      <c r="BP149" s="206">
        <v>552784.77221002791</v>
      </c>
      <c r="BQ149" s="206">
        <v>224805.13244949424</v>
      </c>
      <c r="BR149" s="206">
        <v>227454.24150971984</v>
      </c>
      <c r="BS149" s="206">
        <v>28021.739819160859</v>
      </c>
      <c r="BT149" s="206">
        <v>105206.77480158945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2321082.0648099962</v>
      </c>
      <c r="CF149" s="206">
        <v>0</v>
      </c>
      <c r="CG149" s="206">
        <v>0</v>
      </c>
      <c r="CH149" s="206">
        <v>93668.753030289052</v>
      </c>
      <c r="CI149" s="206">
        <v>0</v>
      </c>
      <c r="CJ149" s="206">
        <v>0</v>
      </c>
      <c r="CK149" s="206">
        <v>75792.893523211358</v>
      </c>
      <c r="CL149" s="206">
        <v>0</v>
      </c>
      <c r="CM149" s="206">
        <v>25943.557081684339</v>
      </c>
      <c r="CN149" s="206">
        <v>148991.57779624101</v>
      </c>
      <c r="CO149" s="206">
        <v>0</v>
      </c>
      <c r="CP149" s="206">
        <v>186239.45040081214</v>
      </c>
      <c r="CQ149" s="206">
        <v>187337.80723410696</v>
      </c>
      <c r="CR149" s="206">
        <v>0</v>
      </c>
      <c r="CS149" s="206">
        <v>0</v>
      </c>
      <c r="CT149" s="206">
        <v>0</v>
      </c>
      <c r="CU149" s="206">
        <v>552784.69059082132</v>
      </c>
      <c r="CV149" s="206">
        <v>224805.11163189646</v>
      </c>
      <c r="CW149" s="206">
        <v>4132036.707879513</v>
      </c>
      <c r="CX149" s="206">
        <v>4123424.4740406829</v>
      </c>
      <c r="CY149" s="206">
        <v>2055187.3441918106</v>
      </c>
      <c r="CZ149" s="206">
        <v>1589649.4254396874</v>
      </c>
      <c r="DA149" s="206">
        <v>1780115.6433910094</v>
      </c>
      <c r="DB149" s="206">
        <v>1776473.6218699026</v>
      </c>
      <c r="DC149" s="206">
        <v>1779788.0162749032</v>
      </c>
      <c r="DD149" s="206">
        <v>63039933.117027566</v>
      </c>
      <c r="DE149" s="206">
        <v>1674253.5181349684</v>
      </c>
      <c r="DF149" s="206">
        <v>18741228.630753528</v>
      </c>
      <c r="DG149" s="206">
        <v>12367431.447349865</v>
      </c>
      <c r="DH149" s="206">
        <v>7279070.1674980391</v>
      </c>
      <c r="DI149" s="206">
        <v>118986480.35858485</v>
      </c>
      <c r="DJ149" s="206">
        <v>482569588.13806093</v>
      </c>
      <c r="DK149" s="206">
        <v>0</v>
      </c>
      <c r="DL149" s="207">
        <v>4950985086.0754671</v>
      </c>
      <c r="DM149" s="343">
        <f t="shared" si="130"/>
        <v>4183437917.5071378</v>
      </c>
      <c r="DN149" s="317" t="s">
        <v>419</v>
      </c>
      <c r="DO149" s="317"/>
      <c r="DP149" s="317"/>
      <c r="DQ149" s="208"/>
      <c r="DR149" s="209"/>
      <c r="DS149" s="218"/>
      <c r="DT149" s="205" t="s">
        <v>276</v>
      </c>
      <c r="DU149" s="206">
        <f>I149/$DQ$4</f>
        <v>55.487297521647051</v>
      </c>
      <c r="DV149" s="206">
        <f>SUM(J149:O149)/$DQ$4</f>
        <v>2953.1481115825386</v>
      </c>
      <c r="DW149" s="206">
        <f>SUM(P149:AL149)/$DQ$4</f>
        <v>1174.8025084029523</v>
      </c>
      <c r="DX149" s="206">
        <f>SUM(AM149:CT149)/$DQ$4</f>
        <v>44.874918155609521</v>
      </c>
      <c r="DY149" s="206">
        <f>SUM(CU149:CY149)/$DQ$4</f>
        <v>11.088238328334725</v>
      </c>
      <c r="DZ149" s="206">
        <f>SUM(CZ149:DE149)/$DQ$4</f>
        <v>71.64021334213804</v>
      </c>
      <c r="EA149" s="206">
        <f>SUM(DF149:DG149)/$DQ$4</f>
        <v>31.108660078103394</v>
      </c>
      <c r="EB149" s="206">
        <f>SUM(DH149:DI149)/$DQ$4</f>
        <v>126.26555052608289</v>
      </c>
      <c r="EC149" s="206">
        <f>SUM(DJ149:DK149)/$DQ$4</f>
        <v>482.56958813806091</v>
      </c>
      <c r="ED149" s="207">
        <f t="shared" ref="ED149:ED212" si="132">SUM(DU149:EC149)</f>
        <v>4950.9850860754677</v>
      </c>
      <c r="EE149" s="303">
        <f>ED149-(DL149/$DQ$4)</f>
        <v>0</v>
      </c>
      <c r="EF149" s="306"/>
      <c r="EG149" s="314">
        <v>273.99257815043029</v>
      </c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>
        <f t="shared" si="130"/>
        <v>0</v>
      </c>
      <c r="DN150" s="317" t="s">
        <v>419</v>
      </c>
      <c r="DO150" s="317"/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32"/>
        <v>0</v>
      </c>
      <c r="EE150" s="303">
        <f>ED150-(DL150/$DQ$4)</f>
        <v>0</v>
      </c>
      <c r="EF150" s="306"/>
      <c r="EG150" s="314">
        <v>0</v>
      </c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>
        <f t="shared" si="130"/>
        <v>0</v>
      </c>
      <c r="DN151" s="317" t="s">
        <v>419</v>
      </c>
      <c r="DO151" s="317"/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32"/>
        <v>0</v>
      </c>
      <c r="EE151" s="303">
        <f>ED151-(DL151/$DQ$4)</f>
        <v>0</v>
      </c>
      <c r="EF151" s="306"/>
      <c r="EG151" s="314">
        <v>0</v>
      </c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>
        <f t="shared" si="130"/>
        <v>0</v>
      </c>
      <c r="DN152" s="317"/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3">SUM(DU153:DU156)</f>
        <v>5.4296469123060769</v>
      </c>
      <c r="DV152" s="213">
        <f t="shared" si="133"/>
        <v>79.532126482120987</v>
      </c>
      <c r="DW152" s="213">
        <f t="shared" si="133"/>
        <v>264.38621915815031</v>
      </c>
      <c r="DX152" s="213">
        <f t="shared" si="133"/>
        <v>452.00031607198918</v>
      </c>
      <c r="DY152" s="213">
        <f t="shared" si="133"/>
        <v>290.53733061400249</v>
      </c>
      <c r="DZ152" s="213">
        <f t="shared" si="133"/>
        <v>352.99272664013358</v>
      </c>
      <c r="EA152" s="213">
        <f t="shared" si="133"/>
        <v>810.14228440972636</v>
      </c>
      <c r="EB152" s="213">
        <f t="shared" si="133"/>
        <v>1733.7257321880993</v>
      </c>
      <c r="EC152" s="213">
        <f t="shared" si="133"/>
        <v>932.12210555224101</v>
      </c>
      <c r="ED152" s="214">
        <f t="shared" si="132"/>
        <v>4920.8684880287692</v>
      </c>
      <c r="EE152" s="305"/>
      <c r="EF152" s="306"/>
      <c r="EG152" s="314">
        <v>2.5255121479332274</v>
      </c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587788.92545239546</v>
      </c>
      <c r="J153" s="206">
        <v>470782.47326051618</v>
      </c>
      <c r="K153" s="206">
        <v>31129437.598967906</v>
      </c>
      <c r="L153" s="206">
        <v>307578.97872810788</v>
      </c>
      <c r="M153" s="206">
        <v>236576.06544194344</v>
      </c>
      <c r="N153" s="206">
        <v>36299.762763153594</v>
      </c>
      <c r="O153" s="206">
        <v>896145.03566646413</v>
      </c>
      <c r="P153" s="206">
        <v>71008.638109892287</v>
      </c>
      <c r="Q153" s="206">
        <v>3281722.8224241096</v>
      </c>
      <c r="R153" s="206">
        <v>247188.8188315419</v>
      </c>
      <c r="S153" s="206">
        <v>185202.12625254935</v>
      </c>
      <c r="T153" s="206">
        <v>9126.7649146297117</v>
      </c>
      <c r="U153" s="206">
        <v>72603.93644766169</v>
      </c>
      <c r="V153" s="206">
        <v>423524.96481743164</v>
      </c>
      <c r="W153" s="206">
        <v>469718.6125286044</v>
      </c>
      <c r="X153" s="206">
        <v>340990.97736802825</v>
      </c>
      <c r="Y153" s="206">
        <v>284288.80599530361</v>
      </c>
      <c r="Z153" s="206">
        <v>297540.27464436984</v>
      </c>
      <c r="AA153" s="206">
        <v>89070.39816317262</v>
      </c>
      <c r="AB153" s="206">
        <v>248105.06078266574</v>
      </c>
      <c r="AC153" s="206">
        <v>230920.07798947906</v>
      </c>
      <c r="AD153" s="206">
        <v>225940.7107170914</v>
      </c>
      <c r="AE153" s="206">
        <v>935340.43257172417</v>
      </c>
      <c r="AF153" s="206">
        <v>347235.65848796372</v>
      </c>
      <c r="AG153" s="206">
        <v>127636.05589258901</v>
      </c>
      <c r="AH153" s="206">
        <v>276178.13637636072</v>
      </c>
      <c r="AI153" s="206">
        <v>212798.63443894626</v>
      </c>
      <c r="AJ153" s="206">
        <v>925940.09544366435</v>
      </c>
      <c r="AK153" s="206">
        <v>17796516.369182415</v>
      </c>
      <c r="AL153" s="206">
        <v>914454.02749530179</v>
      </c>
      <c r="AM153" s="206">
        <v>487068.76508630416</v>
      </c>
      <c r="AN153" s="206">
        <v>14779251.468579661</v>
      </c>
      <c r="AO153" s="206">
        <v>23984655.86685805</v>
      </c>
      <c r="AP153" s="206">
        <v>305111.40658534283</v>
      </c>
      <c r="AQ153" s="206">
        <v>233468.36884608236</v>
      </c>
      <c r="AR153" s="206">
        <v>36210.254042844594</v>
      </c>
      <c r="AS153" s="206">
        <v>1135302.0249184726</v>
      </c>
      <c r="AT153" s="206">
        <v>70038.739430100919</v>
      </c>
      <c r="AU153" s="206">
        <v>215529.71719887602</v>
      </c>
      <c r="AV153" s="206">
        <v>244839.57885605865</v>
      </c>
      <c r="AW153" s="206">
        <v>183103.08684602613</v>
      </c>
      <c r="AX153" s="206">
        <v>9031.8717061035422</v>
      </c>
      <c r="AY153" s="206">
        <v>71652.012014753171</v>
      </c>
      <c r="AZ153" s="206">
        <v>418976.84579722595</v>
      </c>
      <c r="BA153" s="206">
        <v>464032.39518822252</v>
      </c>
      <c r="BB153" s="206">
        <v>338487.2931248761</v>
      </c>
      <c r="BC153" s="206">
        <v>281831.14178355073</v>
      </c>
      <c r="BD153" s="206">
        <v>294497.14123556716</v>
      </c>
      <c r="BE153" s="206">
        <v>88713.61516880845</v>
      </c>
      <c r="BF153" s="206">
        <v>245824.77717016867</v>
      </c>
      <c r="BG153" s="206">
        <v>227700.70560436806</v>
      </c>
      <c r="BH153" s="206">
        <v>243720.88767072427</v>
      </c>
      <c r="BI153" s="206">
        <v>208809.46290621627</v>
      </c>
      <c r="BJ153" s="206">
        <v>343100.88777478918</v>
      </c>
      <c r="BK153" s="206">
        <v>125916.70084468083</v>
      </c>
      <c r="BL153" s="206">
        <v>511205.29639124137</v>
      </c>
      <c r="BM153" s="206">
        <v>1247543.261989332</v>
      </c>
      <c r="BN153" s="206">
        <v>134864.18802350736</v>
      </c>
      <c r="BO153" s="206">
        <v>345796.50448114023</v>
      </c>
      <c r="BP153" s="206">
        <v>2833763.3287212746</v>
      </c>
      <c r="BQ153" s="206">
        <v>481876.27302556351</v>
      </c>
      <c r="BR153" s="206">
        <v>1309477.4773658393</v>
      </c>
      <c r="BS153" s="206">
        <v>1106914.970958347</v>
      </c>
      <c r="BT153" s="206">
        <v>19973048.258202437</v>
      </c>
      <c r="BU153" s="206">
        <v>305066.4844457031</v>
      </c>
      <c r="BV153" s="206">
        <v>233711.94387740002</v>
      </c>
      <c r="BW153" s="206">
        <v>0</v>
      </c>
      <c r="BX153" s="206">
        <v>4405765.0648623258</v>
      </c>
      <c r="BY153" s="206">
        <v>70250.337348049681</v>
      </c>
      <c r="BZ153" s="206">
        <v>215807.01407683647</v>
      </c>
      <c r="CA153" s="206">
        <v>245020.09952775601</v>
      </c>
      <c r="CB153" s="206">
        <v>182875.82947555272</v>
      </c>
      <c r="CC153" s="206">
        <v>9023.5477430509509</v>
      </c>
      <c r="CD153" s="206">
        <v>71837.066119361552</v>
      </c>
      <c r="CE153" s="206">
        <v>419308.11274548853</v>
      </c>
      <c r="CF153" s="206">
        <v>293510.98464636493</v>
      </c>
      <c r="CG153" s="206">
        <v>337578.71346303605</v>
      </c>
      <c r="CH153" s="206">
        <v>281565.50388698763</v>
      </c>
      <c r="CI153" s="206">
        <v>295637.09605030506</v>
      </c>
      <c r="CJ153" s="206">
        <v>88697.043879139936</v>
      </c>
      <c r="CK153" s="206">
        <v>246675.35709426395</v>
      </c>
      <c r="CL153" s="206">
        <v>2560239.8470981726</v>
      </c>
      <c r="CM153" s="206">
        <v>223853.42505625446</v>
      </c>
      <c r="CN153" s="206">
        <v>208737.4990594195</v>
      </c>
      <c r="CO153" s="206">
        <v>304813.73776893504</v>
      </c>
      <c r="CP153" s="206">
        <v>126387.4617518828</v>
      </c>
      <c r="CQ153" s="206">
        <v>273159.97736127151</v>
      </c>
      <c r="CR153" s="206">
        <v>191614.2037896493</v>
      </c>
      <c r="CS153" s="206">
        <v>134896.17447274536</v>
      </c>
      <c r="CT153" s="206">
        <v>345589.03980785271</v>
      </c>
      <c r="CU153" s="206">
        <v>1383163.7837320468</v>
      </c>
      <c r="CV153" s="206">
        <v>478111.91871069942</v>
      </c>
      <c r="CW153" s="206">
        <v>59662388.613027662</v>
      </c>
      <c r="CX153" s="206">
        <v>48340939.791001111</v>
      </c>
      <c r="CY153" s="206">
        <v>35344776.177455299</v>
      </c>
      <c r="CZ153" s="206">
        <v>56520797.623239964</v>
      </c>
      <c r="DA153" s="206">
        <v>40460855.918946497</v>
      </c>
      <c r="DB153" s="206">
        <v>33594972.414485842</v>
      </c>
      <c r="DC153" s="206">
        <v>58701918.706255853</v>
      </c>
      <c r="DD153" s="206">
        <v>37033185.336046323</v>
      </c>
      <c r="DE153" s="206">
        <v>37340701.595594503</v>
      </c>
      <c r="DF153" s="206">
        <v>417499114.27210814</v>
      </c>
      <c r="DG153" s="206">
        <v>355531116.46360546</v>
      </c>
      <c r="DH153" s="206">
        <v>280185640.32843351</v>
      </c>
      <c r="DI153" s="206">
        <v>311420865.99254572</v>
      </c>
      <c r="DJ153" s="206">
        <v>813218188.17240822</v>
      </c>
      <c r="DK153" s="206">
        <v>0</v>
      </c>
      <c r="DL153" s="207">
        <v>2733447384.4875569</v>
      </c>
      <c r="DM153" s="343">
        <f t="shared" si="130"/>
        <v>61677661.240155973</v>
      </c>
      <c r="DN153" s="317"/>
      <c r="DO153" s="317"/>
      <c r="DP153" s="317"/>
      <c r="DQ153" s="208"/>
      <c r="DR153" s="209"/>
      <c r="DS153" s="205" t="s">
        <v>274</v>
      </c>
      <c r="DT153" s="205"/>
      <c r="DU153" s="206">
        <f>I153/$DQ$4</f>
        <v>0.58778892545239547</v>
      </c>
      <c r="DV153" s="206">
        <f>SUM(J153:O153)/$DQ$4</f>
        <v>33.076819914828093</v>
      </c>
      <c r="DW153" s="206">
        <f>SUM(P153:AL153)/$DQ$4</f>
        <v>28.013052399875491</v>
      </c>
      <c r="DX153" s="206">
        <f>SUM(AM153:CT153)/$DQ$4</f>
        <v>85.052986139804361</v>
      </c>
      <c r="DY153" s="206">
        <f>SUM(CU153:CY153)/$DQ$4</f>
        <v>145.20938028392681</v>
      </c>
      <c r="DZ153" s="206">
        <f>SUM(CZ153:DE153)/$DQ$4</f>
        <v>263.65243159456901</v>
      </c>
      <c r="EA153" s="206">
        <f>SUM(DF153:DG153)/$DQ$4</f>
        <v>773.03023073571364</v>
      </c>
      <c r="EB153" s="206">
        <f>SUM(DH153:DI153)/$DQ$4</f>
        <v>591.60650632097929</v>
      </c>
      <c r="EC153" s="206">
        <f>SUM(DJ153:DK153)/$DQ$4</f>
        <v>813.21818817240819</v>
      </c>
      <c r="ED153" s="207">
        <f t="shared" si="132"/>
        <v>2733.4473844875574</v>
      </c>
      <c r="EE153" s="303">
        <f>ED153-(DL153/$DQ$4)</f>
        <v>0</v>
      </c>
      <c r="EF153" s="306"/>
      <c r="EG153" s="314">
        <v>0.42482572805784713</v>
      </c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4841857.9868536815</v>
      </c>
      <c r="J154" s="206">
        <v>2300214.0256484943</v>
      </c>
      <c r="K154" s="206">
        <v>36552270.899998687</v>
      </c>
      <c r="L154" s="206">
        <v>2165453.9750369573</v>
      </c>
      <c r="M154" s="206">
        <v>1684261.2486321598</v>
      </c>
      <c r="N154" s="206">
        <v>1868789.6170980681</v>
      </c>
      <c r="O154" s="206">
        <v>1884316.8008785115</v>
      </c>
      <c r="P154" s="206">
        <v>2027976.1658830687</v>
      </c>
      <c r="Q154" s="206">
        <v>1658998.5920952079</v>
      </c>
      <c r="R154" s="206">
        <v>2894073.7783744354</v>
      </c>
      <c r="S154" s="206">
        <v>1585305.5403780302</v>
      </c>
      <c r="T154" s="206">
        <v>16526017.818320259</v>
      </c>
      <c r="U154" s="206">
        <v>9410662.2433021814</v>
      </c>
      <c r="V154" s="206">
        <v>11028160.151509931</v>
      </c>
      <c r="W154" s="206">
        <v>12923531.795009524</v>
      </c>
      <c r="X154" s="206">
        <v>21469033.532142889</v>
      </c>
      <c r="Y154" s="206">
        <v>2501687.827790251</v>
      </c>
      <c r="Z154" s="206">
        <v>1756671.8882806022</v>
      </c>
      <c r="AA154" s="206">
        <v>5237017.8608892094</v>
      </c>
      <c r="AB154" s="206">
        <v>2239147.045196224</v>
      </c>
      <c r="AC154" s="206">
        <v>22337490.357425608</v>
      </c>
      <c r="AD154" s="206">
        <v>31783246.726903472</v>
      </c>
      <c r="AE154" s="206">
        <v>17007569.021987151</v>
      </c>
      <c r="AF154" s="206">
        <v>2257533.2370796059</v>
      </c>
      <c r="AG154" s="206">
        <v>1826150.3784904424</v>
      </c>
      <c r="AH154" s="206">
        <v>10573124.671830552</v>
      </c>
      <c r="AI154" s="206">
        <v>9697561.1373631135</v>
      </c>
      <c r="AJ154" s="206">
        <v>34615926.304795429</v>
      </c>
      <c r="AK154" s="206">
        <v>8545530.3816960938</v>
      </c>
      <c r="AL154" s="206">
        <v>6470750.3015314918</v>
      </c>
      <c r="AM154" s="206">
        <v>981683.36799826205</v>
      </c>
      <c r="AN154" s="206">
        <v>7002262.8202037979</v>
      </c>
      <c r="AO154" s="206">
        <v>27913007.075607724</v>
      </c>
      <c r="AP154" s="206">
        <v>204574.57310049116</v>
      </c>
      <c r="AQ154" s="206">
        <v>8926040.1247294266</v>
      </c>
      <c r="AR154" s="206">
        <v>19131758.066709667</v>
      </c>
      <c r="AS154" s="206">
        <v>5738718.9772801753</v>
      </c>
      <c r="AT154" s="206">
        <v>373169.11551514897</v>
      </c>
      <c r="AU154" s="206">
        <v>209398.34154650182</v>
      </c>
      <c r="AV154" s="206">
        <v>32891.977988435996</v>
      </c>
      <c r="AW154" s="206">
        <v>36109.405265468544</v>
      </c>
      <c r="AX154" s="206">
        <v>33746.920365923695</v>
      </c>
      <c r="AY154" s="206">
        <v>19512.025580119855</v>
      </c>
      <c r="AZ154" s="206">
        <v>699790.75016524061</v>
      </c>
      <c r="BA154" s="206">
        <v>335053.48647847562</v>
      </c>
      <c r="BB154" s="206">
        <v>595861.68711553374</v>
      </c>
      <c r="BC154" s="206">
        <v>504255.62134009926</v>
      </c>
      <c r="BD154" s="206">
        <v>388952.39821265277</v>
      </c>
      <c r="BE154" s="206">
        <v>10706539.526898177</v>
      </c>
      <c r="BF154" s="206">
        <v>1985463.9040428232</v>
      </c>
      <c r="BG154" s="206">
        <v>5465356.10876517</v>
      </c>
      <c r="BH154" s="206">
        <v>1171589.5174155168</v>
      </c>
      <c r="BI154" s="206">
        <v>167837.90253298136</v>
      </c>
      <c r="BJ154" s="206">
        <v>17346242.355904832</v>
      </c>
      <c r="BK154" s="206">
        <v>29525671.550342176</v>
      </c>
      <c r="BL154" s="206">
        <v>26261709.808443088</v>
      </c>
      <c r="BM154" s="206">
        <v>12069369.685490085</v>
      </c>
      <c r="BN154" s="206">
        <v>22659816.5985431</v>
      </c>
      <c r="BO154" s="206">
        <v>5047859.131864679</v>
      </c>
      <c r="BP154" s="206">
        <v>3317538.8651309181</v>
      </c>
      <c r="BQ154" s="206">
        <v>924099.62270798406</v>
      </c>
      <c r="BR154" s="206">
        <v>29002003.68612396</v>
      </c>
      <c r="BS154" s="206">
        <v>4233917.5459798062</v>
      </c>
      <c r="BT154" s="206">
        <v>40542831.214835949</v>
      </c>
      <c r="BU154" s="206">
        <v>7661323.7401639167</v>
      </c>
      <c r="BV154" s="206">
        <v>305391.92926347977</v>
      </c>
      <c r="BW154" s="206">
        <v>153203.19673929553</v>
      </c>
      <c r="BX154" s="206">
        <v>938100.51606522338</v>
      </c>
      <c r="BY154" s="206">
        <v>9528925.6849678829</v>
      </c>
      <c r="BZ154" s="206">
        <v>51793.702866496809</v>
      </c>
      <c r="CA154" s="206">
        <v>1358990.1715101001</v>
      </c>
      <c r="CB154" s="206">
        <v>1536301.9068652056</v>
      </c>
      <c r="CC154" s="206">
        <v>147624.27082551765</v>
      </c>
      <c r="CD154" s="206">
        <v>167299.56114988108</v>
      </c>
      <c r="CE154" s="206">
        <v>5796398.6411677124</v>
      </c>
      <c r="CF154" s="206">
        <v>364823.6816550658</v>
      </c>
      <c r="CG154" s="206">
        <v>1021038.6322686649</v>
      </c>
      <c r="CH154" s="206">
        <v>2292922.8384312852</v>
      </c>
      <c r="CI154" s="206">
        <v>2059724.2555998913</v>
      </c>
      <c r="CJ154" s="206">
        <v>1116312.526989246</v>
      </c>
      <c r="CK154" s="206">
        <v>798098.49331562617</v>
      </c>
      <c r="CL154" s="206">
        <v>1014528.8519400181</v>
      </c>
      <c r="CM154" s="206">
        <v>11196075.695873087</v>
      </c>
      <c r="CN154" s="206">
        <v>9225147.1784193181</v>
      </c>
      <c r="CO154" s="206">
        <v>12421579.681085637</v>
      </c>
      <c r="CP154" s="206">
        <v>5714711.0349583821</v>
      </c>
      <c r="CQ154" s="206">
        <v>369170.41229955619</v>
      </c>
      <c r="CR154" s="206">
        <v>1207613.4189510341</v>
      </c>
      <c r="CS154" s="206">
        <v>6214172.1407388812</v>
      </c>
      <c r="CT154" s="206">
        <v>731424.00784996303</v>
      </c>
      <c r="CU154" s="206">
        <v>7085833.9627828458</v>
      </c>
      <c r="CV154" s="206">
        <v>8445635.4578279443</v>
      </c>
      <c r="CW154" s="206">
        <v>70832670.728991419</v>
      </c>
      <c r="CX154" s="206">
        <v>24160645.270033382</v>
      </c>
      <c r="CY154" s="206">
        <v>34803164.910440095</v>
      </c>
      <c r="CZ154" s="206">
        <v>19995393.702763148</v>
      </c>
      <c r="DA154" s="206">
        <v>21241823.271586295</v>
      </c>
      <c r="DB154" s="206">
        <v>12853649.846695017</v>
      </c>
      <c r="DC154" s="206">
        <v>8304327.6986067826</v>
      </c>
      <c r="DD154" s="206">
        <v>17419696.075305883</v>
      </c>
      <c r="DE154" s="206">
        <v>9525404.4506074712</v>
      </c>
      <c r="DF154" s="206">
        <v>36456631.599332072</v>
      </c>
      <c r="DG154" s="206">
        <v>655422.07468067168</v>
      </c>
      <c r="DH154" s="206">
        <v>4.2617321014404302E-9</v>
      </c>
      <c r="DI154" s="206">
        <v>1142119225.86712</v>
      </c>
      <c r="DJ154" s="206">
        <v>118903917.3798328</v>
      </c>
      <c r="DK154" s="206">
        <v>0</v>
      </c>
      <c r="DL154" s="207">
        <v>2187421103.5412121</v>
      </c>
      <c r="DM154" s="343">
        <f t="shared" si="130"/>
        <v>287670331.31242132</v>
      </c>
      <c r="DN154" s="317"/>
      <c r="DO154" s="317"/>
      <c r="DP154" s="317"/>
      <c r="DQ154" s="208"/>
      <c r="DR154" s="209"/>
      <c r="DS154" s="205" t="s">
        <v>276</v>
      </c>
      <c r="DT154" s="205"/>
      <c r="DU154" s="206">
        <f>I154/$DQ$4</f>
        <v>4.8418579868536815</v>
      </c>
      <c r="DV154" s="206">
        <f>SUM(J154:O154)/$DQ$4</f>
        <v>46.455306567292887</v>
      </c>
      <c r="DW154" s="206">
        <f>SUM(P154:AL154)/$DQ$4</f>
        <v>236.37316675827481</v>
      </c>
      <c r="DX154" s="206">
        <f>SUM(AM154:CT154)/$DQ$4</f>
        <v>366.9473299321848</v>
      </c>
      <c r="DY154" s="206">
        <f>SUM(CU154:CY154)/$DQ$4</f>
        <v>145.32795033007568</v>
      </c>
      <c r="DZ154" s="206">
        <f>SUM(CZ154:DE154)/$DQ$4</f>
        <v>89.340295045564588</v>
      </c>
      <c r="EA154" s="206">
        <f>SUM(DF154:DG154)/$DQ$4</f>
        <v>37.112053674012742</v>
      </c>
      <c r="EB154" s="206">
        <f>SUM(DH154:DI154)/$DQ$4</f>
        <v>1142.1192258671201</v>
      </c>
      <c r="EC154" s="206">
        <f>SUM(DJ154:DK154)/$DQ$4</f>
        <v>118.90391737983281</v>
      </c>
      <c r="ED154" s="207">
        <f t="shared" si="132"/>
        <v>2187.4211035412122</v>
      </c>
      <c r="EE154" s="303">
        <f>ED154-(DL154/$DQ$4)</f>
        <v>0</v>
      </c>
      <c r="EF154" s="306"/>
      <c r="EG154" s="314">
        <v>2.1006864198753874</v>
      </c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>
        <f t="shared" si="130"/>
        <v>0</v>
      </c>
      <c r="DN155" s="317"/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32"/>
        <v>0</v>
      </c>
      <c r="EE155" s="303">
        <f>ED155-(DL155/$DQ$4)</f>
        <v>0</v>
      </c>
      <c r="EF155" s="306"/>
      <c r="EG155" s="314">
        <v>0</v>
      </c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>
        <f t="shared" si="130"/>
        <v>0</v>
      </c>
      <c r="DN156" s="317"/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32"/>
        <v>0</v>
      </c>
      <c r="EE156" s="303">
        <f>ED156-(DL156/$DQ$4)</f>
        <v>0</v>
      </c>
      <c r="EF156" s="306"/>
      <c r="EG156" s="314">
        <v>0</v>
      </c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>
        <f t="shared" si="130"/>
        <v>0</v>
      </c>
      <c r="DN157" s="317"/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4">SUM(DU158:DU164)</f>
        <v>71.163783571240415</v>
      </c>
      <c r="DV157" s="213">
        <f t="shared" si="134"/>
        <v>564.02781990743506</v>
      </c>
      <c r="DW157" s="213">
        <f t="shared" si="134"/>
        <v>1888.3327006621078</v>
      </c>
      <c r="DX157" s="213">
        <f t="shared" si="134"/>
        <v>3034.6093385790268</v>
      </c>
      <c r="DY157" s="213">
        <f t="shared" si="134"/>
        <v>4165.917145495815</v>
      </c>
      <c r="DZ157" s="213">
        <f t="shared" si="134"/>
        <v>6408.4364866567203</v>
      </c>
      <c r="EA157" s="213">
        <f t="shared" si="134"/>
        <v>18348.648084825676</v>
      </c>
      <c r="EB157" s="213">
        <f t="shared" si="134"/>
        <v>27817.269135612747</v>
      </c>
      <c r="EC157" s="213">
        <f t="shared" si="134"/>
        <v>28667.589545525974</v>
      </c>
      <c r="ED157" s="214">
        <f t="shared" si="132"/>
        <v>90965.99404083674</v>
      </c>
      <c r="EE157" s="305"/>
      <c r="EF157" s="306"/>
      <c r="EG157" s="314">
        <v>13.552350847127855</v>
      </c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12863824.856786767</v>
      </c>
      <c r="J158" s="206">
        <v>5052035.0901353061</v>
      </c>
      <c r="K158" s="206">
        <v>4163703.8269874556</v>
      </c>
      <c r="L158" s="206">
        <v>3312960.823325207</v>
      </c>
      <c r="M158" s="206">
        <v>3337114.3692917991</v>
      </c>
      <c r="N158" s="206">
        <v>3210511.2643634193</v>
      </c>
      <c r="O158" s="206">
        <v>37842952.222810365</v>
      </c>
      <c r="P158" s="206">
        <v>10329349.643106243</v>
      </c>
      <c r="Q158" s="206">
        <v>11115424.39967688</v>
      </c>
      <c r="R158" s="206">
        <v>12089106.237955242</v>
      </c>
      <c r="S158" s="206">
        <v>10671804.720354829</v>
      </c>
      <c r="T158" s="206">
        <v>14697039.580651633</v>
      </c>
      <c r="U158" s="206">
        <v>11452011.033134254</v>
      </c>
      <c r="V158" s="206">
        <v>12381954.837506678</v>
      </c>
      <c r="W158" s="206">
        <v>13172172.003032386</v>
      </c>
      <c r="X158" s="206">
        <v>14487891.125992147</v>
      </c>
      <c r="Y158" s="206">
        <v>18696424.464482546</v>
      </c>
      <c r="Z158" s="206">
        <v>14413451.99132196</v>
      </c>
      <c r="AA158" s="206">
        <v>12753739.797590133</v>
      </c>
      <c r="AB158" s="206">
        <v>15054324.969193313</v>
      </c>
      <c r="AC158" s="206">
        <v>14846621.174623307</v>
      </c>
      <c r="AD158" s="206">
        <v>18836590.055511266</v>
      </c>
      <c r="AE158" s="206">
        <v>17680025.920325283</v>
      </c>
      <c r="AF158" s="206">
        <v>14857698.380576454</v>
      </c>
      <c r="AG158" s="206">
        <v>16243478.89077458</v>
      </c>
      <c r="AH158" s="206">
        <v>14777564.761355795</v>
      </c>
      <c r="AI158" s="206">
        <v>215761502.58401561</v>
      </c>
      <c r="AJ158" s="206">
        <v>6462156.3132058391</v>
      </c>
      <c r="AK158" s="206">
        <v>9096550.2573255971</v>
      </c>
      <c r="AL158" s="206">
        <v>11462817.546571625</v>
      </c>
      <c r="AM158" s="206">
        <v>7866289.7420428284</v>
      </c>
      <c r="AN158" s="206">
        <v>17733719.044947524</v>
      </c>
      <c r="AO158" s="206">
        <v>4140429.4242700939</v>
      </c>
      <c r="AP158" s="206">
        <v>3283111.0487571908</v>
      </c>
      <c r="AQ158" s="206">
        <v>3321828.5558618433</v>
      </c>
      <c r="AR158" s="206">
        <v>2981979.4280326487</v>
      </c>
      <c r="AS158" s="206">
        <v>37797004.683115751</v>
      </c>
      <c r="AT158" s="206">
        <v>10329353.926057184</v>
      </c>
      <c r="AU158" s="206">
        <v>11106567.450534295</v>
      </c>
      <c r="AV158" s="206">
        <v>12070317.808792401</v>
      </c>
      <c r="AW158" s="206">
        <v>10637507.414375078</v>
      </c>
      <c r="AX158" s="206">
        <v>14673213.205377109</v>
      </c>
      <c r="AY158" s="206">
        <v>11416780.065005142</v>
      </c>
      <c r="AZ158" s="206">
        <v>12232575.432075284</v>
      </c>
      <c r="BA158" s="206">
        <v>13167375.101393804</v>
      </c>
      <c r="BB158" s="206">
        <v>14449630.851851052</v>
      </c>
      <c r="BC158" s="206">
        <v>18564709.758897014</v>
      </c>
      <c r="BD158" s="206">
        <v>14282127.940525504</v>
      </c>
      <c r="BE158" s="206">
        <v>12737309.466661485</v>
      </c>
      <c r="BF158" s="206">
        <v>14993304.41651627</v>
      </c>
      <c r="BG158" s="206">
        <v>14812866.306148125</v>
      </c>
      <c r="BH158" s="206">
        <v>18789339.277136445</v>
      </c>
      <c r="BI158" s="206">
        <v>17590111.603597958</v>
      </c>
      <c r="BJ158" s="206">
        <v>14799112.668217415</v>
      </c>
      <c r="BK158" s="206">
        <v>16193150.971628824</v>
      </c>
      <c r="BL158" s="206">
        <v>14981467.993112402</v>
      </c>
      <c r="BM158" s="206">
        <v>215045754.70535129</v>
      </c>
      <c r="BN158" s="206">
        <v>6419603.5345111499</v>
      </c>
      <c r="BO158" s="206">
        <v>9071615.7817519121</v>
      </c>
      <c r="BP158" s="206">
        <v>11270495.130930211</v>
      </c>
      <c r="BQ158" s="206">
        <v>7753182.6853627171</v>
      </c>
      <c r="BR158" s="206">
        <v>12562091.894517194</v>
      </c>
      <c r="BS158" s="206">
        <v>5004443.5543778166</v>
      </c>
      <c r="BT158" s="206">
        <v>4193360.4566968381</v>
      </c>
      <c r="BU158" s="206">
        <v>3265331.148359471</v>
      </c>
      <c r="BV158" s="206">
        <v>3264688.6073177513</v>
      </c>
      <c r="BW158" s="206">
        <v>2979166.380432291</v>
      </c>
      <c r="BX158" s="206">
        <v>37574580.127453029</v>
      </c>
      <c r="BY158" s="206">
        <v>10303450.399376111</v>
      </c>
      <c r="BZ158" s="206">
        <v>11079140.474440297</v>
      </c>
      <c r="CA158" s="206">
        <v>12059508.645253668</v>
      </c>
      <c r="CB158" s="206">
        <v>10614761.719112368</v>
      </c>
      <c r="CC158" s="206">
        <v>14638762.235295938</v>
      </c>
      <c r="CD158" s="206">
        <v>11400076.732832944</v>
      </c>
      <c r="CE158" s="206">
        <v>12212823.213896364</v>
      </c>
      <c r="CF158" s="206">
        <v>13068424.934563326</v>
      </c>
      <c r="CG158" s="206">
        <v>14411650.415786238</v>
      </c>
      <c r="CH158" s="206">
        <v>18465478.306964632</v>
      </c>
      <c r="CI158" s="206">
        <v>14247549.042169385</v>
      </c>
      <c r="CJ158" s="206">
        <v>12630120.534240482</v>
      </c>
      <c r="CK158" s="206">
        <v>14895643.803642662</v>
      </c>
      <c r="CL158" s="206">
        <v>14811765.563118694</v>
      </c>
      <c r="CM158" s="206">
        <v>18652859.501157131</v>
      </c>
      <c r="CN158" s="206">
        <v>17568922.963083956</v>
      </c>
      <c r="CO158" s="206">
        <v>14756893.586053478</v>
      </c>
      <c r="CP158" s="206">
        <v>16159093.684715899</v>
      </c>
      <c r="CQ158" s="206">
        <v>14644527.660635281</v>
      </c>
      <c r="CR158" s="206">
        <v>214501639.37304506</v>
      </c>
      <c r="CS158" s="206">
        <v>6417872.1661652448</v>
      </c>
      <c r="CT158" s="206">
        <v>9017510.3623372111</v>
      </c>
      <c r="CU158" s="206">
        <v>11218173.157981286</v>
      </c>
      <c r="CV158" s="206">
        <v>7731845.7901232736</v>
      </c>
      <c r="CW158" s="206">
        <v>581286636.62077594</v>
      </c>
      <c r="CX158" s="206">
        <v>578747480.19002008</v>
      </c>
      <c r="CY158" s="206">
        <v>594050329.04685557</v>
      </c>
      <c r="CZ158" s="206">
        <v>556887375.2998724</v>
      </c>
      <c r="DA158" s="206">
        <v>571965387.21931946</v>
      </c>
      <c r="DB158" s="206">
        <v>569470873.17552674</v>
      </c>
      <c r="DC158" s="206">
        <v>567143857.94947541</v>
      </c>
      <c r="DD158" s="206">
        <v>563286322.0636704</v>
      </c>
      <c r="DE158" s="206">
        <v>559865424.30318177</v>
      </c>
      <c r="DF158" s="206">
        <v>6468667399.4979877</v>
      </c>
      <c r="DG158" s="206">
        <v>5897479660.0786266</v>
      </c>
      <c r="DH158" s="206">
        <v>5207545275.7233887</v>
      </c>
      <c r="DI158" s="206">
        <v>4581167064.6468792</v>
      </c>
      <c r="DJ158" s="206">
        <v>26574621565.906464</v>
      </c>
      <c r="DK158" s="206">
        <v>0</v>
      </c>
      <c r="DL158" s="207">
        <v>55632171446.722015</v>
      </c>
      <c r="DM158" s="343">
        <f t="shared" si="130"/>
        <v>581122803.14198399</v>
      </c>
      <c r="DN158" s="317"/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5">I158/$DQ$4</f>
        <v>12.863824856786767</v>
      </c>
      <c r="DV158" s="206">
        <f t="shared" ref="DV158:DV164" si="136">SUM(J158:O158)/$DQ$4</f>
        <v>56.919277596913552</v>
      </c>
      <c r="DW158" s="206">
        <f t="shared" ref="DW158:DW164" si="137">SUM(P158:AL158)/$DQ$4</f>
        <v>511.33970068828364</v>
      </c>
      <c r="DX158" s="206">
        <f t="shared" ref="DX158:DX164" si="138">SUM(AM158:CT158)/$DQ$4</f>
        <v>1159.9139729098788</v>
      </c>
      <c r="DY158" s="206">
        <f t="shared" ref="DY158:DY164" si="139">SUM(CU158:CY158)/$DQ$4</f>
        <v>1773.034464805756</v>
      </c>
      <c r="DZ158" s="206">
        <f t="shared" ref="DZ158:DZ164" si="140">SUM(CZ158:DE158)/$DQ$4</f>
        <v>3388.6192400110453</v>
      </c>
      <c r="EA158" s="206">
        <f t="shared" ref="EA158:EA164" si="141">SUM(DF158:DG158)/$DQ$4</f>
        <v>12366.147059576615</v>
      </c>
      <c r="EB158" s="206">
        <f t="shared" ref="EB158:EB164" si="142">SUM(DH158:DI158)/$DQ$4</f>
        <v>9788.7123403702681</v>
      </c>
      <c r="EC158" s="206">
        <f t="shared" ref="EC158:EC164" si="143">SUM(DJ158:DK158)/$DQ$4</f>
        <v>26574.621565906462</v>
      </c>
      <c r="ED158" s="207">
        <f t="shared" si="132"/>
        <v>55632.171446722008</v>
      </c>
      <c r="EE158" s="303">
        <f t="shared" ref="EE158:EE164" si="144">ED158-(DL158/$DQ$4)</f>
        <v>0</v>
      </c>
      <c r="EF158" s="306"/>
      <c r="EG158" s="314">
        <v>3.8158641584936959</v>
      </c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19019900.317381099</v>
      </c>
      <c r="J159" s="206">
        <v>19019900.317382898</v>
      </c>
      <c r="K159" s="206">
        <v>19019900.317380801</v>
      </c>
      <c r="L159" s="206">
        <v>19019900.317382898</v>
      </c>
      <c r="M159" s="206">
        <v>19019900.317380302</v>
      </c>
      <c r="N159" s="206">
        <v>19019900.317382999</v>
      </c>
      <c r="O159" s="206">
        <v>19019900.317380998</v>
      </c>
      <c r="P159" s="206">
        <v>19019900.317382999</v>
      </c>
      <c r="Q159" s="206">
        <v>19019900.317380801</v>
      </c>
      <c r="R159" s="206">
        <v>19019900.317382701</v>
      </c>
      <c r="S159" s="206">
        <v>19019900.317380998</v>
      </c>
      <c r="T159" s="206">
        <v>19019900.317382999</v>
      </c>
      <c r="U159" s="206">
        <v>19019900.317380801</v>
      </c>
      <c r="V159" s="206">
        <v>19019900.317382701</v>
      </c>
      <c r="W159" s="206">
        <v>19019900.317380801</v>
      </c>
      <c r="X159" s="206">
        <v>19019900.317381099</v>
      </c>
      <c r="Y159" s="206">
        <v>19019900.317382898</v>
      </c>
      <c r="Z159" s="206">
        <v>19019900.317380499</v>
      </c>
      <c r="AA159" s="206">
        <v>19019900.317382999</v>
      </c>
      <c r="AB159" s="206">
        <v>19019900.317380998</v>
      </c>
      <c r="AC159" s="206">
        <v>19019900.317382701</v>
      </c>
      <c r="AD159" s="206">
        <v>19019900.317380801</v>
      </c>
      <c r="AE159" s="206">
        <v>19019900.317382999</v>
      </c>
      <c r="AF159" s="206">
        <v>19019900.317380998</v>
      </c>
      <c r="AG159" s="206">
        <v>19019900.317382701</v>
      </c>
      <c r="AH159" s="206">
        <v>19019900.317380801</v>
      </c>
      <c r="AI159" s="206">
        <v>19019900.317382898</v>
      </c>
      <c r="AJ159" s="206">
        <v>19019900.317380901</v>
      </c>
      <c r="AK159" s="206">
        <v>19019900.3173826</v>
      </c>
      <c r="AL159" s="206">
        <v>19019900.317381099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8798812013.8193302</v>
      </c>
      <c r="DJ159" s="206">
        <v>0</v>
      </c>
      <c r="DK159" s="206">
        <v>0</v>
      </c>
      <c r="DL159" s="207">
        <v>9369409023.3407841</v>
      </c>
      <c r="DM159" s="343">
        <f t="shared" si="130"/>
        <v>570597009.52145374</v>
      </c>
      <c r="DN159" s="317"/>
      <c r="DO159" s="317"/>
      <c r="DP159" s="317"/>
      <c r="DQ159" s="208"/>
      <c r="DR159" s="209"/>
      <c r="DS159" s="205" t="s">
        <v>294</v>
      </c>
      <c r="DT159" s="205"/>
      <c r="DU159" s="206">
        <f t="shared" si="135"/>
        <v>19.019900317381097</v>
      </c>
      <c r="DV159" s="206">
        <f t="shared" si="136"/>
        <v>114.11940190429088</v>
      </c>
      <c r="DW159" s="206">
        <f t="shared" si="137"/>
        <v>437.4577072997817</v>
      </c>
      <c r="DX159" s="206">
        <f t="shared" si="138"/>
        <v>0</v>
      </c>
      <c r="DY159" s="206">
        <f t="shared" si="139"/>
        <v>0</v>
      </c>
      <c r="DZ159" s="206">
        <f t="shared" si="140"/>
        <v>0</v>
      </c>
      <c r="EA159" s="206">
        <f t="shared" si="141"/>
        <v>0</v>
      </c>
      <c r="EB159" s="206">
        <f t="shared" si="142"/>
        <v>8798.8120138193299</v>
      </c>
      <c r="EC159" s="206">
        <f t="shared" si="143"/>
        <v>0</v>
      </c>
      <c r="ED159" s="207">
        <f t="shared" si="132"/>
        <v>9369.4090233407842</v>
      </c>
      <c r="EE159" s="303">
        <f t="shared" si="144"/>
        <v>0</v>
      </c>
      <c r="EF159" s="306"/>
      <c r="EG159" s="314">
        <v>6.948895421362522E-2</v>
      </c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>
        <f t="shared" si="130"/>
        <v>0</v>
      </c>
      <c r="DN160" s="317"/>
      <c r="DO160" s="317"/>
      <c r="DP160" s="317"/>
      <c r="DQ160" s="208"/>
      <c r="DR160" s="209"/>
      <c r="DS160" s="205" t="s">
        <v>278</v>
      </c>
      <c r="DT160" s="205"/>
      <c r="DU160" s="206">
        <f t="shared" si="135"/>
        <v>0</v>
      </c>
      <c r="DV160" s="206">
        <f t="shared" si="136"/>
        <v>0</v>
      </c>
      <c r="DW160" s="206">
        <f t="shared" si="137"/>
        <v>0</v>
      </c>
      <c r="DX160" s="206">
        <f t="shared" si="138"/>
        <v>0</v>
      </c>
      <c r="DY160" s="206">
        <f t="shared" si="139"/>
        <v>0</v>
      </c>
      <c r="DZ160" s="206">
        <f t="shared" si="140"/>
        <v>0</v>
      </c>
      <c r="EA160" s="206">
        <f t="shared" si="141"/>
        <v>0</v>
      </c>
      <c r="EB160" s="206">
        <f t="shared" si="142"/>
        <v>0</v>
      </c>
      <c r="EC160" s="206">
        <f t="shared" si="143"/>
        <v>0</v>
      </c>
      <c r="ED160" s="207">
        <f t="shared" si="132"/>
        <v>0</v>
      </c>
      <c r="EE160" s="303">
        <f t="shared" si="144"/>
        <v>0</v>
      </c>
      <c r="EF160" s="306"/>
      <c r="EG160" s="314">
        <v>0</v>
      </c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26791622.499870915</v>
      </c>
      <c r="J161" s="206">
        <v>7027194.8866325235</v>
      </c>
      <c r="K161" s="206">
        <v>12421177.841840826</v>
      </c>
      <c r="L161" s="206">
        <v>62382775.04083775</v>
      </c>
      <c r="M161" s="206">
        <v>19651885.486132313</v>
      </c>
      <c r="N161" s="206">
        <v>17647913.04172913</v>
      </c>
      <c r="O161" s="206">
        <v>25160464.667342059</v>
      </c>
      <c r="P161" s="206">
        <v>73014573.374846652</v>
      </c>
      <c r="Q161" s="206">
        <v>18486638.399498515</v>
      </c>
      <c r="R161" s="206">
        <v>20017694.044222452</v>
      </c>
      <c r="S161" s="206">
        <v>17100659.60463383</v>
      </c>
      <c r="T161" s="206">
        <v>20533482.642414775</v>
      </c>
      <c r="U161" s="206">
        <v>16087513.402337037</v>
      </c>
      <c r="V161" s="206">
        <v>22122388.886302851</v>
      </c>
      <c r="W161" s="206">
        <v>22206247.26728506</v>
      </c>
      <c r="X161" s="206">
        <v>19430684.211194817</v>
      </c>
      <c r="Y161" s="206">
        <v>22891602.840523675</v>
      </c>
      <c r="Z161" s="206">
        <v>21814383.898630239</v>
      </c>
      <c r="AA161" s="206">
        <v>17062455.427981686</v>
      </c>
      <c r="AB161" s="206">
        <v>18535326.16883339</v>
      </c>
      <c r="AC161" s="206">
        <v>21264215.569893707</v>
      </c>
      <c r="AD161" s="206">
        <v>22317639.309013378</v>
      </c>
      <c r="AE161" s="206">
        <v>21853588.593020055</v>
      </c>
      <c r="AF161" s="206">
        <v>22897093.01625789</v>
      </c>
      <c r="AG161" s="206">
        <v>18103765.94723545</v>
      </c>
      <c r="AH161" s="206">
        <v>19938600.080373239</v>
      </c>
      <c r="AI161" s="206">
        <v>48687811.980355099</v>
      </c>
      <c r="AJ161" s="206">
        <v>18000546.904937323</v>
      </c>
      <c r="AK161" s="206">
        <v>21394694.277176958</v>
      </c>
      <c r="AL161" s="206">
        <v>29612113.900531475</v>
      </c>
      <c r="AM161" s="206">
        <v>21743783.054715693</v>
      </c>
      <c r="AN161" s="206">
        <v>31706720.566746872</v>
      </c>
      <c r="AO161" s="206">
        <v>11724856.010944825</v>
      </c>
      <c r="AP161" s="206">
        <v>61602745.369949177</v>
      </c>
      <c r="AQ161" s="206">
        <v>18770552.486971825</v>
      </c>
      <c r="AR161" s="206">
        <v>17035972.721231364</v>
      </c>
      <c r="AS161" s="206">
        <v>23394031.255972669</v>
      </c>
      <c r="AT161" s="206">
        <v>66162024.011012979</v>
      </c>
      <c r="AU161" s="206">
        <v>17052675.34769199</v>
      </c>
      <c r="AV161" s="206">
        <v>18745037.175829552</v>
      </c>
      <c r="AW161" s="206">
        <v>16108725.63983712</v>
      </c>
      <c r="AX161" s="206">
        <v>19382923.935553171</v>
      </c>
      <c r="AY161" s="206">
        <v>15308497.893516343</v>
      </c>
      <c r="AZ161" s="206">
        <v>20361616.967799444</v>
      </c>
      <c r="BA161" s="206">
        <v>20445108.41720517</v>
      </c>
      <c r="BB161" s="206">
        <v>17764524.779046591</v>
      </c>
      <c r="BC161" s="206">
        <v>21294971.811214961</v>
      </c>
      <c r="BD161" s="206">
        <v>21282583.602630317</v>
      </c>
      <c r="BE161" s="206">
        <v>16524260.707010768</v>
      </c>
      <c r="BF161" s="206">
        <v>17267763.392518573</v>
      </c>
      <c r="BG161" s="206">
        <v>19627500.690804228</v>
      </c>
      <c r="BH161" s="206">
        <v>20772825.059607238</v>
      </c>
      <c r="BI161" s="206">
        <v>19794068.084700238</v>
      </c>
      <c r="BJ161" s="206">
        <v>21624856.814265218</v>
      </c>
      <c r="BK161" s="206">
        <v>17148660.629936453</v>
      </c>
      <c r="BL161" s="206">
        <v>18865219.758387581</v>
      </c>
      <c r="BM161" s="206">
        <v>43214866.096748859</v>
      </c>
      <c r="BN161" s="206">
        <v>16119737.058475772</v>
      </c>
      <c r="BO161" s="206">
        <v>19868562.695570678</v>
      </c>
      <c r="BP161" s="206">
        <v>24547591.198085163</v>
      </c>
      <c r="BQ161" s="206">
        <v>21108932.932530206</v>
      </c>
      <c r="BR161" s="206">
        <v>24754654.265297771</v>
      </c>
      <c r="BS161" s="206">
        <v>6318978.6205897033</v>
      </c>
      <c r="BT161" s="206">
        <v>10165658.696544101</v>
      </c>
      <c r="BU161" s="206">
        <v>58467030.762327388</v>
      </c>
      <c r="BV161" s="206">
        <v>17648035.926296704</v>
      </c>
      <c r="BW161" s="206">
        <v>15675973.230619529</v>
      </c>
      <c r="BX161" s="206">
        <v>22021823.898700826</v>
      </c>
      <c r="BY161" s="206">
        <v>58506665.042847469</v>
      </c>
      <c r="BZ161" s="206">
        <v>16583925.805022202</v>
      </c>
      <c r="CA161" s="206">
        <v>17928231.967596564</v>
      </c>
      <c r="CB161" s="206">
        <v>15025684.145199679</v>
      </c>
      <c r="CC161" s="206">
        <v>18422630.046375539</v>
      </c>
      <c r="CD161" s="206">
        <v>14204084.918663023</v>
      </c>
      <c r="CE161" s="206">
        <v>19058041.711553078</v>
      </c>
      <c r="CF161" s="206">
        <v>19842347.216292292</v>
      </c>
      <c r="CG161" s="206">
        <v>17198655.372315884</v>
      </c>
      <c r="CH161" s="206">
        <v>20189487.885224752</v>
      </c>
      <c r="CI161" s="206">
        <v>18251088.957109354</v>
      </c>
      <c r="CJ161" s="206">
        <v>15526361.16153422</v>
      </c>
      <c r="CK161" s="206">
        <v>15763689.218811642</v>
      </c>
      <c r="CL161" s="206">
        <v>18172846.435563333</v>
      </c>
      <c r="CM161" s="206">
        <v>20302957.34206824</v>
      </c>
      <c r="CN161" s="206">
        <v>19086696.975806508</v>
      </c>
      <c r="CO161" s="206">
        <v>19440910.100634459</v>
      </c>
      <c r="CP161" s="206">
        <v>15872728.850649739</v>
      </c>
      <c r="CQ161" s="206">
        <v>17472734.551312007</v>
      </c>
      <c r="CR161" s="206">
        <v>41110779.271576613</v>
      </c>
      <c r="CS161" s="206">
        <v>14921654.709526677</v>
      </c>
      <c r="CT161" s="206">
        <v>19280123.947553527</v>
      </c>
      <c r="CU161" s="206">
        <v>23610460.382347926</v>
      </c>
      <c r="CV161" s="206">
        <v>19577613.298295807</v>
      </c>
      <c r="CW161" s="206">
        <v>587600471.69700265</v>
      </c>
      <c r="CX161" s="206">
        <v>543279840.91966641</v>
      </c>
      <c r="CY161" s="206">
        <v>536261556.39934266</v>
      </c>
      <c r="CZ161" s="206">
        <v>449340779.08503073</v>
      </c>
      <c r="DA161" s="206">
        <v>457752248.61770314</v>
      </c>
      <c r="DB161" s="206">
        <v>441007284.18991679</v>
      </c>
      <c r="DC161" s="206">
        <v>415834036.13498843</v>
      </c>
      <c r="DD161" s="206">
        <v>394839711.12922907</v>
      </c>
      <c r="DE161" s="206">
        <v>374459924.27631092</v>
      </c>
      <c r="DF161" s="206">
        <v>3566152701.0569015</v>
      </c>
      <c r="DG161" s="206">
        <v>2181513336.6834354</v>
      </c>
      <c r="DH161" s="206">
        <v>1085289972.1408503</v>
      </c>
      <c r="DI161" s="206">
        <v>493721429.82346523</v>
      </c>
      <c r="DJ161" s="206">
        <v>1389516095.0460279</v>
      </c>
      <c r="DK161" s="206">
        <v>0</v>
      </c>
      <c r="DL161" s="207">
        <v>15007800891.292524</v>
      </c>
      <c r="DM161" s="343">
        <f t="shared" si="130"/>
        <v>724456753.21188509</v>
      </c>
      <c r="DN161" s="317"/>
      <c r="DO161" s="317"/>
      <c r="DP161" s="317"/>
      <c r="DQ161" s="208"/>
      <c r="DR161" s="209"/>
      <c r="DS161" s="205" t="s">
        <v>295</v>
      </c>
      <c r="DT161" s="205"/>
      <c r="DU161" s="206">
        <f t="shared" si="135"/>
        <v>26.791622499870915</v>
      </c>
      <c r="DV161" s="206">
        <f t="shared" si="136"/>
        <v>144.29141096451463</v>
      </c>
      <c r="DW161" s="206">
        <f t="shared" si="137"/>
        <v>553.37371974749954</v>
      </c>
      <c r="DX161" s="206">
        <f t="shared" si="138"/>
        <v>1323.5866772001245</v>
      </c>
      <c r="DY161" s="206">
        <f t="shared" si="139"/>
        <v>1710.3299426966553</v>
      </c>
      <c r="DZ161" s="206">
        <f t="shared" si="140"/>
        <v>2533.2339834331788</v>
      </c>
      <c r="EA161" s="206">
        <f t="shared" si="141"/>
        <v>5747.6660377403377</v>
      </c>
      <c r="EB161" s="206">
        <f t="shared" si="142"/>
        <v>1579.0114019643154</v>
      </c>
      <c r="EC161" s="206">
        <f t="shared" si="143"/>
        <v>1389.5160950460279</v>
      </c>
      <c r="ED161" s="207">
        <f t="shared" si="132"/>
        <v>15007.800891292525</v>
      </c>
      <c r="EE161" s="303">
        <f t="shared" si="144"/>
        <v>0</v>
      </c>
      <c r="EF161" s="306"/>
      <c r="EG161" s="314">
        <v>3.1994375986646446</v>
      </c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>
        <f t="shared" si="130"/>
        <v>0</v>
      </c>
      <c r="DN162" s="317"/>
      <c r="DO162" s="317"/>
      <c r="DP162" s="317"/>
      <c r="DQ162" s="208"/>
      <c r="DR162" s="209"/>
      <c r="DS162" s="205" t="s">
        <v>296</v>
      </c>
      <c r="DT162" s="205"/>
      <c r="DU162" s="206">
        <f t="shared" si="135"/>
        <v>0</v>
      </c>
      <c r="DV162" s="206">
        <f t="shared" si="136"/>
        <v>0</v>
      </c>
      <c r="DW162" s="206">
        <f t="shared" si="137"/>
        <v>0</v>
      </c>
      <c r="DX162" s="206">
        <f t="shared" si="138"/>
        <v>0</v>
      </c>
      <c r="DY162" s="206">
        <f t="shared" si="139"/>
        <v>0</v>
      </c>
      <c r="DZ162" s="206">
        <f t="shared" si="140"/>
        <v>0</v>
      </c>
      <c r="EA162" s="206">
        <f t="shared" si="141"/>
        <v>0</v>
      </c>
      <c r="EB162" s="206">
        <f t="shared" si="142"/>
        <v>0</v>
      </c>
      <c r="EC162" s="206">
        <f t="shared" si="143"/>
        <v>0</v>
      </c>
      <c r="ED162" s="207">
        <f t="shared" si="132"/>
        <v>0</v>
      </c>
      <c r="EE162" s="303">
        <f t="shared" si="144"/>
        <v>0</v>
      </c>
      <c r="EF162" s="306"/>
      <c r="EG162" s="314">
        <v>0</v>
      </c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12488435.897201641</v>
      </c>
      <c r="J163" s="206">
        <v>20985721.803079221</v>
      </c>
      <c r="K163" s="206">
        <v>173449331.04487476</v>
      </c>
      <c r="L163" s="206">
        <v>11239508.350595739</v>
      </c>
      <c r="M163" s="206">
        <v>12131743.143453499</v>
      </c>
      <c r="N163" s="206">
        <v>14466260.652535407</v>
      </c>
      <c r="O163" s="206">
        <v>16425164.447177365</v>
      </c>
      <c r="P163" s="206">
        <v>13527603.007727666</v>
      </c>
      <c r="Q163" s="206">
        <v>12563074.524666674</v>
      </c>
      <c r="R163" s="206">
        <v>17666486.676798411</v>
      </c>
      <c r="S163" s="206">
        <v>12137218.347276792</v>
      </c>
      <c r="T163" s="206">
        <v>12566188.75339384</v>
      </c>
      <c r="U163" s="206">
        <v>17598256.172457214</v>
      </c>
      <c r="V163" s="206">
        <v>12681497.15544825</v>
      </c>
      <c r="W163" s="206">
        <v>15139480.229905272</v>
      </c>
      <c r="X163" s="206">
        <v>15476288.085905703</v>
      </c>
      <c r="Y163" s="206">
        <v>12492287.05540376</v>
      </c>
      <c r="Z163" s="206">
        <v>12886766.965305993</v>
      </c>
      <c r="AA163" s="206">
        <v>11899557.620817173</v>
      </c>
      <c r="AB163" s="206">
        <v>13971590.27400052</v>
      </c>
      <c r="AC163" s="206">
        <v>11729749.575914474</v>
      </c>
      <c r="AD163" s="206">
        <v>21032327.727069929</v>
      </c>
      <c r="AE163" s="206">
        <v>24916222.510516997</v>
      </c>
      <c r="AF163" s="206">
        <v>19003228.526089881</v>
      </c>
      <c r="AG163" s="206">
        <v>11949433.953819485</v>
      </c>
      <c r="AH163" s="206">
        <v>13144570.049518839</v>
      </c>
      <c r="AI163" s="206">
        <v>18388756.0081046</v>
      </c>
      <c r="AJ163" s="206">
        <v>23115483.229227386</v>
      </c>
      <c r="AK163" s="206">
        <v>16464937.415129069</v>
      </c>
      <c r="AL163" s="206">
        <v>45810569.06204503</v>
      </c>
      <c r="AM163" s="206">
        <v>11769842.973156272</v>
      </c>
      <c r="AN163" s="206">
        <v>12015932.918626813</v>
      </c>
      <c r="AO163" s="206">
        <v>125909485.10858944</v>
      </c>
      <c r="AP163" s="206">
        <v>887850.41579757317</v>
      </c>
      <c r="AQ163" s="206">
        <v>1455229.1518318166</v>
      </c>
      <c r="AR163" s="206">
        <v>1432518.7460872468</v>
      </c>
      <c r="AS163" s="206">
        <v>10493922.667309346</v>
      </c>
      <c r="AT163" s="206">
        <v>2454365.1650117566</v>
      </c>
      <c r="AU163" s="206">
        <v>3501556.423014496</v>
      </c>
      <c r="AV163" s="206">
        <v>1174128.9109163741</v>
      </c>
      <c r="AW163" s="206">
        <v>1085816.1707244331</v>
      </c>
      <c r="AX163" s="206">
        <v>13352542.034874795</v>
      </c>
      <c r="AY163" s="206">
        <v>1314857.1518098994</v>
      </c>
      <c r="AZ163" s="206">
        <v>3506535.0653774445</v>
      </c>
      <c r="BA163" s="206">
        <v>2448507.6976630855</v>
      </c>
      <c r="BB163" s="206">
        <v>4607661.7421063818</v>
      </c>
      <c r="BC163" s="206">
        <v>9927882.2174177784</v>
      </c>
      <c r="BD163" s="206">
        <v>5135688.748988674</v>
      </c>
      <c r="BE163" s="206">
        <v>1801694.0210495386</v>
      </c>
      <c r="BF163" s="206">
        <v>4387734.2325166091</v>
      </c>
      <c r="BG163" s="206">
        <v>10909963.240585675</v>
      </c>
      <c r="BH163" s="206">
        <v>1337086.6700395239</v>
      </c>
      <c r="BI163" s="206">
        <v>1594846.4464050285</v>
      </c>
      <c r="BJ163" s="206">
        <v>8406189.6233676765</v>
      </c>
      <c r="BK163" s="206">
        <v>4129560.1895852648</v>
      </c>
      <c r="BL163" s="206">
        <v>21157016.134097617</v>
      </c>
      <c r="BM163" s="206">
        <v>4569578.1353022568</v>
      </c>
      <c r="BN163" s="206">
        <v>3990715.4716413096</v>
      </c>
      <c r="BO163" s="206">
        <v>8947219.4979358893</v>
      </c>
      <c r="BP163" s="206">
        <v>4306223.8313130261</v>
      </c>
      <c r="BQ163" s="206">
        <v>13557084.86888002</v>
      </c>
      <c r="BR163" s="206">
        <v>11582761.960124874</v>
      </c>
      <c r="BS163" s="206">
        <v>12972698.891751813</v>
      </c>
      <c r="BT163" s="206">
        <v>116533398.51689884</v>
      </c>
      <c r="BU163" s="206">
        <v>1121369.4689337465</v>
      </c>
      <c r="BV163" s="206">
        <v>3163397.0184240509</v>
      </c>
      <c r="BW163" s="206">
        <v>4572304.5104807029</v>
      </c>
      <c r="BX163" s="206">
        <v>3587211.7689210484</v>
      </c>
      <c r="BY163" s="206">
        <v>4948358.7030873932</v>
      </c>
      <c r="BZ163" s="206">
        <v>3079172.3443628359</v>
      </c>
      <c r="CA163" s="206">
        <v>9479299.0216363948</v>
      </c>
      <c r="CB163" s="206">
        <v>738714.97711699968</v>
      </c>
      <c r="CC163" s="206">
        <v>1499698.5470128122</v>
      </c>
      <c r="CD163" s="206">
        <v>3490412.2836277322</v>
      </c>
      <c r="CE163" s="206">
        <v>1895555.4189276502</v>
      </c>
      <c r="CF163" s="206">
        <v>2990488.4994708532</v>
      </c>
      <c r="CG163" s="206">
        <v>6672090.2596223177</v>
      </c>
      <c r="CH163" s="206">
        <v>8120191.9619086506</v>
      </c>
      <c r="CI163" s="206">
        <v>2881072.39312546</v>
      </c>
      <c r="CJ163" s="206">
        <v>4714896.7595301066</v>
      </c>
      <c r="CK163" s="206">
        <v>2061358.2191624525</v>
      </c>
      <c r="CL163" s="206">
        <v>3296398.4032553495</v>
      </c>
      <c r="CM163" s="206">
        <v>7995373.1898538778</v>
      </c>
      <c r="CN163" s="206">
        <v>5276240.2609981531</v>
      </c>
      <c r="CO163" s="206">
        <v>4243166.9784357511</v>
      </c>
      <c r="CP163" s="206">
        <v>3902006.0986942938</v>
      </c>
      <c r="CQ163" s="206">
        <v>2355872.6766306246</v>
      </c>
      <c r="CR163" s="206">
        <v>10977309.293071313</v>
      </c>
      <c r="CS163" s="206">
        <v>2476687.9894803232</v>
      </c>
      <c r="CT163" s="206">
        <v>2911946.3824539958</v>
      </c>
      <c r="CU163" s="206">
        <v>5251861.5207684049</v>
      </c>
      <c r="CV163" s="206">
        <v>6178830.4564004168</v>
      </c>
      <c r="CW163" s="206">
        <v>244591597.04042259</v>
      </c>
      <c r="CX163" s="206">
        <v>147310118.08504304</v>
      </c>
      <c r="CY163" s="206">
        <v>279220330.89076972</v>
      </c>
      <c r="CZ163" s="206">
        <v>108472661.69667812</v>
      </c>
      <c r="DA163" s="206">
        <v>93428704.312390685</v>
      </c>
      <c r="DB163" s="206">
        <v>117145525.92620161</v>
      </c>
      <c r="DC163" s="206">
        <v>66398641.797371775</v>
      </c>
      <c r="DD163" s="206">
        <v>51296129.597657889</v>
      </c>
      <c r="DE163" s="206">
        <v>49841599.882195748</v>
      </c>
      <c r="DF163" s="206">
        <v>228681616.69030806</v>
      </c>
      <c r="DG163" s="206">
        <v>6153370.8184127882</v>
      </c>
      <c r="DH163" s="206">
        <v>339017.39565115946</v>
      </c>
      <c r="DI163" s="206">
        <v>7650394362.0631838</v>
      </c>
      <c r="DJ163" s="206">
        <v>703451884.57348537</v>
      </c>
      <c r="DK163" s="206">
        <v>0</v>
      </c>
      <c r="DL163" s="207">
        <v>10956612679.481426</v>
      </c>
      <c r="DM163" s="343">
        <f t="shared" si="130"/>
        <v>647347738.26546073</v>
      </c>
      <c r="DN163" s="317"/>
      <c r="DO163" s="317"/>
      <c r="DP163" s="317"/>
      <c r="DQ163" s="208"/>
      <c r="DR163" s="209"/>
      <c r="DS163" s="205" t="s">
        <v>276</v>
      </c>
      <c r="DT163" s="205"/>
      <c r="DU163" s="206">
        <f t="shared" si="135"/>
        <v>12.48843589720164</v>
      </c>
      <c r="DV163" s="206">
        <f t="shared" si="136"/>
        <v>248.69772944171601</v>
      </c>
      <c r="DW163" s="206">
        <f t="shared" si="137"/>
        <v>386.16157292654299</v>
      </c>
      <c r="DX163" s="206">
        <f t="shared" si="138"/>
        <v>551.1086884690236</v>
      </c>
      <c r="DY163" s="206">
        <f t="shared" si="139"/>
        <v>682.55273799340409</v>
      </c>
      <c r="DZ163" s="206">
        <f t="shared" si="140"/>
        <v>486.58326321249586</v>
      </c>
      <c r="EA163" s="206">
        <f t="shared" si="141"/>
        <v>234.83498750872084</v>
      </c>
      <c r="EB163" s="206">
        <f t="shared" si="142"/>
        <v>7650.7333794588349</v>
      </c>
      <c r="EC163" s="206">
        <f t="shared" si="143"/>
        <v>703.45188457348536</v>
      </c>
      <c r="ED163" s="207">
        <f t="shared" si="132"/>
        <v>10956.612679481426</v>
      </c>
      <c r="EE163" s="303">
        <f t="shared" si="144"/>
        <v>0</v>
      </c>
      <c r="EF163" s="306"/>
      <c r="EG163" s="314">
        <v>6.467560135755889</v>
      </c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>
        <f t="shared" si="130"/>
        <v>0</v>
      </c>
      <c r="DN164" s="317"/>
      <c r="DO164" s="317"/>
      <c r="DP164" s="317"/>
      <c r="DQ164" s="208"/>
      <c r="DR164" s="209"/>
      <c r="DS164" s="205" t="s">
        <v>280</v>
      </c>
      <c r="DT164" s="205"/>
      <c r="DU164" s="206">
        <f t="shared" si="135"/>
        <v>0</v>
      </c>
      <c r="DV164" s="206">
        <f t="shared" si="136"/>
        <v>0</v>
      </c>
      <c r="DW164" s="206">
        <f t="shared" si="137"/>
        <v>0</v>
      </c>
      <c r="DX164" s="206">
        <f t="shared" si="138"/>
        <v>0</v>
      </c>
      <c r="DY164" s="206">
        <f t="shared" si="139"/>
        <v>0</v>
      </c>
      <c r="DZ164" s="206">
        <f t="shared" si="140"/>
        <v>0</v>
      </c>
      <c r="EA164" s="206">
        <f t="shared" si="141"/>
        <v>0</v>
      </c>
      <c r="EB164" s="206">
        <f t="shared" si="142"/>
        <v>0</v>
      </c>
      <c r="EC164" s="206">
        <f t="shared" si="143"/>
        <v>0</v>
      </c>
      <c r="ED164" s="207">
        <f t="shared" si="132"/>
        <v>0</v>
      </c>
      <c r="EE164" s="303">
        <f t="shared" si="144"/>
        <v>0</v>
      </c>
      <c r="EF164" s="306"/>
      <c r="EG164" s="314">
        <v>0</v>
      </c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>
        <f t="shared" si="130"/>
        <v>0</v>
      </c>
      <c r="DN165" s="317"/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5">SUM(DU166:DU168)</f>
        <v>10.972501866299998</v>
      </c>
      <c r="DV165" s="213">
        <f t="shared" si="145"/>
        <v>98.586616745140006</v>
      </c>
      <c r="DW165" s="213">
        <f t="shared" si="145"/>
        <v>446.18903158517242</v>
      </c>
      <c r="DX165" s="213">
        <f t="shared" si="145"/>
        <v>709.70005844466596</v>
      </c>
      <c r="DY165" s="213">
        <f t="shared" si="145"/>
        <v>164.55699413222641</v>
      </c>
      <c r="DZ165" s="213">
        <f t="shared" si="145"/>
        <v>0</v>
      </c>
      <c r="EA165" s="213">
        <f t="shared" si="145"/>
        <v>0</v>
      </c>
      <c r="EB165" s="213">
        <f t="shared" si="145"/>
        <v>0</v>
      </c>
      <c r="EC165" s="213">
        <f t="shared" si="145"/>
        <v>32265.58827714013</v>
      </c>
      <c r="ED165" s="214">
        <f t="shared" si="132"/>
        <v>33695.593479913638</v>
      </c>
      <c r="EE165" s="305"/>
      <c r="EF165" s="306"/>
      <c r="EG165" s="314">
        <v>-17.887444162973793</v>
      </c>
      <c r="EH165" s="101"/>
    </row>
    <row r="166" spans="1:138" s="126" customFormat="1" ht="15" hidden="1" customHeight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M166" s="343">
        <f t="shared" si="130"/>
        <v>0</v>
      </c>
      <c r="DN166" s="317" t="s">
        <v>419</v>
      </c>
      <c r="DO166" s="317" t="s">
        <v>432</v>
      </c>
      <c r="DP166" s="317"/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32"/>
        <v>21929.232892567001</v>
      </c>
      <c r="EE166" s="303">
        <f>ED166-(DL166/$DQ$4)</f>
        <v>0</v>
      </c>
      <c r="EF166" s="306"/>
      <c r="EG166" s="314">
        <v>0</v>
      </c>
      <c r="EH166" s="101"/>
    </row>
    <row r="167" spans="1:138" s="126" customFormat="1" ht="15" hidden="1" customHeight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>
        <f t="shared" si="130"/>
        <v>0</v>
      </c>
      <c r="DN167" s="317"/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32"/>
        <v>0</v>
      </c>
      <c r="EE167" s="303">
        <f>ED167-(DL167/$DQ$4)</f>
        <v>0</v>
      </c>
      <c r="EF167" s="306"/>
      <c r="EG167" s="314">
        <v>0</v>
      </c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10972501.866299998</v>
      </c>
      <c r="J168" s="206">
        <v>0</v>
      </c>
      <c r="K168" s="206">
        <v>0</v>
      </c>
      <c r="L168" s="206">
        <v>8374000.9829499992</v>
      </c>
      <c r="M168" s="206">
        <v>72988134.012949988</v>
      </c>
      <c r="N168" s="206">
        <v>10045451.82474</v>
      </c>
      <c r="O168" s="206">
        <v>7179029.9244999988</v>
      </c>
      <c r="P168" s="206">
        <v>16616971.217199996</v>
      </c>
      <c r="Q168" s="206">
        <v>0</v>
      </c>
      <c r="R168" s="206">
        <v>0</v>
      </c>
      <c r="S168" s="206">
        <v>96545090.207000524</v>
      </c>
      <c r="T168" s="206">
        <v>24460791.759749994</v>
      </c>
      <c r="U168" s="206">
        <v>54330628.383999996</v>
      </c>
      <c r="V168" s="206">
        <v>12963314.388249997</v>
      </c>
      <c r="W168" s="206">
        <v>1083883.4550750488</v>
      </c>
      <c r="X168" s="206">
        <v>0</v>
      </c>
      <c r="Y168" s="206">
        <v>0</v>
      </c>
      <c r="Z168" s="206">
        <v>0</v>
      </c>
      <c r="AA168" s="206">
        <v>73305944.790269434</v>
      </c>
      <c r="AB168" s="206">
        <v>5332821.4381867703</v>
      </c>
      <c r="AC168" s="206">
        <v>10457674.266999999</v>
      </c>
      <c r="AD168" s="206">
        <v>59469627.994690627</v>
      </c>
      <c r="AE168" s="206">
        <v>0</v>
      </c>
      <c r="AF168" s="206">
        <v>0</v>
      </c>
      <c r="AG168" s="206">
        <v>45825603.663499996</v>
      </c>
      <c r="AH168" s="206">
        <v>20373182.947349999</v>
      </c>
      <c r="AI168" s="206">
        <v>8501165.278599998</v>
      </c>
      <c r="AJ168" s="206">
        <v>6930204.4752999991</v>
      </c>
      <c r="AK168" s="206">
        <v>9992127.3190000001</v>
      </c>
      <c r="AL168" s="206">
        <v>0</v>
      </c>
      <c r="AM168" s="206">
        <v>0</v>
      </c>
      <c r="AN168" s="206">
        <v>18072881.729896322</v>
      </c>
      <c r="AO168" s="206">
        <v>19427117.254499998</v>
      </c>
      <c r="AP168" s="206">
        <v>3545810.61</v>
      </c>
      <c r="AQ168" s="206">
        <v>1427043.1970499998</v>
      </c>
      <c r="AR168" s="206">
        <v>14486333.036449997</v>
      </c>
      <c r="AS168" s="206">
        <v>0</v>
      </c>
      <c r="AT168" s="206">
        <v>0</v>
      </c>
      <c r="AU168" s="206">
        <v>22837081.042749997</v>
      </c>
      <c r="AV168" s="206">
        <v>1076041.9531279691</v>
      </c>
      <c r="AW168" s="206">
        <v>3737529.1290000002</v>
      </c>
      <c r="AX168" s="206">
        <v>4364785.7039999999</v>
      </c>
      <c r="AY168" s="206">
        <v>14312298.7349</v>
      </c>
      <c r="AZ168" s="206">
        <v>0</v>
      </c>
      <c r="BA168" s="206">
        <v>0</v>
      </c>
      <c r="BB168" s="206">
        <v>53578502.881999999</v>
      </c>
      <c r="BC168" s="206">
        <v>25839227.961017389</v>
      </c>
      <c r="BD168" s="206">
        <v>17153558.9014</v>
      </c>
      <c r="BE168" s="206">
        <v>11484856.687146647</v>
      </c>
      <c r="BF168" s="206">
        <v>8291099.0661281161</v>
      </c>
      <c r="BG168" s="206">
        <v>0</v>
      </c>
      <c r="BH168" s="206">
        <v>0</v>
      </c>
      <c r="BI168" s="206">
        <v>27153951.665413141</v>
      </c>
      <c r="BJ168" s="206">
        <v>15598911.426849997</v>
      </c>
      <c r="BK168" s="206">
        <v>0</v>
      </c>
      <c r="BL168" s="206">
        <v>9198854.0159999989</v>
      </c>
      <c r="BM168" s="206">
        <v>31274550.8292</v>
      </c>
      <c r="BN168" s="206">
        <v>0</v>
      </c>
      <c r="BO168" s="206">
        <v>0</v>
      </c>
      <c r="BP168" s="206">
        <v>24681205.258423515</v>
      </c>
      <c r="BQ168" s="206">
        <v>17614780.884</v>
      </c>
      <c r="BR168" s="206">
        <v>10576963.1228</v>
      </c>
      <c r="BS168" s="206">
        <v>10294090.643999999</v>
      </c>
      <c r="BT168" s="206">
        <v>1421879.5999999996</v>
      </c>
      <c r="BU168" s="206">
        <v>0</v>
      </c>
      <c r="BV168" s="206">
        <v>0</v>
      </c>
      <c r="BW168" s="206">
        <v>19421213.518024452</v>
      </c>
      <c r="BX168" s="206">
        <v>20138904.92605</v>
      </c>
      <c r="BY168" s="206">
        <v>9232411.1351500005</v>
      </c>
      <c r="BZ168" s="206">
        <v>3448027.1999999993</v>
      </c>
      <c r="CA168" s="206">
        <v>3752018.2725</v>
      </c>
      <c r="CB168" s="206">
        <v>0</v>
      </c>
      <c r="CC168" s="206">
        <v>0</v>
      </c>
      <c r="CD168" s="206">
        <v>16293409.759</v>
      </c>
      <c r="CE168" s="206">
        <v>91848302.62455</v>
      </c>
      <c r="CF168" s="206">
        <v>17477878.86613822</v>
      </c>
      <c r="CG168" s="206">
        <v>41338958.796999998</v>
      </c>
      <c r="CH168" s="206">
        <v>4704673.4881999996</v>
      </c>
      <c r="CI168" s="206">
        <v>0</v>
      </c>
      <c r="CJ168" s="206">
        <v>0</v>
      </c>
      <c r="CK168" s="206">
        <v>40492932.949000001</v>
      </c>
      <c r="CL168" s="206">
        <v>1253278.1359999999</v>
      </c>
      <c r="CM168" s="206">
        <v>6656074.7889999989</v>
      </c>
      <c r="CN168" s="206">
        <v>8129699.0010000002</v>
      </c>
      <c r="CO168" s="206">
        <v>0</v>
      </c>
      <c r="CP168" s="206">
        <v>0</v>
      </c>
      <c r="CQ168" s="206">
        <v>0</v>
      </c>
      <c r="CR168" s="206">
        <v>14833962.297</v>
      </c>
      <c r="CS168" s="206">
        <v>41422106.474999994</v>
      </c>
      <c r="CT168" s="206">
        <v>1806850.875</v>
      </c>
      <c r="CU168" s="206">
        <v>0</v>
      </c>
      <c r="CV168" s="206">
        <v>1830531.2499999995</v>
      </c>
      <c r="CW168" s="206">
        <v>108665970.27042928</v>
      </c>
      <c r="CX168" s="206">
        <v>30291863.793437444</v>
      </c>
      <c r="CY168" s="206">
        <v>23768628.818359669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10336355384.573132</v>
      </c>
      <c r="DK168" s="206">
        <v>0</v>
      </c>
      <c r="DL168" s="207">
        <v>11766360587.346636</v>
      </c>
      <c r="DM168" s="343">
        <f t="shared" si="130"/>
        <v>555748150.19661236</v>
      </c>
      <c r="DN168" s="317" t="s">
        <v>419</v>
      </c>
      <c r="DO168" s="317" t="s">
        <v>433</v>
      </c>
      <c r="DP168" s="317"/>
      <c r="DQ168" s="220"/>
      <c r="DR168" s="221" t="s">
        <v>280</v>
      </c>
      <c r="DS168" s="223"/>
      <c r="DT168" s="221"/>
      <c r="DU168" s="206">
        <f>I168/$DQ$4</f>
        <v>10.972501866299998</v>
      </c>
      <c r="DV168" s="206">
        <f>SUM(J168:O168)/$DQ$4</f>
        <v>98.586616745140006</v>
      </c>
      <c r="DW168" s="206">
        <f>SUM(P168:AL168)/$DQ$4</f>
        <v>446.18903158517242</v>
      </c>
      <c r="DX168" s="206">
        <f>SUM(AM168:CT168)/$DQ$4</f>
        <v>709.70005844466596</v>
      </c>
      <c r="DY168" s="206">
        <f>SUM(CU168:CY168)/$DQ$4</f>
        <v>164.55699413222641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10336.355384573131</v>
      </c>
      <c r="ED168" s="207">
        <f t="shared" si="132"/>
        <v>11766.360587346637</v>
      </c>
      <c r="EE168" s="303">
        <f>ED168-(DL168/$DQ$4)</f>
        <v>0</v>
      </c>
      <c r="EF168" s="306"/>
      <c r="EG168" s="314">
        <v>-17.887444162973793</v>
      </c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83479835746.252502</v>
      </c>
      <c r="J169" s="236">
        <v>699981246.57293272</v>
      </c>
      <c r="K169" s="236">
        <v>2366217533.1889429</v>
      </c>
      <c r="L169" s="236">
        <v>4054040597.6852598</v>
      </c>
      <c r="M169" s="236">
        <v>6652045837.0445509</v>
      </c>
      <c r="N169" s="236">
        <v>4821698576.7183428</v>
      </c>
      <c r="O169" s="236">
        <v>5571066282.9162121</v>
      </c>
      <c r="P169" s="236">
        <v>2684481519.4895806</v>
      </c>
      <c r="Q169" s="236">
        <v>286627798.63358104</v>
      </c>
      <c r="R169" s="236">
        <v>135193310.47394073</v>
      </c>
      <c r="S169" s="236">
        <v>1451125553.3458545</v>
      </c>
      <c r="T169" s="236">
        <v>2408816117.2663641</v>
      </c>
      <c r="U169" s="236">
        <v>1418975788.5721428</v>
      </c>
      <c r="V169" s="236">
        <v>547994254.79149687</v>
      </c>
      <c r="W169" s="236">
        <v>771261705.19667435</v>
      </c>
      <c r="X169" s="236">
        <v>339232037.81807464</v>
      </c>
      <c r="Y169" s="236">
        <v>495121944.82523566</v>
      </c>
      <c r="Z169" s="236">
        <v>249946283.42053196</v>
      </c>
      <c r="AA169" s="236">
        <v>898421742.08966994</v>
      </c>
      <c r="AB169" s="236">
        <v>220097747.24088174</v>
      </c>
      <c r="AC169" s="236">
        <v>637550562.79308999</v>
      </c>
      <c r="AD169" s="236">
        <v>898837139.64523172</v>
      </c>
      <c r="AE169" s="236">
        <v>306261974.44192898</v>
      </c>
      <c r="AF169" s="236">
        <v>314953171.51838911</v>
      </c>
      <c r="AG169" s="236">
        <v>1086072020.7096968</v>
      </c>
      <c r="AH169" s="236">
        <v>316455345.57152802</v>
      </c>
      <c r="AI169" s="236">
        <v>957934100.79771113</v>
      </c>
      <c r="AJ169" s="236">
        <v>589399508.28722095</v>
      </c>
      <c r="AK169" s="236">
        <v>801521480.09838963</v>
      </c>
      <c r="AL169" s="236">
        <v>1059350773.5305325</v>
      </c>
      <c r="AM169" s="236">
        <v>147056057.08755109</v>
      </c>
      <c r="AN169" s="236">
        <v>1219106251.8405969</v>
      </c>
      <c r="AO169" s="236">
        <v>734302307.02154887</v>
      </c>
      <c r="AP169" s="236">
        <v>287322990.97123981</v>
      </c>
      <c r="AQ169" s="236">
        <v>362263913.05757886</v>
      </c>
      <c r="AR169" s="236">
        <v>312314342.43597102</v>
      </c>
      <c r="AS169" s="236">
        <v>414246140.87075222</v>
      </c>
      <c r="AT169" s="236">
        <v>140603535.31648415</v>
      </c>
      <c r="AU169" s="236">
        <v>173226145.44782993</v>
      </c>
      <c r="AV169" s="236">
        <v>203057803.20549214</v>
      </c>
      <c r="AW169" s="236">
        <v>128610946.46599391</v>
      </c>
      <c r="AX169" s="236">
        <v>163385574.6295239</v>
      </c>
      <c r="AY169" s="236">
        <v>151031357.7228879</v>
      </c>
      <c r="AZ169" s="236">
        <v>103852368.42466383</v>
      </c>
      <c r="BA169" s="236">
        <v>99212419.028017014</v>
      </c>
      <c r="BB169" s="236">
        <v>334493567.54416549</v>
      </c>
      <c r="BC169" s="236">
        <v>764355552.04774082</v>
      </c>
      <c r="BD169" s="236">
        <v>624711517.0126158</v>
      </c>
      <c r="BE169" s="236">
        <v>203348879.21679884</v>
      </c>
      <c r="BF169" s="236">
        <v>268652616.13030994</v>
      </c>
      <c r="BG169" s="236">
        <v>625852779.70393467</v>
      </c>
      <c r="BH169" s="236">
        <v>102038858.5136231</v>
      </c>
      <c r="BI169" s="236">
        <v>340767886.53675443</v>
      </c>
      <c r="BJ169" s="236">
        <v>704119338.21682382</v>
      </c>
      <c r="BK169" s="236">
        <v>416433422.18428051</v>
      </c>
      <c r="BL169" s="236">
        <v>334920315.3231582</v>
      </c>
      <c r="BM169" s="236">
        <v>625473306.44678426</v>
      </c>
      <c r="BN169" s="236">
        <v>284920688.54980552</v>
      </c>
      <c r="BO169" s="236">
        <v>200329221.19006947</v>
      </c>
      <c r="BP169" s="236">
        <v>305972555.03223932</v>
      </c>
      <c r="BQ169" s="236">
        <v>187931474.85907039</v>
      </c>
      <c r="BR169" s="236">
        <v>256536782.52349341</v>
      </c>
      <c r="BS169" s="236">
        <v>131626238.74378748</v>
      </c>
      <c r="BT169" s="236">
        <v>822789379.44758308</v>
      </c>
      <c r="BU169" s="236">
        <v>205850178.53491765</v>
      </c>
      <c r="BV169" s="236">
        <v>352814715.49585092</v>
      </c>
      <c r="BW169" s="236">
        <v>205677487.24098486</v>
      </c>
      <c r="BX169" s="236">
        <v>392099876.83962554</v>
      </c>
      <c r="BY169" s="236">
        <v>240516768.39822817</v>
      </c>
      <c r="BZ169" s="236">
        <v>313609823.118424</v>
      </c>
      <c r="CA169" s="236">
        <v>554408456.58500469</v>
      </c>
      <c r="CB169" s="236">
        <v>73097203.832452267</v>
      </c>
      <c r="CC169" s="236">
        <v>116606399.47549622</v>
      </c>
      <c r="CD169" s="236">
        <v>133753334.9885381</v>
      </c>
      <c r="CE169" s="236">
        <v>293608011.28972107</v>
      </c>
      <c r="CF169" s="236">
        <v>216930052.19109276</v>
      </c>
      <c r="CG169" s="236">
        <v>199394143.12001637</v>
      </c>
      <c r="CH169" s="236">
        <v>467309829.79139364</v>
      </c>
      <c r="CI169" s="236">
        <v>116406476.06113829</v>
      </c>
      <c r="CJ169" s="236">
        <v>99936425.535989195</v>
      </c>
      <c r="CK169" s="236">
        <v>200591068.02545056</v>
      </c>
      <c r="CL169" s="236">
        <v>99117768.010533273</v>
      </c>
      <c r="CM169" s="236">
        <v>232462617.63584381</v>
      </c>
      <c r="CN169" s="236">
        <v>189941208.78841436</v>
      </c>
      <c r="CO169" s="236">
        <v>128835928.48490325</v>
      </c>
      <c r="CP169" s="236">
        <v>206515423.28026703</v>
      </c>
      <c r="CQ169" s="236">
        <v>122739056.21527244</v>
      </c>
      <c r="CR169" s="236">
        <v>442572628.3229183</v>
      </c>
      <c r="CS169" s="236">
        <v>260363539.30605358</v>
      </c>
      <c r="CT169" s="236">
        <v>830834792.98904538</v>
      </c>
      <c r="CU169" s="236">
        <v>319935662.73343188</v>
      </c>
      <c r="CV169" s="236">
        <v>146180346.7908085</v>
      </c>
      <c r="CW169" s="236">
        <v>7251116153.4798641</v>
      </c>
      <c r="CX169" s="236">
        <v>3811223582.1371722</v>
      </c>
      <c r="CY169" s="236">
        <v>4039572579.0870852</v>
      </c>
      <c r="CZ169" s="236">
        <v>3040041931.1683617</v>
      </c>
      <c r="DA169" s="236">
        <v>2736351497.5510249</v>
      </c>
      <c r="DB169" s="236">
        <v>3560819258.8623352</v>
      </c>
      <c r="DC169" s="236">
        <v>4440969618.5672359</v>
      </c>
      <c r="DD169" s="236">
        <v>2654739571.5321026</v>
      </c>
      <c r="DE169" s="236">
        <v>2253431804.8298388</v>
      </c>
      <c r="DF169" s="236">
        <v>25707806232.407814</v>
      </c>
      <c r="DG169" s="236">
        <v>24530652890.038246</v>
      </c>
      <c r="DH169" s="236">
        <v>14727255522.985001</v>
      </c>
      <c r="DI169" s="236">
        <v>40790075093.576469</v>
      </c>
      <c r="DJ169" s="236">
        <v>106709447723.32547</v>
      </c>
      <c r="DK169" s="236">
        <v>0</v>
      </c>
      <c r="DL169" s="237">
        <v>392110996916.31549</v>
      </c>
      <c r="DM169" s="343">
        <f t="shared" si="130"/>
        <v>126520517700.93649</v>
      </c>
      <c r="DN169" s="317"/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6">SUM(DU16,DU17,DU20,DU48,DU75,DU102,DU107,DU113,DU119,DU125,DU128,DU129,DU130,DU133,DU134,DU135,DU165)</f>
        <v>83479.835746252473</v>
      </c>
      <c r="DV169" s="236">
        <f t="shared" si="146"/>
        <v>24165.050074126237</v>
      </c>
      <c r="DW169" s="236">
        <f t="shared" si="146"/>
        <v>18875.631880557747</v>
      </c>
      <c r="DX169" s="236">
        <f t="shared" si="146"/>
        <v>18870.859746306745</v>
      </c>
      <c r="DY169" s="236">
        <f t="shared" si="146"/>
        <v>15568.02832422836</v>
      </c>
      <c r="DZ169" s="236">
        <f t="shared" si="146"/>
        <v>18686.353682510897</v>
      </c>
      <c r="EA169" s="236">
        <f t="shared" si="146"/>
        <v>50238.459122446075</v>
      </c>
      <c r="EB169" s="236">
        <f t="shared" si="146"/>
        <v>55517.33061656147</v>
      </c>
      <c r="EC169" s="236">
        <f t="shared" si="146"/>
        <v>106709.44772332546</v>
      </c>
      <c r="ED169" s="237">
        <f t="shared" si="132"/>
        <v>392110.99691631546</v>
      </c>
      <c r="EE169" s="303">
        <f>ED169-(DL169/$DQ$4)</f>
        <v>0</v>
      </c>
      <c r="EF169" s="306"/>
      <c r="EG169" s="314">
        <v>2299.2951581250672</v>
      </c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>
        <f t="shared" si="130"/>
        <v>0</v>
      </c>
      <c r="DN170" s="317"/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>
        <v>0</v>
      </c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>
        <f t="shared" si="130"/>
        <v>0</v>
      </c>
      <c r="DN171" s="317"/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47">DU172+DU190+DU181</f>
        <v>-1231.381956371057</v>
      </c>
      <c r="DV171" s="215">
        <f t="shared" si="147"/>
        <v>-7388.2924662029691</v>
      </c>
      <c r="DW171" s="215">
        <f t="shared" si="147"/>
        <v>-28321.788412680216</v>
      </c>
      <c r="DX171" s="215">
        <f t="shared" si="147"/>
        <v>6.0543030704138735E-12</v>
      </c>
      <c r="DY171" s="215">
        <f t="shared" si="147"/>
        <v>5.3731892257928906E-12</v>
      </c>
      <c r="DZ171" s="215">
        <f t="shared" si="147"/>
        <v>-1.0649001225829112E-11</v>
      </c>
      <c r="EA171" s="215">
        <f t="shared" si="147"/>
        <v>1.0512750595808024E-11</v>
      </c>
      <c r="EB171" s="215">
        <f t="shared" si="147"/>
        <v>-183237.8457501228</v>
      </c>
      <c r="EC171" s="215">
        <f t="shared" si="147"/>
        <v>4.6773999929428093E-13</v>
      </c>
      <c r="ED171" s="217">
        <f t="shared" si="132"/>
        <v>-220179.30858537703</v>
      </c>
      <c r="EE171" s="305"/>
      <c r="EF171" s="306"/>
      <c r="EG171" s="314">
        <v>-222.16524207010661</v>
      </c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>
        <f t="shared" si="130"/>
        <v>0</v>
      </c>
      <c r="DN172" s="317"/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48">SUM(DU173:DU180)</f>
        <v>-156.68616627112758</v>
      </c>
      <c r="DV172" s="215">
        <f t="shared" si="148"/>
        <v>-940.11735486108694</v>
      </c>
      <c r="DW172" s="215">
        <f t="shared" si="148"/>
        <v>-3603.7835757398002</v>
      </c>
      <c r="DX172" s="215">
        <f t="shared" si="148"/>
        <v>3.1901562324492255E-12</v>
      </c>
      <c r="DY172" s="215">
        <f t="shared" si="148"/>
        <v>4.691526293754583E-12</v>
      </c>
      <c r="DZ172" s="215">
        <f t="shared" si="148"/>
        <v>-1.0124167427420604E-11</v>
      </c>
      <c r="EA172" s="215">
        <f t="shared" si="148"/>
        <v>1.05186216533184E-11</v>
      </c>
      <c r="EB172" s="215">
        <f t="shared" si="148"/>
        <v>-95242.245625748561</v>
      </c>
      <c r="EC172" s="215">
        <f t="shared" si="148"/>
        <v>4.6773999929428093E-13</v>
      </c>
      <c r="ED172" s="217">
        <f t="shared" si="132"/>
        <v>-99942.832722620573</v>
      </c>
      <c r="EE172" s="305"/>
      <c r="EF172" s="306"/>
      <c r="EG172" s="314">
        <v>-2.1485918785310787</v>
      </c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-2852694.9107328486</v>
      </c>
      <c r="J173" s="206">
        <v>-2852716.0839427919</v>
      </c>
      <c r="K173" s="206">
        <v>-2852711.3604903826</v>
      </c>
      <c r="L173" s="206">
        <v>-2852723.3544902578</v>
      </c>
      <c r="M173" s="206">
        <v>-2852694.9107328942</v>
      </c>
      <c r="N173" s="206">
        <v>-2852732.5337001956</v>
      </c>
      <c r="O173" s="206">
        <v>-2852694.910733141</v>
      </c>
      <c r="P173" s="206">
        <v>-2852723.3544900329</v>
      </c>
      <c r="Q173" s="206">
        <v>-2852711.360490296</v>
      </c>
      <c r="R173" s="206">
        <v>-2852716.0839427807</v>
      </c>
      <c r="S173" s="206">
        <v>-2852694.9107331606</v>
      </c>
      <c r="T173" s="206">
        <v>-2852739.8042476121</v>
      </c>
      <c r="U173" s="206">
        <v>-2852694.9107327471</v>
      </c>
      <c r="V173" s="206">
        <v>-2852716.0839428105</v>
      </c>
      <c r="W173" s="206">
        <v>-2852711.360490629</v>
      </c>
      <c r="X173" s="206">
        <v>-2852723.3544900864</v>
      </c>
      <c r="Y173" s="206">
        <v>-2852694.9107329505</v>
      </c>
      <c r="Z173" s="206">
        <v>-2852732.5337001318</v>
      </c>
      <c r="AA173" s="206">
        <v>-2852694.9107330716</v>
      </c>
      <c r="AB173" s="206">
        <v>-2852723.3544900157</v>
      </c>
      <c r="AC173" s="206">
        <v>-2852711.3604906248</v>
      </c>
      <c r="AD173" s="206">
        <v>-2852716.0839425148</v>
      </c>
      <c r="AE173" s="206">
        <v>-2852694.9107331224</v>
      </c>
      <c r="AF173" s="206">
        <v>-2852739.8042475032</v>
      </c>
      <c r="AG173" s="206">
        <v>-2852694.9107328267</v>
      </c>
      <c r="AH173" s="206">
        <v>-2852716.0839427807</v>
      </c>
      <c r="AI173" s="206">
        <v>-2852711.3604906159</v>
      </c>
      <c r="AJ173" s="206">
        <v>-2852723.3544900664</v>
      </c>
      <c r="AK173" s="206">
        <v>-2852694.9107330358</v>
      </c>
      <c r="AL173" s="206">
        <v>-2852732.5337000815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-1822485190.0600867</v>
      </c>
      <c r="DJ173" s="232">
        <v>0</v>
      </c>
      <c r="DK173" s="206">
        <v>0</v>
      </c>
      <c r="DL173" s="207">
        <v>-1908066570.3716288</v>
      </c>
      <c r="DM173" s="343">
        <f t="shared" si="130"/>
        <v>-85581380.311542004</v>
      </c>
      <c r="DN173" s="317" t="s">
        <v>419</v>
      </c>
      <c r="DO173" s="317"/>
      <c r="DP173" s="317"/>
      <c r="DQ173" s="208"/>
      <c r="DR173" s="209"/>
      <c r="DS173" s="209" t="s">
        <v>304</v>
      </c>
      <c r="DT173" s="205"/>
      <c r="DU173" s="206">
        <f t="shared" ref="DU173:DU180" si="149">I173/$DQ$4</f>
        <v>-2.8526949107328488</v>
      </c>
      <c r="DV173" s="206">
        <f t="shared" ref="DV173:DV180" si="150">SUM(J173:O173)/$DQ$4</f>
        <v>-17.116273154089669</v>
      </c>
      <c r="DW173" s="206">
        <f t="shared" ref="DW173:DW180" si="151">SUM(P173:AL173)/$DQ$4</f>
        <v>-65.612412246719501</v>
      </c>
      <c r="DX173" s="206">
        <f t="shared" ref="DX173:DX180" si="152">SUM(AM173:CT173)/$DQ$4</f>
        <v>0</v>
      </c>
      <c r="DY173" s="206">
        <f t="shared" ref="DY173:DY180" si="153">SUM(CU173:CY173)/$DQ$4</f>
        <v>0</v>
      </c>
      <c r="DZ173" s="206">
        <f t="shared" ref="DZ173:DZ180" si="154">SUM(CZ173:DE173)/$DQ$4</f>
        <v>0</v>
      </c>
      <c r="EA173" s="206">
        <f t="shared" ref="EA173:EA180" si="155">SUM(DF173:DG173)/$DQ$4</f>
        <v>0</v>
      </c>
      <c r="EB173" s="206">
        <f t="shared" ref="EB173:EB180" si="156">SUM(DH173:DI173)/$DQ$4</f>
        <v>-1822.4851900600868</v>
      </c>
      <c r="EC173" s="206">
        <f t="shared" ref="EC173:EC180" si="157">SUM(DJ173:DK173)/$DQ$4</f>
        <v>0</v>
      </c>
      <c r="ED173" s="207">
        <f t="shared" si="132"/>
        <v>-1908.0665703716288</v>
      </c>
      <c r="EE173" s="303">
        <f t="shared" ref="EE173:EE180" si="158">ED173-(DL173/$DQ$4)</f>
        <v>0</v>
      </c>
      <c r="EF173" s="306"/>
      <c r="EG173" s="314">
        <v>1.026847742555006</v>
      </c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-121761871.20316218</v>
      </c>
      <c r="J174" s="206">
        <v>-121761906.40828776</v>
      </c>
      <c r="K174" s="206">
        <v>-121761898.06275254</v>
      </c>
      <c r="L174" s="206">
        <v>-121761940.2364471</v>
      </c>
      <c r="M174" s="206">
        <v>-121761871.20316471</v>
      </c>
      <c r="N174" s="206">
        <v>-121761952.96268226</v>
      </c>
      <c r="O174" s="206">
        <v>-121761911.89026356</v>
      </c>
      <c r="P174" s="206">
        <v>-121762001.84461594</v>
      </c>
      <c r="Q174" s="206">
        <v>-121761914.02699345</v>
      </c>
      <c r="R174" s="206">
        <v>-121761906.4082844</v>
      </c>
      <c r="S174" s="206">
        <v>-121761871.20317556</v>
      </c>
      <c r="T174" s="206">
        <v>-121761986.79083318</v>
      </c>
      <c r="U174" s="206">
        <v>-121761882.54854265</v>
      </c>
      <c r="V174" s="206">
        <v>-121761947.09537384</v>
      </c>
      <c r="W174" s="206">
        <v>-121761898.06276566</v>
      </c>
      <c r="X174" s="206">
        <v>-121762001.84461313</v>
      </c>
      <c r="Y174" s="206">
        <v>-121761871.20317538</v>
      </c>
      <c r="Z174" s="206">
        <v>-121761968.92690937</v>
      </c>
      <c r="AA174" s="206">
        <v>-121761871.20317671</v>
      </c>
      <c r="AB174" s="206">
        <v>-121761940.23643234</v>
      </c>
      <c r="AC174" s="206">
        <v>-121761938.74985921</v>
      </c>
      <c r="AD174" s="206">
        <v>-121761906.40827344</v>
      </c>
      <c r="AE174" s="206">
        <v>-121761880.9519048</v>
      </c>
      <c r="AF174" s="206">
        <v>-121762048.39900813</v>
      </c>
      <c r="AG174" s="206">
        <v>-121761871.20316875</v>
      </c>
      <c r="AH174" s="206">
        <v>-121761917.7536591</v>
      </c>
      <c r="AI174" s="206">
        <v>-121761914.02700661</v>
      </c>
      <c r="AJ174" s="206">
        <v>-121761996.82311183</v>
      </c>
      <c r="AK174" s="206">
        <v>-121761871.20317438</v>
      </c>
      <c r="AL174" s="206">
        <v>-121761952.96267042</v>
      </c>
      <c r="AM174" s="206">
        <v>-4.1888945270329689E-7</v>
      </c>
      <c r="AN174" s="206">
        <v>-6.8451539846137146E-7</v>
      </c>
      <c r="AO174" s="206">
        <v>5.9544295072555571E-7</v>
      </c>
      <c r="AP174" s="206">
        <v>3.4363754093646956E-7</v>
      </c>
      <c r="AQ174" s="206">
        <v>2.8723478317260705E-7</v>
      </c>
      <c r="AR174" s="206">
        <v>-1.137778162956243E-7</v>
      </c>
      <c r="AS174" s="206">
        <v>-6.0494290664792226E-8</v>
      </c>
      <c r="AT174" s="206">
        <v>6.8137794733047456E-7</v>
      </c>
      <c r="AU174" s="206">
        <v>3.2067298889160198E-7</v>
      </c>
      <c r="AV174" s="206">
        <v>1.9530951976776164E-7</v>
      </c>
      <c r="AW174" s="206">
        <v>-2.3851171135902433E-7</v>
      </c>
      <c r="AX174" s="206">
        <v>-5.9749744832515674E-7</v>
      </c>
      <c r="AY174" s="206">
        <v>2.6699155569076502E-7</v>
      </c>
      <c r="AZ174" s="206">
        <v>3.8294494152069068E-7</v>
      </c>
      <c r="BA174" s="206">
        <v>-1.9618123769760129E-7</v>
      </c>
      <c r="BB174" s="206">
        <v>-2.2190809249877892E-7</v>
      </c>
      <c r="BC174" s="206">
        <v>6.7833438515663157E-7</v>
      </c>
      <c r="BD174" s="206">
        <v>-7.0381909608841064E-8</v>
      </c>
      <c r="BE174" s="206">
        <v>-4.14643436670303E-7</v>
      </c>
      <c r="BF174" s="206">
        <v>-2.4227797985076926E-7</v>
      </c>
      <c r="BG174" s="206">
        <v>-8.2816556096076954E-7</v>
      </c>
      <c r="BH174" s="206">
        <v>-3.3290684223175008E-7</v>
      </c>
      <c r="BI174" s="206">
        <v>1.9614398479461623E-7</v>
      </c>
      <c r="BJ174" s="206">
        <v>1.335740089416504E-7</v>
      </c>
      <c r="BK174" s="206">
        <v>-5.3085945546627106E-7</v>
      </c>
      <c r="BL174" s="206">
        <v>5.3849443793296841E-7</v>
      </c>
      <c r="BM174" s="206">
        <v>1.7540529370307888E-7</v>
      </c>
      <c r="BN174" s="206">
        <v>-6.4852274954319022E-7</v>
      </c>
      <c r="BO174" s="206">
        <v>-7.3924660682678214E-8</v>
      </c>
      <c r="BP174" s="206">
        <v>2.7820467948913534E-7</v>
      </c>
      <c r="BQ174" s="206">
        <v>-5.9242732822895085E-7</v>
      </c>
      <c r="BR174" s="206">
        <v>-3.8957595825195331E-7</v>
      </c>
      <c r="BS174" s="206">
        <v>1.0504703968763324E-6</v>
      </c>
      <c r="BT174" s="206">
        <v>-6.2662363052368195E-7</v>
      </c>
      <c r="BU174" s="206">
        <v>5.0540268421173151E-7</v>
      </c>
      <c r="BV174" s="206">
        <v>-4.9829483032226549E-7</v>
      </c>
      <c r="BW174" s="206">
        <v>-2.1805614233017002E-7</v>
      </c>
      <c r="BX174" s="206">
        <v>5.3858757019042966E-7</v>
      </c>
      <c r="BY174" s="206">
        <v>6.8539753556251542E-7</v>
      </c>
      <c r="BZ174" s="206">
        <v>-2.3842602968215957E-7</v>
      </c>
      <c r="CA174" s="206">
        <v>5.0891935825347888E-7</v>
      </c>
      <c r="CB174" s="206">
        <v>2.8400123119354244E-7</v>
      </c>
      <c r="CC174" s="206">
        <v>1.0608509182929986E-7</v>
      </c>
      <c r="CD174" s="206">
        <v>5.4708123207092304E-7</v>
      </c>
      <c r="CE174" s="206">
        <v>-8.6128711700439404E-8</v>
      </c>
      <c r="CF174" s="206">
        <v>3.3593177795410231E-7</v>
      </c>
      <c r="CG174" s="206">
        <v>2.3217499256134003E-7</v>
      </c>
      <c r="CH174" s="206">
        <v>-3.128200769424425E-7</v>
      </c>
      <c r="CI174" s="206">
        <v>-2.1159648895263697E-8</v>
      </c>
      <c r="CJ174" s="206">
        <v>2.5506029487587544E-7</v>
      </c>
      <c r="CK174" s="206">
        <v>6.6518038511276211E-7</v>
      </c>
      <c r="CL174" s="206">
        <v>-3.0773878097534187E-7</v>
      </c>
      <c r="CM174" s="206">
        <v>5.5998563766479532E-8</v>
      </c>
      <c r="CN174" s="206">
        <v>1.142024993896485E-7</v>
      </c>
      <c r="CO174" s="206">
        <v>-7.8022480010986359E-7</v>
      </c>
      <c r="CP174" s="206">
        <v>4.6324729919433611E-7</v>
      </c>
      <c r="CQ174" s="206">
        <v>4.282854497432714E-7</v>
      </c>
      <c r="CR174" s="206">
        <v>-2.9167532920837447E-7</v>
      </c>
      <c r="CS174" s="206">
        <v>-9.2146969109308018E-7</v>
      </c>
      <c r="CT174" s="206">
        <v>6.2322616577148456E-7</v>
      </c>
      <c r="CU174" s="206">
        <v>-3.4391880035400372E-7</v>
      </c>
      <c r="CV174" s="206">
        <v>5.256682634353641E-7</v>
      </c>
      <c r="CW174" s="206">
        <v>-4.4353306293487571E-8</v>
      </c>
      <c r="CX174" s="206">
        <v>4.6096183359623006E-6</v>
      </c>
      <c r="CY174" s="206">
        <v>4.8175454139709396E-7</v>
      </c>
      <c r="CZ174" s="206">
        <v>-4.8405863344669299E-6</v>
      </c>
      <c r="DA174" s="206">
        <v>-6.5976381301879835E-7</v>
      </c>
      <c r="DB174" s="206">
        <v>-4.219450056552887E-7</v>
      </c>
      <c r="DC174" s="206">
        <v>3.1270235776901292E-6</v>
      </c>
      <c r="DD174" s="206">
        <v>-9.227637201547655E-7</v>
      </c>
      <c r="DE174" s="206">
        <v>-1.6771890223026275E-6</v>
      </c>
      <c r="DF174" s="206">
        <v>4.8709325492381997E-6</v>
      </c>
      <c r="DG174" s="206">
        <v>5.6476891040802001E-6</v>
      </c>
      <c r="DH174" s="206">
        <v>4.0949769318103802E-6</v>
      </c>
      <c r="DI174" s="206">
        <v>-72587350068.847061</v>
      </c>
      <c r="DJ174" s="232">
        <v>4.6773999929428098E-7</v>
      </c>
      <c r="DK174" s="206">
        <v>0</v>
      </c>
      <c r="DL174" s="207">
        <v>-76240207780.690536</v>
      </c>
      <c r="DM174" s="343">
        <f t="shared" si="130"/>
        <v>-3652857711.8434892</v>
      </c>
      <c r="DN174" s="317" t="s">
        <v>419</v>
      </c>
      <c r="DO174" s="317"/>
      <c r="DP174" s="317"/>
      <c r="DQ174" s="208"/>
      <c r="DR174" s="209"/>
      <c r="DS174" s="209" t="s">
        <v>305</v>
      </c>
      <c r="DT174" s="205"/>
      <c r="DU174" s="206">
        <f t="shared" si="149"/>
        <v>-121.76187120316217</v>
      </c>
      <c r="DV174" s="206">
        <f t="shared" si="150"/>
        <v>-730.57148076359795</v>
      </c>
      <c r="DW174" s="206">
        <f t="shared" si="151"/>
        <v>-2800.5243598767283</v>
      </c>
      <c r="DX174" s="206">
        <f t="shared" si="152"/>
        <v>1.5149425453273551E-12</v>
      </c>
      <c r="DY174" s="206">
        <f t="shared" si="153"/>
        <v>5.2287690341472665E-12</v>
      </c>
      <c r="DZ174" s="206">
        <f t="shared" si="154"/>
        <v>-5.3952243179082815E-12</v>
      </c>
      <c r="EA174" s="206">
        <f t="shared" si="155"/>
        <v>1.05186216533184E-11</v>
      </c>
      <c r="EB174" s="206">
        <f t="shared" si="156"/>
        <v>-72587.350068847067</v>
      </c>
      <c r="EC174" s="206">
        <f t="shared" si="157"/>
        <v>4.6773999929428093E-13</v>
      </c>
      <c r="ED174" s="207">
        <f t="shared" si="132"/>
        <v>-76240.207780690544</v>
      </c>
      <c r="EE174" s="303">
        <f t="shared" si="158"/>
        <v>0</v>
      </c>
      <c r="EF174" s="306"/>
      <c r="EG174" s="314">
        <v>-5.4231731682348254</v>
      </c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-32071600.157232545</v>
      </c>
      <c r="J175" s="206">
        <v>-32071600.157234464</v>
      </c>
      <c r="K175" s="206">
        <v>-32071600.157230817</v>
      </c>
      <c r="L175" s="206">
        <v>-32071600.157233775</v>
      </c>
      <c r="M175" s="206">
        <v>-32071600.157231849</v>
      </c>
      <c r="N175" s="206">
        <v>-32071600.157234032</v>
      </c>
      <c r="O175" s="206">
        <v>-32071600.157234393</v>
      </c>
      <c r="P175" s="206">
        <v>-32071600.157231808</v>
      </c>
      <c r="Q175" s="206">
        <v>-32071600.157229602</v>
      </c>
      <c r="R175" s="206">
        <v>-32071600.157236077</v>
      </c>
      <c r="S175" s="206">
        <v>-32071600.157232855</v>
      </c>
      <c r="T175" s="206">
        <v>-32071600.157231219</v>
      </c>
      <c r="U175" s="206">
        <v>-32071600.157230828</v>
      </c>
      <c r="V175" s="206">
        <v>-32071600.157232724</v>
      </c>
      <c r="W175" s="206">
        <v>-32071600.157235596</v>
      </c>
      <c r="X175" s="206">
        <v>-32071600.157232508</v>
      </c>
      <c r="Y175" s="206">
        <v>-32071600.157233454</v>
      </c>
      <c r="Z175" s="206">
        <v>-32071600.157231133</v>
      </c>
      <c r="AA175" s="206">
        <v>-32071600.157233633</v>
      </c>
      <c r="AB175" s="206">
        <v>-32071600.157231648</v>
      </c>
      <c r="AC175" s="206">
        <v>-32071600.157232732</v>
      </c>
      <c r="AD175" s="206">
        <v>-32071600.157233473</v>
      </c>
      <c r="AE175" s="206">
        <v>-32071600.157233141</v>
      </c>
      <c r="AF175" s="206">
        <v>-32071600.157231193</v>
      </c>
      <c r="AG175" s="206">
        <v>-32071600.15723151</v>
      </c>
      <c r="AH175" s="206">
        <v>-32071600.157233823</v>
      </c>
      <c r="AI175" s="206">
        <v>-32071600.157234959</v>
      </c>
      <c r="AJ175" s="206">
        <v>-32071600.15723101</v>
      </c>
      <c r="AK175" s="206">
        <v>-32071600.157235824</v>
      </c>
      <c r="AL175" s="206">
        <v>-32071600.157231554</v>
      </c>
      <c r="AM175" s="206">
        <v>2.5057792663574201E-7</v>
      </c>
      <c r="AN175" s="206">
        <v>1.3610124588012693E-6</v>
      </c>
      <c r="AO175" s="206">
        <v>2.3595988750457707E-7</v>
      </c>
      <c r="AP175" s="206">
        <v>-1.9671022891998276E-7</v>
      </c>
      <c r="AQ175" s="206">
        <v>-1.0367035865783696E-6</v>
      </c>
      <c r="AR175" s="206">
        <v>5.8445334434509237E-7</v>
      </c>
      <c r="AS175" s="206">
        <v>-3.5142153501510611E-7</v>
      </c>
      <c r="AT175" s="206">
        <v>-1.3887882232666005E-7</v>
      </c>
      <c r="AU175" s="206">
        <v>-1.4421343803405726E-7</v>
      </c>
      <c r="AV175" s="206">
        <v>8.3684921264648419E-8</v>
      </c>
      <c r="AW175" s="206">
        <v>6.3484907150268554E-7</v>
      </c>
      <c r="AX175" s="206">
        <v>3.4475326538085931E-7</v>
      </c>
      <c r="AY175" s="206">
        <v>2.1177530288696278E-7</v>
      </c>
      <c r="AZ175" s="206">
        <v>1.1434555053710938E-6</v>
      </c>
      <c r="BA175" s="206">
        <v>2.5022029876709013E-7</v>
      </c>
      <c r="BB175" s="206">
        <v>-2.9835291206836731E-7</v>
      </c>
      <c r="BC175" s="206">
        <v>-7.9721584916114798E-7</v>
      </c>
      <c r="BD175" s="206">
        <v>3.9872527122497552E-7</v>
      </c>
      <c r="BE175" s="206">
        <v>2.2152066230773931E-7</v>
      </c>
      <c r="BF175" s="206">
        <v>6.7919492721557866E-8</v>
      </c>
      <c r="BG175" s="206">
        <v>-9.06648114323616E-7</v>
      </c>
      <c r="BH175" s="206">
        <v>2.6503205299377443E-7</v>
      </c>
      <c r="BI175" s="206">
        <v>7.8414380550384518E-7</v>
      </c>
      <c r="BJ175" s="206">
        <v>-7.7526830136775991E-7</v>
      </c>
      <c r="BK175" s="206">
        <v>1.0299384593963622E-6</v>
      </c>
      <c r="BL175" s="206">
        <v>-7.6699536293745015E-7</v>
      </c>
      <c r="BM175" s="206">
        <v>-8.8709592819213883E-7</v>
      </c>
      <c r="BN175" s="206">
        <v>-6.533861160278318E-7</v>
      </c>
      <c r="BO175" s="206">
        <v>-4.4139474630355847E-7</v>
      </c>
      <c r="BP175" s="206">
        <v>1.4224648475646993E-7</v>
      </c>
      <c r="BQ175" s="206">
        <v>9.0360641479492175E-8</v>
      </c>
      <c r="BR175" s="206">
        <v>1.1699423193931572E-6</v>
      </c>
      <c r="BS175" s="206">
        <v>5.2304565906524646E-7</v>
      </c>
      <c r="BT175" s="206">
        <v>6.0517340898513796E-9</v>
      </c>
      <c r="BU175" s="206">
        <v>-9.8258256912231318E-8</v>
      </c>
      <c r="BV175" s="206">
        <v>-7.6219439506530606E-9</v>
      </c>
      <c r="BW175" s="206">
        <v>-7.1685388684272735E-7</v>
      </c>
      <c r="BX175" s="206">
        <v>9.907782077789349E-8</v>
      </c>
      <c r="BY175" s="206">
        <v>-1.6296505928039545E-6</v>
      </c>
      <c r="BZ175" s="206">
        <v>-1.4418363571166989E-6</v>
      </c>
      <c r="CA175" s="206">
        <v>4.1580200195312495E-7</v>
      </c>
      <c r="CB175" s="206">
        <v>5.2791088819503808E-7</v>
      </c>
      <c r="CC175" s="206">
        <v>2.3064315319061323E-6</v>
      </c>
      <c r="CD175" s="206">
        <v>-9.709820151329039E-7</v>
      </c>
      <c r="CE175" s="206">
        <v>7.3286890983581589E-7</v>
      </c>
      <c r="CF175" s="206">
        <v>-3.019571304321289E-7</v>
      </c>
      <c r="CG175" s="206">
        <v>1.5044212341308581E-7</v>
      </c>
      <c r="CH175" s="206">
        <v>6.7438185214996314E-7</v>
      </c>
      <c r="CI175" s="206">
        <v>1.3272464275360118E-7</v>
      </c>
      <c r="CJ175" s="206">
        <v>6.6947937011718714E-7</v>
      </c>
      <c r="CK175" s="206">
        <v>-5.3334236145019565E-7</v>
      </c>
      <c r="CL175" s="206">
        <v>8.9696049690246639E-7</v>
      </c>
      <c r="CM175" s="206">
        <v>2.3801624774932897E-7</v>
      </c>
      <c r="CN175" s="206">
        <v>-5.0389766693115196E-7</v>
      </c>
      <c r="CO175" s="206">
        <v>-5.2063353359699256E-7</v>
      </c>
      <c r="CP175" s="206">
        <v>5.3273141384124731E-7</v>
      </c>
      <c r="CQ175" s="206">
        <v>3.4198164939880333E-7</v>
      </c>
      <c r="CR175" s="206">
        <v>-1.3131499290466348E-6</v>
      </c>
      <c r="CS175" s="206">
        <v>-9.3185901641845705E-7</v>
      </c>
      <c r="CT175" s="206">
        <v>5.2106380462646532E-7</v>
      </c>
      <c r="CU175" s="206">
        <v>4.0575861930847199E-8</v>
      </c>
      <c r="CV175" s="206">
        <v>-5.4541602730751045E-7</v>
      </c>
      <c r="CW175" s="206">
        <v>-1.6173943877220158E-6</v>
      </c>
      <c r="CX175" s="206">
        <v>2.3570656776428196E-7</v>
      </c>
      <c r="CY175" s="206">
        <v>1.3492852449417136E-6</v>
      </c>
      <c r="CZ175" s="206">
        <v>-2.3210644721984835E-6</v>
      </c>
      <c r="DA175" s="206">
        <v>-6.6477060317993156E-7</v>
      </c>
      <c r="DB175" s="206">
        <v>1.7130374908447309E-7</v>
      </c>
      <c r="DC175" s="206">
        <v>-1.0043382644653281E-6</v>
      </c>
      <c r="DD175" s="206">
        <v>-3.5429000854492171E-7</v>
      </c>
      <c r="DE175" s="206">
        <v>-5.5578351020813033E-7</v>
      </c>
      <c r="DF175" s="206">
        <v>0</v>
      </c>
      <c r="DG175" s="206">
        <v>0</v>
      </c>
      <c r="DH175" s="206">
        <v>0</v>
      </c>
      <c r="DI175" s="206">
        <v>-20832410366.841404</v>
      </c>
      <c r="DJ175" s="232">
        <v>0</v>
      </c>
      <c r="DK175" s="206">
        <v>0</v>
      </c>
      <c r="DL175" s="207">
        <v>-21794558371.558392</v>
      </c>
      <c r="DM175" s="343">
        <f t="shared" si="130"/>
        <v>-962148004.71698427</v>
      </c>
      <c r="DN175" s="317" t="s">
        <v>419</v>
      </c>
      <c r="DO175" s="317"/>
      <c r="DP175" s="317"/>
      <c r="DQ175" s="220"/>
      <c r="DR175" s="221"/>
      <c r="DS175" s="221" t="s">
        <v>306</v>
      </c>
      <c r="DT175" s="223"/>
      <c r="DU175" s="206">
        <f t="shared" si="149"/>
        <v>-32.071600157232545</v>
      </c>
      <c r="DV175" s="206">
        <f t="shared" si="150"/>
        <v>-192.42960094339935</v>
      </c>
      <c r="DW175" s="206">
        <f t="shared" si="151"/>
        <v>-737.64680361635237</v>
      </c>
      <c r="DX175" s="206">
        <f t="shared" si="152"/>
        <v>1.6752136871218704E-12</v>
      </c>
      <c r="DY175" s="206">
        <f t="shared" si="153"/>
        <v>-5.3724274039268332E-13</v>
      </c>
      <c r="DZ175" s="206">
        <f t="shared" si="154"/>
        <v>-4.7289431095123226E-12</v>
      </c>
      <c r="EA175" s="206">
        <f t="shared" si="155"/>
        <v>0</v>
      </c>
      <c r="EB175" s="206">
        <f t="shared" si="156"/>
        <v>-20832.410366841403</v>
      </c>
      <c r="EC175" s="206">
        <f t="shared" si="157"/>
        <v>0</v>
      </c>
      <c r="ED175" s="207">
        <f t="shared" si="132"/>
        <v>-21794.558371558389</v>
      </c>
      <c r="EE175" s="303">
        <f t="shared" si="158"/>
        <v>0</v>
      </c>
      <c r="EF175" s="306"/>
      <c r="EG175" s="314">
        <v>2.2477335471488686</v>
      </c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>
        <f t="shared" si="130"/>
        <v>0</v>
      </c>
      <c r="DN176" s="317" t="s">
        <v>420</v>
      </c>
      <c r="DO176" s="317"/>
      <c r="DP176" s="317"/>
      <c r="DQ176" s="220"/>
      <c r="DR176" s="221"/>
      <c r="DS176" s="221" t="s">
        <v>307</v>
      </c>
      <c r="DT176" s="223"/>
      <c r="DU176" s="206">
        <f t="shared" si="149"/>
        <v>0</v>
      </c>
      <c r="DV176" s="206">
        <f t="shared" si="150"/>
        <v>0</v>
      </c>
      <c r="DW176" s="206">
        <f t="shared" si="151"/>
        <v>0</v>
      </c>
      <c r="DX176" s="206">
        <f t="shared" si="152"/>
        <v>0</v>
      </c>
      <c r="DY176" s="206">
        <f t="shared" si="153"/>
        <v>0</v>
      </c>
      <c r="DZ176" s="206">
        <f t="shared" si="154"/>
        <v>0</v>
      </c>
      <c r="EA176" s="206">
        <f t="shared" si="155"/>
        <v>0</v>
      </c>
      <c r="EB176" s="206">
        <f t="shared" si="156"/>
        <v>0</v>
      </c>
      <c r="EC176" s="206">
        <f t="shared" si="157"/>
        <v>0</v>
      </c>
      <c r="ED176" s="207">
        <f t="shared" si="132"/>
        <v>0</v>
      </c>
      <c r="EE176" s="303">
        <f t="shared" si="158"/>
        <v>0</v>
      </c>
      <c r="EF176" s="306"/>
      <c r="EG176" s="314">
        <v>0</v>
      </c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>
        <f t="shared" si="130"/>
        <v>0</v>
      </c>
      <c r="DN177" s="317" t="s">
        <v>420</v>
      </c>
      <c r="DO177" s="317"/>
      <c r="DP177" s="317"/>
      <c r="DQ177" s="220"/>
      <c r="DR177" s="221"/>
      <c r="DS177" s="221" t="s">
        <v>308</v>
      </c>
      <c r="DT177" s="223"/>
      <c r="DU177" s="206">
        <f t="shared" si="149"/>
        <v>0</v>
      </c>
      <c r="DV177" s="206">
        <f t="shared" si="150"/>
        <v>0</v>
      </c>
      <c r="DW177" s="206">
        <f t="shared" si="151"/>
        <v>0</v>
      </c>
      <c r="DX177" s="206">
        <f t="shared" si="152"/>
        <v>0</v>
      </c>
      <c r="DY177" s="206">
        <f t="shared" si="153"/>
        <v>0</v>
      </c>
      <c r="DZ177" s="206">
        <f t="shared" si="154"/>
        <v>0</v>
      </c>
      <c r="EA177" s="206">
        <f t="shared" si="155"/>
        <v>0</v>
      </c>
      <c r="EB177" s="206">
        <f t="shared" si="156"/>
        <v>0</v>
      </c>
      <c r="EC177" s="206">
        <f t="shared" si="157"/>
        <v>0</v>
      </c>
      <c r="ED177" s="207">
        <f t="shared" si="132"/>
        <v>0</v>
      </c>
      <c r="EE177" s="303">
        <f t="shared" si="158"/>
        <v>0</v>
      </c>
      <c r="EF177" s="306"/>
      <c r="EG177" s="314">
        <v>0</v>
      </c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>
        <f t="shared" si="130"/>
        <v>0</v>
      </c>
      <c r="DN178" s="317" t="s">
        <v>420</v>
      </c>
      <c r="DO178" s="317"/>
      <c r="DP178" s="317"/>
      <c r="DQ178" s="220"/>
      <c r="DR178" s="221"/>
      <c r="DS178" s="221" t="s">
        <v>309</v>
      </c>
      <c r="DT178" s="223"/>
      <c r="DU178" s="206">
        <f t="shared" si="149"/>
        <v>0</v>
      </c>
      <c r="DV178" s="206">
        <f t="shared" si="150"/>
        <v>0</v>
      </c>
      <c r="DW178" s="206">
        <f t="shared" si="151"/>
        <v>0</v>
      </c>
      <c r="DX178" s="206">
        <f t="shared" si="152"/>
        <v>0</v>
      </c>
      <c r="DY178" s="206">
        <f t="shared" si="153"/>
        <v>0</v>
      </c>
      <c r="DZ178" s="206">
        <f t="shared" si="154"/>
        <v>0</v>
      </c>
      <c r="EA178" s="206">
        <f t="shared" si="155"/>
        <v>0</v>
      </c>
      <c r="EB178" s="206">
        <f t="shared" si="156"/>
        <v>0</v>
      </c>
      <c r="EC178" s="206">
        <f t="shared" si="157"/>
        <v>0</v>
      </c>
      <c r="ED178" s="207">
        <f t="shared" si="132"/>
        <v>0</v>
      </c>
      <c r="EE178" s="303">
        <f t="shared" si="158"/>
        <v>0</v>
      </c>
      <c r="EF178" s="306"/>
      <c r="EG178" s="314">
        <v>0</v>
      </c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>
        <f t="shared" si="130"/>
        <v>0</v>
      </c>
      <c r="DN179" s="317" t="s">
        <v>420</v>
      </c>
      <c r="DO179" s="317"/>
      <c r="DP179" s="317"/>
      <c r="DQ179" s="220"/>
      <c r="DR179" s="221"/>
      <c r="DS179" s="221" t="s">
        <v>310</v>
      </c>
      <c r="DT179" s="223"/>
      <c r="DU179" s="206">
        <f t="shared" si="149"/>
        <v>0</v>
      </c>
      <c r="DV179" s="206">
        <f t="shared" si="150"/>
        <v>0</v>
      </c>
      <c r="DW179" s="206">
        <f t="shared" si="151"/>
        <v>0</v>
      </c>
      <c r="DX179" s="206">
        <f t="shared" si="152"/>
        <v>0</v>
      </c>
      <c r="DY179" s="206">
        <f t="shared" si="153"/>
        <v>0</v>
      </c>
      <c r="DZ179" s="206">
        <f t="shared" si="154"/>
        <v>0</v>
      </c>
      <c r="EA179" s="206">
        <f t="shared" si="155"/>
        <v>0</v>
      </c>
      <c r="EB179" s="206">
        <f t="shared" si="156"/>
        <v>0</v>
      </c>
      <c r="EC179" s="206">
        <f t="shared" si="157"/>
        <v>0</v>
      </c>
      <c r="ED179" s="207">
        <f t="shared" si="132"/>
        <v>0</v>
      </c>
      <c r="EE179" s="303">
        <f t="shared" si="158"/>
        <v>0</v>
      </c>
      <c r="EF179" s="306"/>
      <c r="EG179" s="314">
        <v>0</v>
      </c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>
        <f t="shared" si="130"/>
        <v>0</v>
      </c>
      <c r="DN180" s="317" t="s">
        <v>420</v>
      </c>
      <c r="DO180" s="317"/>
      <c r="DP180" s="317"/>
      <c r="DQ180" s="220"/>
      <c r="DR180" s="221"/>
      <c r="DS180" s="221" t="s">
        <v>311</v>
      </c>
      <c r="DT180" s="223"/>
      <c r="DU180" s="206">
        <f t="shared" si="149"/>
        <v>0</v>
      </c>
      <c r="DV180" s="206">
        <f t="shared" si="150"/>
        <v>0</v>
      </c>
      <c r="DW180" s="206">
        <f t="shared" si="151"/>
        <v>0</v>
      </c>
      <c r="DX180" s="206">
        <f t="shared" si="152"/>
        <v>0</v>
      </c>
      <c r="DY180" s="206">
        <f t="shared" si="153"/>
        <v>0</v>
      </c>
      <c r="DZ180" s="206">
        <f t="shared" si="154"/>
        <v>0</v>
      </c>
      <c r="EA180" s="206">
        <f t="shared" si="155"/>
        <v>0</v>
      </c>
      <c r="EB180" s="206">
        <f t="shared" si="156"/>
        <v>0</v>
      </c>
      <c r="EC180" s="206">
        <f t="shared" si="157"/>
        <v>0</v>
      </c>
      <c r="ED180" s="207">
        <f t="shared" si="132"/>
        <v>0</v>
      </c>
      <c r="EE180" s="303">
        <f t="shared" si="158"/>
        <v>0</v>
      </c>
      <c r="EF180" s="306"/>
      <c r="EG180" s="314">
        <v>0</v>
      </c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>
        <f t="shared" si="130"/>
        <v>0</v>
      </c>
      <c r="DN181" s="317"/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59">SUM(DU182:DU189)</f>
        <v>-33.145977083597494</v>
      </c>
      <c r="DV181" s="241">
        <f t="shared" si="159"/>
        <v>-198.87602472136317</v>
      </c>
      <c r="DW181" s="241">
        <f t="shared" si="159"/>
        <v>-762.35830347469096</v>
      </c>
      <c r="DX181" s="241">
        <f t="shared" si="159"/>
        <v>3.1501986086366367E-16</v>
      </c>
      <c r="DY181" s="241">
        <f t="shared" si="159"/>
        <v>-1.931004226207738E-14</v>
      </c>
      <c r="DZ181" s="241">
        <f t="shared" si="159"/>
        <v>-1.3217329978942951E-14</v>
      </c>
      <c r="EA181" s="241">
        <f t="shared" si="159"/>
        <v>3.6656856536865204E-15</v>
      </c>
      <c r="EB181" s="241">
        <f t="shared" si="159"/>
        <v>-10512.401479238055</v>
      </c>
      <c r="EC181" s="241">
        <f t="shared" si="159"/>
        <v>0</v>
      </c>
      <c r="ED181" s="242">
        <f t="shared" si="132"/>
        <v>-11506.781784517707</v>
      </c>
      <c r="EE181" s="305"/>
      <c r="EF181" s="306"/>
      <c r="EG181" s="314">
        <v>-6.0713293512689006</v>
      </c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-27465365.211628683</v>
      </c>
      <c r="J182" s="206">
        <v>-27465365.211627036</v>
      </c>
      <c r="K182" s="206">
        <v>-27465381.948091358</v>
      </c>
      <c r="L182" s="206">
        <v>-27465382.3811014</v>
      </c>
      <c r="M182" s="206">
        <v>-27465381.390477128</v>
      </c>
      <c r="N182" s="206">
        <v>-27465381.948091913</v>
      </c>
      <c r="O182" s="206">
        <v>-27465365.211628452</v>
      </c>
      <c r="P182" s="206">
        <v>-27465382.381101362</v>
      </c>
      <c r="Q182" s="206">
        <v>-27465398.476513892</v>
      </c>
      <c r="R182" s="206">
        <v>-27465397.520093974</v>
      </c>
      <c r="S182" s="206">
        <v>-27465365.211628165</v>
      </c>
      <c r="T182" s="206">
        <v>-27465415.708023828</v>
      </c>
      <c r="U182" s="206">
        <v>-27465365.211628597</v>
      </c>
      <c r="V182" s="206">
        <v>-27465365.211627867</v>
      </c>
      <c r="W182" s="206">
        <v>-27465398.126942351</v>
      </c>
      <c r="X182" s="206">
        <v>-27465382.381099336</v>
      </c>
      <c r="Y182" s="206">
        <v>-27465365.211628567</v>
      </c>
      <c r="Z182" s="206">
        <v>-27465398.476515785</v>
      </c>
      <c r="AA182" s="206">
        <v>-27465365.211626854</v>
      </c>
      <c r="AB182" s="206">
        <v>-27465414.689566404</v>
      </c>
      <c r="AC182" s="206">
        <v>-27465381.948091883</v>
      </c>
      <c r="AD182" s="206">
        <v>-27465365.211626723</v>
      </c>
      <c r="AE182" s="206">
        <v>-27465365.2116284</v>
      </c>
      <c r="AF182" s="206">
        <v>-27465415.708025627</v>
      </c>
      <c r="AG182" s="206">
        <v>-27465381.390477322</v>
      </c>
      <c r="AH182" s="206">
        <v>-27465365.211628266</v>
      </c>
      <c r="AI182" s="206">
        <v>-27465398.476515763</v>
      </c>
      <c r="AJ182" s="206">
        <v>-27465382.38110083</v>
      </c>
      <c r="AK182" s="206">
        <v>-27465365.211627319</v>
      </c>
      <c r="AL182" s="206">
        <v>-27465414.256556451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-8506506674.5402918</v>
      </c>
      <c r="DJ182" s="232">
        <v>0</v>
      </c>
      <c r="DK182" s="206">
        <v>0</v>
      </c>
      <c r="DL182" s="207">
        <v>-9330468146.6682129</v>
      </c>
      <c r="DM182" s="343">
        <f t="shared" si="130"/>
        <v>-823961472.12792158</v>
      </c>
      <c r="DN182" s="317" t="s">
        <v>419</v>
      </c>
      <c r="DO182" s="317"/>
      <c r="DP182" s="317"/>
      <c r="DQ182" s="220"/>
      <c r="DR182" s="221"/>
      <c r="DS182" s="221" t="s">
        <v>304</v>
      </c>
      <c r="DT182" s="223"/>
      <c r="DU182" s="206">
        <f t="shared" ref="DU182:DU189" si="160">I182/$DQ$4</f>
        <v>-27.465365211628683</v>
      </c>
      <c r="DV182" s="206">
        <f t="shared" ref="DV182:DV189" si="161">SUM(J182:O182)/$DQ$4</f>
        <v>-164.79225809101732</v>
      </c>
      <c r="DW182" s="206">
        <f t="shared" ref="DW182:DW189" si="162">SUM(P182:AL182)/$DQ$4</f>
        <v>-631.70384882527537</v>
      </c>
      <c r="DX182" s="206">
        <f t="shared" ref="DX182:DX189" si="163">SUM(AM182:CT182)/$DQ$4</f>
        <v>0</v>
      </c>
      <c r="DY182" s="206">
        <f t="shared" ref="DY182:DY189" si="164">SUM(CU182:CY182)/$DQ$4</f>
        <v>0</v>
      </c>
      <c r="DZ182" s="206">
        <f t="shared" ref="DZ182:DZ189" si="165">SUM(CZ182:DE182)/$DQ$4</f>
        <v>0</v>
      </c>
      <c r="EA182" s="206">
        <f t="shared" ref="EA182:EA189" si="166">SUM(DF182:DG182)/$DQ$4</f>
        <v>0</v>
      </c>
      <c r="EB182" s="206">
        <f t="shared" ref="EB182:EB189" si="167">SUM(DH182:DI182)/$DQ$4</f>
        <v>-8506.506674540291</v>
      </c>
      <c r="EC182" s="206">
        <f t="shared" ref="EC182:EC189" si="168">SUM(DJ182:DK182)/$DQ$4</f>
        <v>0</v>
      </c>
      <c r="ED182" s="207">
        <f t="shared" si="132"/>
        <v>-9330.4681466682123</v>
      </c>
      <c r="EE182" s="303">
        <f t="shared" ref="EE182:EE189" si="169">ED182-(DL182/$DQ$4)</f>
        <v>0</v>
      </c>
      <c r="EF182" s="306"/>
      <c r="EG182" s="314">
        <v>-9.0647076218673419</v>
      </c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-2416382.5131467823</v>
      </c>
      <c r="J183" s="206">
        <v>-2416414.312657909</v>
      </c>
      <c r="K183" s="206">
        <v>-2416382.5131467907</v>
      </c>
      <c r="L183" s="206">
        <v>-2416414.3126580869</v>
      </c>
      <c r="M183" s="206">
        <v>-2416382.5131465532</v>
      </c>
      <c r="N183" s="206">
        <v>-2416414.3126580869</v>
      </c>
      <c r="O183" s="206">
        <v>-2416382.5131467637</v>
      </c>
      <c r="P183" s="206">
        <v>-2416414.3126580743</v>
      </c>
      <c r="Q183" s="206">
        <v>-2416382.5131466556</v>
      </c>
      <c r="R183" s="206">
        <v>-2416414.3126580552</v>
      </c>
      <c r="S183" s="206">
        <v>-2416382.5131467832</v>
      </c>
      <c r="T183" s="206">
        <v>-2416414.3126579206</v>
      </c>
      <c r="U183" s="206">
        <v>-2416382.5131467902</v>
      </c>
      <c r="V183" s="206">
        <v>-2416414.312658065</v>
      </c>
      <c r="W183" s="206">
        <v>-2416382.5131467655</v>
      </c>
      <c r="X183" s="206">
        <v>-2416414.3126579467</v>
      </c>
      <c r="Y183" s="206">
        <v>-2416382.5131467315</v>
      </c>
      <c r="Z183" s="206">
        <v>-2416414.3126580822</v>
      </c>
      <c r="AA183" s="206">
        <v>-2416382.5131465555</v>
      </c>
      <c r="AB183" s="206">
        <v>-2416414.3126580846</v>
      </c>
      <c r="AC183" s="206">
        <v>-2416382.5131467856</v>
      </c>
      <c r="AD183" s="206">
        <v>-2416414.3126579123</v>
      </c>
      <c r="AE183" s="206">
        <v>-2416382.5131467776</v>
      </c>
      <c r="AF183" s="206">
        <v>-2416414.3126580636</v>
      </c>
      <c r="AG183" s="206">
        <v>-2416382.5131466538</v>
      </c>
      <c r="AH183" s="206">
        <v>-2416414.3126580776</v>
      </c>
      <c r="AI183" s="206">
        <v>-2416382.5131467539</v>
      </c>
      <c r="AJ183" s="206">
        <v>-2416414.312658092</v>
      </c>
      <c r="AK183" s="206">
        <v>-2416382.5131465462</v>
      </c>
      <c r="AL183" s="206">
        <v>-2416414.312658085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4.7683715820312501E-10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1.1920928955078099E-10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-813864822.1827265</v>
      </c>
      <c r="DJ183" s="232">
        <v>0</v>
      </c>
      <c r="DK183" s="206">
        <v>0</v>
      </c>
      <c r="DL183" s="207">
        <v>-886356774.56979775</v>
      </c>
      <c r="DM183" s="343">
        <f t="shared" si="130"/>
        <v>-72491952.387071237</v>
      </c>
      <c r="DN183" s="317" t="s">
        <v>419</v>
      </c>
      <c r="DO183" s="317"/>
      <c r="DP183" s="317"/>
      <c r="DQ183" s="208"/>
      <c r="DR183" s="209"/>
      <c r="DS183" s="209" t="s">
        <v>305</v>
      </c>
      <c r="DT183" s="205"/>
      <c r="DU183" s="206">
        <f t="shared" si="160"/>
        <v>-2.4163825131467824</v>
      </c>
      <c r="DV183" s="206">
        <f t="shared" si="161"/>
        <v>-14.498390477414189</v>
      </c>
      <c r="DW183" s="206">
        <f t="shared" si="162"/>
        <v>-55.577179396510275</v>
      </c>
      <c r="DX183" s="206">
        <f t="shared" si="163"/>
        <v>5.9604644775390597E-16</v>
      </c>
      <c r="DY183" s="206">
        <f t="shared" si="164"/>
        <v>0</v>
      </c>
      <c r="DZ183" s="206">
        <f t="shared" si="165"/>
        <v>0</v>
      </c>
      <c r="EA183" s="206">
        <f t="shared" si="166"/>
        <v>0</v>
      </c>
      <c r="EB183" s="206">
        <f t="shared" si="167"/>
        <v>-813.86482218272647</v>
      </c>
      <c r="EC183" s="206">
        <f t="shared" si="168"/>
        <v>0</v>
      </c>
      <c r="ED183" s="207">
        <f t="shared" si="132"/>
        <v>-886.35677456979772</v>
      </c>
      <c r="EE183" s="303">
        <f t="shared" si="169"/>
        <v>0</v>
      </c>
      <c r="EF183" s="306"/>
      <c r="EG183" s="314">
        <v>2.2543907039635798</v>
      </c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-3264229.3588220258</v>
      </c>
      <c r="J184" s="206">
        <v>-3264229.3588218126</v>
      </c>
      <c r="K184" s="206">
        <v>-3264229.3588220286</v>
      </c>
      <c r="L184" s="206">
        <v>-3264229.3588220607</v>
      </c>
      <c r="M184" s="206">
        <v>-3264229.3588217795</v>
      </c>
      <c r="N184" s="206">
        <v>-3264229.3588220119</v>
      </c>
      <c r="O184" s="206">
        <v>-3264229.3588219858</v>
      </c>
      <c r="P184" s="206">
        <v>-3264229.3588221511</v>
      </c>
      <c r="Q184" s="206">
        <v>-3264229.3588217571</v>
      </c>
      <c r="R184" s="206">
        <v>-3264229.3588220188</v>
      </c>
      <c r="S184" s="206">
        <v>-3264229.3588219914</v>
      </c>
      <c r="T184" s="206">
        <v>-3264229.3588219387</v>
      </c>
      <c r="U184" s="206">
        <v>-3264229.3588219476</v>
      </c>
      <c r="V184" s="206">
        <v>-3264229.3588220729</v>
      </c>
      <c r="W184" s="206">
        <v>-3264229.3588220687</v>
      </c>
      <c r="X184" s="206">
        <v>-3264229.3588217688</v>
      </c>
      <c r="Y184" s="206">
        <v>-3264229.3588220612</v>
      </c>
      <c r="Z184" s="206">
        <v>-3264229.3588220021</v>
      </c>
      <c r="AA184" s="206">
        <v>-3264229.3588217888</v>
      </c>
      <c r="AB184" s="206">
        <v>-3264229.3588221129</v>
      </c>
      <c r="AC184" s="206">
        <v>-3264229.3588220975</v>
      </c>
      <c r="AD184" s="206">
        <v>-3264229.3588218139</v>
      </c>
      <c r="AE184" s="206">
        <v>-3264229.3588219774</v>
      </c>
      <c r="AF184" s="206">
        <v>-3264229.3588220174</v>
      </c>
      <c r="AG184" s="206">
        <v>-3264229.3588218205</v>
      </c>
      <c r="AH184" s="206">
        <v>-3264229.3588219793</v>
      </c>
      <c r="AI184" s="206">
        <v>-3264229.3588220673</v>
      </c>
      <c r="AJ184" s="206">
        <v>-3264229.358821929</v>
      </c>
      <c r="AK184" s="206">
        <v>-3264229.3588218139</v>
      </c>
      <c r="AL184" s="206">
        <v>-3264229.3588220873</v>
      </c>
      <c r="AM184" s="206">
        <v>-4.02629375457764E-8</v>
      </c>
      <c r="AN184" s="206">
        <v>1.9210577011108395E-7</v>
      </c>
      <c r="AO184" s="206">
        <v>-9.1552734375000002E-8</v>
      </c>
      <c r="AP184" s="206">
        <v>-1.58548355102539E-8</v>
      </c>
      <c r="AQ184" s="206">
        <v>6.9629400968551605E-8</v>
      </c>
      <c r="AR184" s="206">
        <v>1.0386109352111801E-8</v>
      </c>
      <c r="AS184" s="206">
        <v>0</v>
      </c>
      <c r="AT184" s="206">
        <v>0</v>
      </c>
      <c r="AU184" s="206">
        <v>1.1913478374481199E-8</v>
      </c>
      <c r="AV184" s="206">
        <v>7.3241535574197804E-9</v>
      </c>
      <c r="AW184" s="206">
        <v>0</v>
      </c>
      <c r="AX184" s="206">
        <v>2.6464462280273401E-8</v>
      </c>
      <c r="AY184" s="206">
        <v>0</v>
      </c>
      <c r="AZ184" s="206">
        <v>0</v>
      </c>
      <c r="BA184" s="206">
        <v>6.1094760894775404E-9</v>
      </c>
      <c r="BB184" s="206">
        <v>3.0510127544403099E-9</v>
      </c>
      <c r="BC184" s="206">
        <v>-9.5367431640625002E-10</v>
      </c>
      <c r="BD184" s="206">
        <v>4.8801302909851101E-9</v>
      </c>
      <c r="BE184" s="206">
        <v>0</v>
      </c>
      <c r="BF184" s="206">
        <v>0</v>
      </c>
      <c r="BG184" s="206">
        <v>0</v>
      </c>
      <c r="BH184" s="206">
        <v>0</v>
      </c>
      <c r="BI184" s="206">
        <v>4.8875808715820298E-9</v>
      </c>
      <c r="BJ184" s="206">
        <v>7.3313713073730501E-9</v>
      </c>
      <c r="BK184" s="206">
        <v>-9.5367431640625002E-9</v>
      </c>
      <c r="BL184" s="206">
        <v>-4.8875808715820298E-9</v>
      </c>
      <c r="BM184" s="206">
        <v>-3.0517578125000001E-8</v>
      </c>
      <c r="BN184" s="206">
        <v>0</v>
      </c>
      <c r="BO184" s="206">
        <v>-1.19209289550781E-9</v>
      </c>
      <c r="BP184" s="206">
        <v>8.3446502685546899E-9</v>
      </c>
      <c r="BQ184" s="206">
        <v>-1.2636184692382801E-8</v>
      </c>
      <c r="BR184" s="206">
        <v>6.4849853515625005E-8</v>
      </c>
      <c r="BS184" s="206">
        <v>-1.4632940292358399E-7</v>
      </c>
      <c r="BT184" s="206">
        <v>0</v>
      </c>
      <c r="BU184" s="206">
        <v>0</v>
      </c>
      <c r="BV184" s="206">
        <v>0</v>
      </c>
      <c r="BW184" s="206">
        <v>-1.63912773132324E-10</v>
      </c>
      <c r="BX184" s="206">
        <v>-2.4437904357910199E-9</v>
      </c>
      <c r="BY184" s="206">
        <v>3.0517578125000001E-8</v>
      </c>
      <c r="BZ184" s="206">
        <v>1.3427808880806E-8</v>
      </c>
      <c r="CA184" s="206">
        <v>2.89678573608398E-8</v>
      </c>
      <c r="CB184" s="206">
        <v>0</v>
      </c>
      <c r="CC184" s="206">
        <v>0</v>
      </c>
      <c r="CD184" s="206">
        <v>3.2603740692138701E-8</v>
      </c>
      <c r="CE184" s="206">
        <v>-1.14738941192627E-7</v>
      </c>
      <c r="CF184" s="206">
        <v>6.3478946685790999E-8</v>
      </c>
      <c r="CG184" s="206">
        <v>-2.4437904357910199E-9</v>
      </c>
      <c r="CH184" s="206">
        <v>0</v>
      </c>
      <c r="CI184" s="206">
        <v>0</v>
      </c>
      <c r="CJ184" s="206">
        <v>0</v>
      </c>
      <c r="CK184" s="206">
        <v>2.0623207092285201E-8</v>
      </c>
      <c r="CL184" s="206">
        <v>-4.3511390686035203E-9</v>
      </c>
      <c r="CM184" s="206">
        <v>-6.3627958297729499E-8</v>
      </c>
      <c r="CN184" s="206">
        <v>-3.54647636413574E-8</v>
      </c>
      <c r="CO184" s="206">
        <v>4.10154461860657E-8</v>
      </c>
      <c r="CP184" s="206">
        <v>0</v>
      </c>
      <c r="CQ184" s="206">
        <v>0</v>
      </c>
      <c r="CR184" s="206">
        <v>2.45571136474609E-8</v>
      </c>
      <c r="CS184" s="206">
        <v>-7.5086951255798296E-8</v>
      </c>
      <c r="CT184" s="206">
        <v>-2.0705163478851301E-8</v>
      </c>
      <c r="CU184" s="206">
        <v>-9.0599060058593698E-9</v>
      </c>
      <c r="CV184" s="206">
        <v>1.6689300537109344E-8</v>
      </c>
      <c r="CW184" s="206">
        <v>-9.3070790171623241E-8</v>
      </c>
      <c r="CX184" s="206">
        <v>2.6226043701171898E-9</v>
      </c>
      <c r="CY184" s="206">
        <v>6.3508749008178704E-8</v>
      </c>
      <c r="CZ184" s="206">
        <v>-3.57627868652344E-8</v>
      </c>
      <c r="DA184" s="206">
        <v>-1.8179416656494101E-8</v>
      </c>
      <c r="DB184" s="206">
        <v>1.1205673217773399E-8</v>
      </c>
      <c r="DC184" s="206">
        <v>3.94880771636962E-10</v>
      </c>
      <c r="DD184" s="206">
        <v>-3.1292438507080102E-9</v>
      </c>
      <c r="DE184" s="206">
        <v>3.2253563404083197E-8</v>
      </c>
      <c r="DF184" s="206">
        <v>3.6656856536865201E-9</v>
      </c>
      <c r="DG184" s="206">
        <v>0</v>
      </c>
      <c r="DH184" s="206">
        <v>0</v>
      </c>
      <c r="DI184" s="206">
        <v>-1192029982.5150368</v>
      </c>
      <c r="DJ184" s="232">
        <v>0</v>
      </c>
      <c r="DK184" s="206">
        <v>0</v>
      </c>
      <c r="DL184" s="207">
        <v>-1289956863.2796957</v>
      </c>
      <c r="DM184" s="343">
        <f t="shared" si="130"/>
        <v>-97926880.764658973</v>
      </c>
      <c r="DN184" s="317" t="s">
        <v>419</v>
      </c>
      <c r="DO184" s="317"/>
      <c r="DP184" s="317"/>
      <c r="DQ184" s="208"/>
      <c r="DR184" s="209"/>
      <c r="DS184" s="209" t="s">
        <v>306</v>
      </c>
      <c r="DT184" s="205"/>
      <c r="DU184" s="206">
        <f t="shared" si="160"/>
        <v>-3.2642293588220257</v>
      </c>
      <c r="DV184" s="206">
        <f t="shared" si="161"/>
        <v>-19.58537615293168</v>
      </c>
      <c r="DW184" s="206">
        <f t="shared" si="162"/>
        <v>-75.077275252905295</v>
      </c>
      <c r="DX184" s="206">
        <f t="shared" si="163"/>
        <v>-2.810265868902423E-16</v>
      </c>
      <c r="DY184" s="206">
        <f t="shared" si="164"/>
        <v>-1.931004226207738E-14</v>
      </c>
      <c r="DZ184" s="206">
        <f t="shared" si="165"/>
        <v>-1.3217329978942951E-14</v>
      </c>
      <c r="EA184" s="206">
        <f t="shared" si="166"/>
        <v>3.6656856536865204E-15</v>
      </c>
      <c r="EB184" s="206">
        <f t="shared" si="167"/>
        <v>-1192.0299825150369</v>
      </c>
      <c r="EC184" s="206">
        <f t="shared" si="168"/>
        <v>0</v>
      </c>
      <c r="ED184" s="207">
        <f t="shared" si="132"/>
        <v>-1289.9568632796959</v>
      </c>
      <c r="EE184" s="303">
        <f t="shared" si="169"/>
        <v>0</v>
      </c>
      <c r="EF184" s="306"/>
      <c r="EG184" s="314">
        <v>0.73898756663479048</v>
      </c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>
        <f t="shared" si="130"/>
        <v>0</v>
      </c>
      <c r="DN185" s="317" t="s">
        <v>420</v>
      </c>
      <c r="DO185" s="317"/>
      <c r="DP185" s="317"/>
      <c r="DQ185" s="208"/>
      <c r="DR185" s="209"/>
      <c r="DS185" s="209" t="s">
        <v>307</v>
      </c>
      <c r="DT185" s="205"/>
      <c r="DU185" s="206">
        <f t="shared" si="160"/>
        <v>0</v>
      </c>
      <c r="DV185" s="206">
        <f t="shared" si="161"/>
        <v>0</v>
      </c>
      <c r="DW185" s="206">
        <f t="shared" si="162"/>
        <v>0</v>
      </c>
      <c r="DX185" s="206">
        <f t="shared" si="163"/>
        <v>0</v>
      </c>
      <c r="DY185" s="206">
        <f t="shared" si="164"/>
        <v>0</v>
      </c>
      <c r="DZ185" s="206">
        <f t="shared" si="165"/>
        <v>0</v>
      </c>
      <c r="EA185" s="206">
        <f t="shared" si="166"/>
        <v>0</v>
      </c>
      <c r="EB185" s="206">
        <f t="shared" si="167"/>
        <v>0</v>
      </c>
      <c r="EC185" s="206">
        <f t="shared" si="168"/>
        <v>0</v>
      </c>
      <c r="ED185" s="207">
        <f t="shared" si="132"/>
        <v>0</v>
      </c>
      <c r="EE185" s="303">
        <f t="shared" si="169"/>
        <v>0</v>
      </c>
      <c r="EF185" s="306"/>
      <c r="EG185" s="314">
        <v>0</v>
      </c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>
        <f t="shared" si="130"/>
        <v>0</v>
      </c>
      <c r="DN186" s="317" t="s">
        <v>420</v>
      </c>
      <c r="DO186" s="317"/>
      <c r="DP186" s="317"/>
      <c r="DQ186" s="208"/>
      <c r="DR186" s="209"/>
      <c r="DS186" s="209" t="s">
        <v>308</v>
      </c>
      <c r="DT186" s="205"/>
      <c r="DU186" s="206">
        <f t="shared" si="160"/>
        <v>0</v>
      </c>
      <c r="DV186" s="206">
        <f t="shared" si="161"/>
        <v>0</v>
      </c>
      <c r="DW186" s="206">
        <f t="shared" si="162"/>
        <v>0</v>
      </c>
      <c r="DX186" s="206">
        <f t="shared" si="163"/>
        <v>0</v>
      </c>
      <c r="DY186" s="206">
        <f t="shared" si="164"/>
        <v>0</v>
      </c>
      <c r="DZ186" s="206">
        <f t="shared" si="165"/>
        <v>0</v>
      </c>
      <c r="EA186" s="206">
        <f t="shared" si="166"/>
        <v>0</v>
      </c>
      <c r="EB186" s="206">
        <f t="shared" si="167"/>
        <v>0</v>
      </c>
      <c r="EC186" s="206">
        <f t="shared" si="168"/>
        <v>0</v>
      </c>
      <c r="ED186" s="207">
        <f t="shared" si="132"/>
        <v>0</v>
      </c>
      <c r="EE186" s="303">
        <f t="shared" si="169"/>
        <v>0</v>
      </c>
      <c r="EF186" s="306"/>
      <c r="EG186" s="314">
        <v>0</v>
      </c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>
        <f t="shared" si="130"/>
        <v>0</v>
      </c>
      <c r="DN187" s="317" t="s">
        <v>420</v>
      </c>
      <c r="DO187" s="317"/>
      <c r="DP187" s="317"/>
      <c r="DQ187" s="208"/>
      <c r="DR187" s="209"/>
      <c r="DS187" s="209" t="s">
        <v>309</v>
      </c>
      <c r="DT187" s="205"/>
      <c r="DU187" s="206">
        <f t="shared" si="160"/>
        <v>0</v>
      </c>
      <c r="DV187" s="206">
        <f t="shared" si="161"/>
        <v>0</v>
      </c>
      <c r="DW187" s="206">
        <f t="shared" si="162"/>
        <v>0</v>
      </c>
      <c r="DX187" s="206">
        <f t="shared" si="163"/>
        <v>0</v>
      </c>
      <c r="DY187" s="206">
        <f t="shared" si="164"/>
        <v>0</v>
      </c>
      <c r="DZ187" s="206">
        <f t="shared" si="165"/>
        <v>0</v>
      </c>
      <c r="EA187" s="206">
        <f t="shared" si="166"/>
        <v>0</v>
      </c>
      <c r="EB187" s="206">
        <f t="shared" si="167"/>
        <v>0</v>
      </c>
      <c r="EC187" s="206">
        <f t="shared" si="168"/>
        <v>0</v>
      </c>
      <c r="ED187" s="207">
        <f t="shared" si="132"/>
        <v>0</v>
      </c>
      <c r="EE187" s="303">
        <f t="shared" si="169"/>
        <v>0</v>
      </c>
      <c r="EF187" s="306"/>
      <c r="EG187" s="314">
        <v>0</v>
      </c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>
        <f t="shared" si="130"/>
        <v>0</v>
      </c>
      <c r="DN188" s="317" t="s">
        <v>420</v>
      </c>
      <c r="DO188" s="317"/>
      <c r="DP188" s="317"/>
      <c r="DQ188" s="208"/>
      <c r="DR188" s="209"/>
      <c r="DS188" s="209" t="s">
        <v>310</v>
      </c>
      <c r="DT188" s="205"/>
      <c r="DU188" s="206">
        <f t="shared" si="160"/>
        <v>0</v>
      </c>
      <c r="DV188" s="206">
        <f t="shared" si="161"/>
        <v>0</v>
      </c>
      <c r="DW188" s="206">
        <f t="shared" si="162"/>
        <v>0</v>
      </c>
      <c r="DX188" s="206">
        <f t="shared" si="163"/>
        <v>0</v>
      </c>
      <c r="DY188" s="206">
        <f t="shared" si="164"/>
        <v>0</v>
      </c>
      <c r="DZ188" s="206">
        <f t="shared" si="165"/>
        <v>0</v>
      </c>
      <c r="EA188" s="206">
        <f t="shared" si="166"/>
        <v>0</v>
      </c>
      <c r="EB188" s="206">
        <f t="shared" si="167"/>
        <v>0</v>
      </c>
      <c r="EC188" s="206">
        <f t="shared" si="168"/>
        <v>0</v>
      </c>
      <c r="ED188" s="207">
        <f t="shared" si="132"/>
        <v>0</v>
      </c>
      <c r="EE188" s="303">
        <f t="shared" si="169"/>
        <v>0</v>
      </c>
      <c r="EF188" s="306"/>
      <c r="EG188" s="314">
        <v>0</v>
      </c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>
        <f t="shared" si="130"/>
        <v>0</v>
      </c>
      <c r="DN189" s="317" t="s">
        <v>420</v>
      </c>
      <c r="DO189" s="317"/>
      <c r="DP189" s="317"/>
      <c r="DQ189" s="208"/>
      <c r="DR189" s="209"/>
      <c r="DS189" s="209" t="s">
        <v>311</v>
      </c>
      <c r="DT189" s="205"/>
      <c r="DU189" s="206">
        <f t="shared" si="160"/>
        <v>0</v>
      </c>
      <c r="DV189" s="206">
        <f t="shared" si="161"/>
        <v>0</v>
      </c>
      <c r="DW189" s="206">
        <f t="shared" si="162"/>
        <v>0</v>
      </c>
      <c r="DX189" s="206">
        <f t="shared" si="163"/>
        <v>0</v>
      </c>
      <c r="DY189" s="206">
        <f t="shared" si="164"/>
        <v>0</v>
      </c>
      <c r="DZ189" s="206">
        <f t="shared" si="165"/>
        <v>0</v>
      </c>
      <c r="EA189" s="206">
        <f t="shared" si="166"/>
        <v>0</v>
      </c>
      <c r="EB189" s="206">
        <f t="shared" si="167"/>
        <v>0</v>
      </c>
      <c r="EC189" s="206">
        <f t="shared" si="168"/>
        <v>0</v>
      </c>
      <c r="ED189" s="207">
        <f t="shared" si="132"/>
        <v>0</v>
      </c>
      <c r="EE189" s="303">
        <f t="shared" si="169"/>
        <v>0</v>
      </c>
      <c r="EF189" s="306"/>
      <c r="EG189" s="314">
        <v>0</v>
      </c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>
        <f t="shared" si="130"/>
        <v>0</v>
      </c>
      <c r="DN190" s="317"/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70">+DU191+DU200+DU209+DU218+DU227</f>
        <v>-1041.5498130163319</v>
      </c>
      <c r="DV190" s="213">
        <f t="shared" si="170"/>
        <v>-6249.2990866205191</v>
      </c>
      <c r="DW190" s="213">
        <f t="shared" si="170"/>
        <v>-23955.646533465726</v>
      </c>
      <c r="DX190" s="213">
        <f t="shared" si="170"/>
        <v>2.8638318181037841E-12</v>
      </c>
      <c r="DY190" s="213">
        <f t="shared" si="170"/>
        <v>7.0097297430038493E-13</v>
      </c>
      <c r="DZ190" s="213">
        <f t="shared" si="170"/>
        <v>-5.1161646842956574E-13</v>
      </c>
      <c r="EA190" s="213">
        <f t="shared" si="170"/>
        <v>-9.5367431640625002E-15</v>
      </c>
      <c r="EB190" s="213">
        <f t="shared" si="170"/>
        <v>-77483.198645136188</v>
      </c>
      <c r="EC190" s="213">
        <f t="shared" si="170"/>
        <v>0</v>
      </c>
      <c r="ED190" s="214">
        <f t="shared" si="132"/>
        <v>-108729.69407823877</v>
      </c>
      <c r="EE190" s="305"/>
      <c r="EF190" s="306"/>
      <c r="EG190" s="314">
        <v>-213.94532084031016</v>
      </c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>
        <f t="shared" si="130"/>
        <v>0</v>
      </c>
      <c r="DN191" s="317"/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71">SUM(DU192:DU199)</f>
        <v>-925.98509287724426</v>
      </c>
      <c r="DV191" s="213">
        <f t="shared" si="171"/>
        <v>-5555.9106325496869</v>
      </c>
      <c r="DW191" s="213">
        <f t="shared" si="171"/>
        <v>-21297.657437321483</v>
      </c>
      <c r="DX191" s="213">
        <f t="shared" si="171"/>
        <v>3.0441954731941162E-12</v>
      </c>
      <c r="DY191" s="213">
        <f t="shared" si="171"/>
        <v>7.139667868614202E-13</v>
      </c>
      <c r="DZ191" s="213">
        <f t="shared" si="171"/>
        <v>-4.529654979705813E-13</v>
      </c>
      <c r="EA191" s="213">
        <f t="shared" si="171"/>
        <v>-9.5367431640625002E-15</v>
      </c>
      <c r="EB191" s="213">
        <f t="shared" si="171"/>
        <v>-68600.208295232645</v>
      </c>
      <c r="EC191" s="213">
        <f t="shared" si="171"/>
        <v>0</v>
      </c>
      <c r="ED191" s="214">
        <f t="shared" si="132"/>
        <v>-96379.761457981047</v>
      </c>
      <c r="EE191" s="305"/>
      <c r="EF191" s="306"/>
      <c r="EG191" s="314">
        <v>-63.262248781167727</v>
      </c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-610809422.18143713</v>
      </c>
      <c r="J192" s="206">
        <v>-610809447.27683794</v>
      </c>
      <c r="K192" s="206">
        <v>-610809422.18143511</v>
      </c>
      <c r="L192" s="206">
        <v>-610809447.27684057</v>
      </c>
      <c r="M192" s="206">
        <v>-610809422.18143713</v>
      </c>
      <c r="N192" s="206">
        <v>-610809447.27683699</v>
      </c>
      <c r="O192" s="206">
        <v>-610809422.18143618</v>
      </c>
      <c r="P192" s="206">
        <v>-610809447.2768321</v>
      </c>
      <c r="Q192" s="206">
        <v>-610809422.18144298</v>
      </c>
      <c r="R192" s="206">
        <v>-610809447.27683115</v>
      </c>
      <c r="S192" s="206">
        <v>-610809422.18144608</v>
      </c>
      <c r="T192" s="206">
        <v>-610809447.27683055</v>
      </c>
      <c r="U192" s="206">
        <v>-610809422.18143797</v>
      </c>
      <c r="V192" s="206">
        <v>-610809447.27683604</v>
      </c>
      <c r="W192" s="206">
        <v>-610809422.18144214</v>
      </c>
      <c r="X192" s="206">
        <v>-610809447.27683198</v>
      </c>
      <c r="Y192" s="206">
        <v>-610809422.18144214</v>
      </c>
      <c r="Z192" s="206">
        <v>-610809447.27683449</v>
      </c>
      <c r="AA192" s="206">
        <v>-610809422.18144011</v>
      </c>
      <c r="AB192" s="206">
        <v>-610809447.27682996</v>
      </c>
      <c r="AC192" s="206">
        <v>-610809422.18144011</v>
      </c>
      <c r="AD192" s="206">
        <v>-610809447.27683711</v>
      </c>
      <c r="AE192" s="206">
        <v>-610809422.18143964</v>
      </c>
      <c r="AF192" s="206">
        <v>-610809447.276829</v>
      </c>
      <c r="AG192" s="206">
        <v>-610809422.18144608</v>
      </c>
      <c r="AH192" s="206">
        <v>-610809447.2768296</v>
      </c>
      <c r="AI192" s="206">
        <v>-610809422.18144464</v>
      </c>
      <c r="AJ192" s="206">
        <v>-610809447.27682805</v>
      </c>
      <c r="AK192" s="206">
        <v>-610809422.18144608</v>
      </c>
      <c r="AL192" s="206">
        <v>-610809447.27683055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-44599985324.643127</v>
      </c>
      <c r="DJ192" s="232">
        <v>0</v>
      </c>
      <c r="DK192" s="206">
        <v>0</v>
      </c>
      <c r="DL192" s="207">
        <v>-62924268366.517242</v>
      </c>
      <c r="DM192" s="343">
        <f t="shared" si="130"/>
        <v>-18324283041.874111</v>
      </c>
      <c r="DN192" s="317" t="s">
        <v>419</v>
      </c>
      <c r="DO192" s="317"/>
      <c r="DP192" s="317"/>
      <c r="DQ192" s="208"/>
      <c r="DR192" s="209"/>
      <c r="DS192" s="209" t="s">
        <v>304</v>
      </c>
      <c r="DT192" s="205"/>
      <c r="DU192" s="206">
        <f t="shared" ref="DU192:DU199" si="172">I192/$DQ$4</f>
        <v>-610.80942218143718</v>
      </c>
      <c r="DV192" s="206">
        <f t="shared" ref="DV192:DV199" si="173">SUM(J192:O192)/$DQ$4</f>
        <v>-3664.8566083748237</v>
      </c>
      <c r="DW192" s="206">
        <f t="shared" ref="DW192:DW199" si="174">SUM(P192:AL192)/$DQ$4</f>
        <v>-14048.617011317849</v>
      </c>
      <c r="DX192" s="206">
        <f t="shared" ref="DX192:DX199" si="175">SUM(AM192:CT192)/$DQ$4</f>
        <v>0</v>
      </c>
      <c r="DY192" s="206">
        <f t="shared" ref="DY192:DY199" si="176">SUM(CU192:CY192)/$DQ$4</f>
        <v>0</v>
      </c>
      <c r="DZ192" s="206">
        <f t="shared" ref="DZ192:DZ199" si="177">SUM(CZ192:DE192)/$DQ$4</f>
        <v>0</v>
      </c>
      <c r="EA192" s="206">
        <f t="shared" ref="EA192:EA199" si="178">SUM(DF192:DG192)/$DQ$4</f>
        <v>0</v>
      </c>
      <c r="EB192" s="206">
        <f t="shared" ref="EB192:EB199" si="179">SUM(DH192:DI192)/$DQ$4</f>
        <v>-44599.98532464313</v>
      </c>
      <c r="EC192" s="206">
        <f t="shared" ref="EC192:EC199" si="180">SUM(DJ192:DK192)/$DQ$4</f>
        <v>0</v>
      </c>
      <c r="ED192" s="207">
        <f t="shared" si="132"/>
        <v>-62924.268366517237</v>
      </c>
      <c r="EE192" s="303">
        <f t="shared" ref="EE192:EE199" si="181">ED192-(DL192/$DQ$4)</f>
        <v>0</v>
      </c>
      <c r="EF192" s="306"/>
      <c r="EG192" s="314">
        <v>-6.4954224439097743</v>
      </c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-26100564.46339725</v>
      </c>
      <c r="J193" s="206">
        <v>-26100564.463397574</v>
      </c>
      <c r="K193" s="206">
        <v>-26100564.463397417</v>
      </c>
      <c r="L193" s="206">
        <v>-26100564.463397633</v>
      </c>
      <c r="M193" s="206">
        <v>-26100564.46339725</v>
      </c>
      <c r="N193" s="206">
        <v>-26100564.463397726</v>
      </c>
      <c r="O193" s="206">
        <v>-26100564.463397235</v>
      </c>
      <c r="P193" s="206">
        <v>-26100564.463397354</v>
      </c>
      <c r="Q193" s="206">
        <v>-26100564.463397525</v>
      </c>
      <c r="R193" s="206">
        <v>-26100564.46339722</v>
      </c>
      <c r="S193" s="206">
        <v>-26100564.463397734</v>
      </c>
      <c r="T193" s="206">
        <v>-26100564.46339722</v>
      </c>
      <c r="U193" s="206">
        <v>-26100564.463397458</v>
      </c>
      <c r="V193" s="206">
        <v>-26100564.463397518</v>
      </c>
      <c r="W193" s="206">
        <v>-26100564.463397548</v>
      </c>
      <c r="X193" s="206">
        <v>-26100564.463397443</v>
      </c>
      <c r="Y193" s="206">
        <v>-26100564.463397432</v>
      </c>
      <c r="Z193" s="206">
        <v>-26100564.463397432</v>
      </c>
      <c r="AA193" s="206">
        <v>-26100564.463397533</v>
      </c>
      <c r="AB193" s="206">
        <v>-26100564.46339716</v>
      </c>
      <c r="AC193" s="206">
        <v>-26100564.463397618</v>
      </c>
      <c r="AD193" s="206">
        <v>-26100564.463397417</v>
      </c>
      <c r="AE193" s="206">
        <v>-26100564.463397503</v>
      </c>
      <c r="AF193" s="206">
        <v>-26100564.463397257</v>
      </c>
      <c r="AG193" s="206">
        <v>-26100564.463397749</v>
      </c>
      <c r="AH193" s="206">
        <v>-26100564.46339732</v>
      </c>
      <c r="AI193" s="206">
        <v>-26100564.463397589</v>
      </c>
      <c r="AJ193" s="206">
        <v>-26100564.463397276</v>
      </c>
      <c r="AK193" s="206">
        <v>-26100564.463397667</v>
      </c>
      <c r="AL193" s="206">
        <v>-26100564.463397257</v>
      </c>
      <c r="AM193" s="206">
        <v>0</v>
      </c>
      <c r="AN193" s="206">
        <v>0</v>
      </c>
      <c r="AO193" s="206">
        <v>0</v>
      </c>
      <c r="AP193" s="206">
        <v>1.33514404296875E-8</v>
      </c>
      <c r="AQ193" s="206">
        <v>0</v>
      </c>
      <c r="AR193" s="206">
        <v>-1.52587890625E-8</v>
      </c>
      <c r="AS193" s="206">
        <v>-9.7751617431640596E-9</v>
      </c>
      <c r="AT193" s="206">
        <v>0</v>
      </c>
      <c r="AU193" s="206">
        <v>0</v>
      </c>
      <c r="AV193" s="206">
        <v>0</v>
      </c>
      <c r="AW193" s="206">
        <v>1.1444091796875E-8</v>
      </c>
      <c r="AX193" s="206">
        <v>0</v>
      </c>
      <c r="AY193" s="206">
        <v>0</v>
      </c>
      <c r="AZ193" s="206">
        <v>7.8201293945312503E-8</v>
      </c>
      <c r="BA193" s="206">
        <v>0</v>
      </c>
      <c r="BB193" s="206">
        <v>0</v>
      </c>
      <c r="BC193" s="206">
        <v>0</v>
      </c>
      <c r="BD193" s="206">
        <v>0</v>
      </c>
      <c r="BE193" s="206">
        <v>0</v>
      </c>
      <c r="BF193" s="206">
        <v>1.1444091796875E-8</v>
      </c>
      <c r="BG193" s="206">
        <v>0</v>
      </c>
      <c r="BH193" s="206">
        <v>0</v>
      </c>
      <c r="BI193" s="206">
        <v>0</v>
      </c>
      <c r="BJ193" s="206">
        <v>0</v>
      </c>
      <c r="BK193" s="206">
        <v>0</v>
      </c>
      <c r="BL193" s="206">
        <v>2.4795532226562499E-8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0</v>
      </c>
      <c r="BS193" s="206">
        <v>-7.2479248046874998E-8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0</v>
      </c>
      <c r="CH193" s="206">
        <v>-2.8610229492187501E-9</v>
      </c>
      <c r="CI193" s="206">
        <v>0</v>
      </c>
      <c r="CJ193" s="206">
        <v>0</v>
      </c>
      <c r="CK193" s="206">
        <v>0</v>
      </c>
      <c r="CL193" s="206">
        <v>0</v>
      </c>
      <c r="CM193" s="206">
        <v>0</v>
      </c>
      <c r="CN193" s="206">
        <v>-3.8146972656250001E-9</v>
      </c>
      <c r="CO193" s="206">
        <v>1.9073486328125E-9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-5.3405761718750001E-8</v>
      </c>
      <c r="CX193" s="206">
        <v>8.0108642578125005E-8</v>
      </c>
      <c r="CY193" s="206">
        <v>7.6293945312500002E-9</v>
      </c>
      <c r="CZ193" s="206">
        <v>3.69548797607422E-9</v>
      </c>
      <c r="DA193" s="206">
        <v>0</v>
      </c>
      <c r="DB193" s="206">
        <v>0</v>
      </c>
      <c r="DC193" s="206">
        <v>-9.5367431640625002E-10</v>
      </c>
      <c r="DD193" s="206">
        <v>0</v>
      </c>
      <c r="DE193" s="206">
        <v>-9.5367431640625002E-10</v>
      </c>
      <c r="DF193" s="206">
        <v>-7.6293945312500002E-9</v>
      </c>
      <c r="DG193" s="206">
        <v>-1.9073486328125E-9</v>
      </c>
      <c r="DH193" s="206">
        <v>0</v>
      </c>
      <c r="DI193" s="206">
        <v>-1921025342.9396033</v>
      </c>
      <c r="DJ193" s="232">
        <v>0</v>
      </c>
      <c r="DK193" s="206">
        <v>0</v>
      </c>
      <c r="DL193" s="207">
        <v>-2704042276.8415265</v>
      </c>
      <c r="DM193" s="343">
        <f t="shared" si="130"/>
        <v>-783016933.90192318</v>
      </c>
      <c r="DN193" s="317" t="s">
        <v>419</v>
      </c>
      <c r="DO193" s="317"/>
      <c r="DP193" s="317"/>
      <c r="DQ193" s="208"/>
      <c r="DR193" s="209"/>
      <c r="DS193" s="209" t="s">
        <v>305</v>
      </c>
      <c r="DT193" s="205"/>
      <c r="DU193" s="206">
        <f t="shared" si="172"/>
        <v>-26.100564463397248</v>
      </c>
      <c r="DV193" s="206">
        <f t="shared" si="173"/>
        <v>-156.60338678038485</v>
      </c>
      <c r="DW193" s="206">
        <f t="shared" si="174"/>
        <v>-600.31298265814121</v>
      </c>
      <c r="DX193" s="206">
        <f t="shared" si="175"/>
        <v>3.6954879760742181E-14</v>
      </c>
      <c r="DY193" s="206">
        <f t="shared" si="176"/>
        <v>3.4332275390625005E-14</v>
      </c>
      <c r="DZ193" s="206">
        <f t="shared" si="177"/>
        <v>1.7881393432617198E-15</v>
      </c>
      <c r="EA193" s="206">
        <f t="shared" si="178"/>
        <v>-9.5367431640625002E-15</v>
      </c>
      <c r="EB193" s="206">
        <f t="shared" si="179"/>
        <v>-1921.0253429396034</v>
      </c>
      <c r="EC193" s="206">
        <f t="shared" si="180"/>
        <v>0</v>
      </c>
      <c r="ED193" s="207">
        <f t="shared" si="132"/>
        <v>-2704.0422768415265</v>
      </c>
      <c r="EE193" s="303">
        <f t="shared" si="181"/>
        <v>0</v>
      </c>
      <c r="EF193" s="306"/>
      <c r="EG193" s="314">
        <v>29.224515599079837</v>
      </c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-289075106.23240978</v>
      </c>
      <c r="J194" s="206">
        <v>-289075106.23241502</v>
      </c>
      <c r="K194" s="206">
        <v>-289075106.23241079</v>
      </c>
      <c r="L194" s="206">
        <v>-289075106.23241562</v>
      </c>
      <c r="M194" s="206">
        <v>-289075106.23241079</v>
      </c>
      <c r="N194" s="206">
        <v>-289075106.23241615</v>
      </c>
      <c r="O194" s="206">
        <v>-289075106.23240978</v>
      </c>
      <c r="P194" s="206">
        <v>-289075106.23241174</v>
      </c>
      <c r="Q194" s="206">
        <v>-289075106.23241502</v>
      </c>
      <c r="R194" s="206">
        <v>-289075106.23241091</v>
      </c>
      <c r="S194" s="206">
        <v>-289075106.2324158</v>
      </c>
      <c r="T194" s="206">
        <v>-289075106.23241162</v>
      </c>
      <c r="U194" s="206">
        <v>-289075106.23241216</v>
      </c>
      <c r="V194" s="206">
        <v>-289075106.23241276</v>
      </c>
      <c r="W194" s="206">
        <v>-289075106.23241478</v>
      </c>
      <c r="X194" s="206">
        <v>-289075106.23241198</v>
      </c>
      <c r="Y194" s="206">
        <v>-289075106.23241377</v>
      </c>
      <c r="Z194" s="206">
        <v>-289075106.23241395</v>
      </c>
      <c r="AA194" s="206">
        <v>-289075106.23241264</v>
      </c>
      <c r="AB194" s="206">
        <v>-289075106.23241097</v>
      </c>
      <c r="AC194" s="206">
        <v>-289075106.23241264</v>
      </c>
      <c r="AD194" s="206">
        <v>-289075106.23241276</v>
      </c>
      <c r="AE194" s="206">
        <v>-289075106.23241234</v>
      </c>
      <c r="AF194" s="206">
        <v>-289075106.23241049</v>
      </c>
      <c r="AG194" s="206">
        <v>-289075106.2324146</v>
      </c>
      <c r="AH194" s="206">
        <v>-289075106.23241174</v>
      </c>
      <c r="AI194" s="206">
        <v>-289075106.23241645</v>
      </c>
      <c r="AJ194" s="206">
        <v>-289075106.2324093</v>
      </c>
      <c r="AK194" s="206">
        <v>-289075106.23241663</v>
      </c>
      <c r="AL194" s="206">
        <v>-289075106.23241031</v>
      </c>
      <c r="AM194" s="206">
        <v>-1.11162662506104E-7</v>
      </c>
      <c r="AN194" s="206">
        <v>1.3380274176597571E-6</v>
      </c>
      <c r="AO194" s="206">
        <v>1.2099742889404301E-7</v>
      </c>
      <c r="AP194" s="206">
        <v>5.6004524230957036E-7</v>
      </c>
      <c r="AQ194" s="206">
        <v>9.5367431640625002E-9</v>
      </c>
      <c r="AR194" s="206">
        <v>1.2463331222534191E-7</v>
      </c>
      <c r="AS194" s="206">
        <v>0</v>
      </c>
      <c r="AT194" s="206">
        <v>-1.068115234375E-7</v>
      </c>
      <c r="AU194" s="206">
        <v>-6.2465667724609404E-8</v>
      </c>
      <c r="AV194" s="206">
        <v>5.8650970458984401E-8</v>
      </c>
      <c r="AW194" s="206">
        <v>4.2462348937988295E-7</v>
      </c>
      <c r="AX194" s="206">
        <v>1.28746032714844E-7</v>
      </c>
      <c r="AY194" s="206">
        <v>5.8174133300781202E-8</v>
      </c>
      <c r="AZ194" s="206">
        <v>0</v>
      </c>
      <c r="BA194" s="206">
        <v>0</v>
      </c>
      <c r="BB194" s="206">
        <v>6.6280364990234394E-8</v>
      </c>
      <c r="BC194" s="206">
        <v>2.52723693847656E-7</v>
      </c>
      <c r="BD194" s="206">
        <v>-1.03235244750977E-7</v>
      </c>
      <c r="BE194" s="206">
        <v>9.2506408691406306E-8</v>
      </c>
      <c r="BF194" s="206">
        <v>-1.14738941192627E-7</v>
      </c>
      <c r="BG194" s="206">
        <v>0</v>
      </c>
      <c r="BH194" s="206">
        <v>0</v>
      </c>
      <c r="BI194" s="206">
        <v>7.5936317443847697E-8</v>
      </c>
      <c r="BJ194" s="206">
        <v>3.051757812499999E-7</v>
      </c>
      <c r="BK194" s="206">
        <v>-7.7247619628906305E-8</v>
      </c>
      <c r="BL194" s="206">
        <v>2.3901462554931602E-7</v>
      </c>
      <c r="BM194" s="206">
        <v>-8.7559223175048846E-8</v>
      </c>
      <c r="BN194" s="206">
        <v>0</v>
      </c>
      <c r="BO194" s="206">
        <v>0</v>
      </c>
      <c r="BP194" s="206">
        <v>-1.3694167137146019E-7</v>
      </c>
      <c r="BQ194" s="206">
        <v>2.4414062500000001E-7</v>
      </c>
      <c r="BR194" s="206">
        <v>2.5939941406250002E-7</v>
      </c>
      <c r="BS194" s="206">
        <v>-8.5592269897461516E-8</v>
      </c>
      <c r="BT194" s="206">
        <v>1.2779235839843801E-7</v>
      </c>
      <c r="BU194" s="206">
        <v>0</v>
      </c>
      <c r="BV194" s="206">
        <v>0</v>
      </c>
      <c r="BW194" s="206">
        <v>-8.3565711975097696E-7</v>
      </c>
      <c r="BX194" s="206">
        <v>1.99660658836365E-7</v>
      </c>
      <c r="BY194" s="206">
        <v>1.5014410018920899E-7</v>
      </c>
      <c r="BZ194" s="206">
        <v>8.7976455688476601E-8</v>
      </c>
      <c r="CA194" s="206">
        <v>-6.82353973388672E-7</v>
      </c>
      <c r="CB194" s="206">
        <v>7.8082084655761695E-8</v>
      </c>
      <c r="CC194" s="206">
        <v>0</v>
      </c>
      <c r="CD194" s="206">
        <v>1.04916095733643E-6</v>
      </c>
      <c r="CE194" s="206">
        <v>-1.0961294174194379E-6</v>
      </c>
      <c r="CF194" s="206">
        <v>5.4576992988586369E-7</v>
      </c>
      <c r="CG194" s="206">
        <v>2.4414062500000001E-7</v>
      </c>
      <c r="CH194" s="206">
        <v>-4.4250488281249997E-7</v>
      </c>
      <c r="CI194" s="206">
        <v>0</v>
      </c>
      <c r="CJ194" s="206">
        <v>7.8201293945312503E-8</v>
      </c>
      <c r="CK194" s="206">
        <v>1.9702315330505331E-7</v>
      </c>
      <c r="CL194" s="206">
        <v>2.9295682907104498E-8</v>
      </c>
      <c r="CM194" s="206">
        <v>0</v>
      </c>
      <c r="CN194" s="206">
        <v>-2.276897430419925E-7</v>
      </c>
      <c r="CO194" s="206">
        <v>4.7016143798828098E-7</v>
      </c>
      <c r="CP194" s="206">
        <v>0</v>
      </c>
      <c r="CQ194" s="206">
        <v>0</v>
      </c>
      <c r="CR194" s="206">
        <v>-6.4420700073242197E-7</v>
      </c>
      <c r="CS194" s="206">
        <v>1.1777877807617201E-7</v>
      </c>
      <c r="CT194" s="206">
        <v>8.7738037109374999E-8</v>
      </c>
      <c r="CU194" s="206">
        <v>4.2343139648437501E-7</v>
      </c>
      <c r="CV194" s="206">
        <v>2.1686404943466202E-7</v>
      </c>
      <c r="CW194" s="206">
        <v>-2.55107879638672E-7</v>
      </c>
      <c r="CX194" s="206">
        <v>2.1564960479736351E-7</v>
      </c>
      <c r="CY194" s="206">
        <v>7.8797340393066781E-8</v>
      </c>
      <c r="CZ194" s="206">
        <v>-1.4424324035644498E-8</v>
      </c>
      <c r="DA194" s="206">
        <v>-3.1816959381103527E-7</v>
      </c>
      <c r="DB194" s="206">
        <v>8.14199447631836E-8</v>
      </c>
      <c r="DC194" s="206">
        <v>-1.9407272338867199E-7</v>
      </c>
      <c r="DD194" s="206">
        <v>-2.5004148483276379E-8</v>
      </c>
      <c r="DE194" s="206">
        <v>1.5497207641601484E-8</v>
      </c>
      <c r="DF194" s="206">
        <v>0</v>
      </c>
      <c r="DG194" s="206">
        <v>0</v>
      </c>
      <c r="DH194" s="206">
        <v>0</v>
      </c>
      <c r="DI194" s="206">
        <v>-22079197627.649914</v>
      </c>
      <c r="DJ194" s="232">
        <v>0</v>
      </c>
      <c r="DK194" s="206">
        <v>0</v>
      </c>
      <c r="DL194" s="207">
        <v>-30751450814.622295</v>
      </c>
      <c r="DM194" s="343">
        <f t="shared" si="130"/>
        <v>-8672253186.9723835</v>
      </c>
      <c r="DN194" s="317" t="s">
        <v>419</v>
      </c>
      <c r="DO194" s="317"/>
      <c r="DP194" s="317"/>
      <c r="DQ194" s="208"/>
      <c r="DR194" s="209"/>
      <c r="DS194" s="209" t="s">
        <v>306</v>
      </c>
      <c r="DT194" s="205"/>
      <c r="DU194" s="206">
        <f t="shared" si="172"/>
        <v>-289.07510623240978</v>
      </c>
      <c r="DV194" s="206">
        <f t="shared" si="173"/>
        <v>-1734.450637394478</v>
      </c>
      <c r="DW194" s="206">
        <f t="shared" si="174"/>
        <v>-6648.727443345495</v>
      </c>
      <c r="DX194" s="206">
        <f t="shared" si="175"/>
        <v>3.0072405934333742E-12</v>
      </c>
      <c r="DY194" s="206">
        <f t="shared" si="176"/>
        <v>6.7963451147079525E-13</v>
      </c>
      <c r="DZ194" s="206">
        <f t="shared" si="177"/>
        <v>-4.54753637313843E-13</v>
      </c>
      <c r="EA194" s="206">
        <f t="shared" si="178"/>
        <v>0</v>
      </c>
      <c r="EB194" s="206">
        <f t="shared" si="179"/>
        <v>-22079.197627649915</v>
      </c>
      <c r="EC194" s="206">
        <f t="shared" si="180"/>
        <v>0</v>
      </c>
      <c r="ED194" s="207">
        <f t="shared" si="132"/>
        <v>-30751.450814622294</v>
      </c>
      <c r="EE194" s="303">
        <f t="shared" si="181"/>
        <v>0</v>
      </c>
      <c r="EF194" s="306"/>
      <c r="EG194" s="314">
        <v>-85.991341936338358</v>
      </c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>
        <f t="shared" si="130"/>
        <v>0</v>
      </c>
      <c r="DN195" s="317" t="s">
        <v>420</v>
      </c>
      <c r="DO195" s="317"/>
      <c r="DP195" s="317"/>
      <c r="DQ195" s="208"/>
      <c r="DR195" s="209"/>
      <c r="DS195" s="209" t="s">
        <v>307</v>
      </c>
      <c r="DT195" s="205"/>
      <c r="DU195" s="206">
        <f t="shared" si="172"/>
        <v>0</v>
      </c>
      <c r="DV195" s="206">
        <f t="shared" si="173"/>
        <v>0</v>
      </c>
      <c r="DW195" s="206">
        <f t="shared" si="174"/>
        <v>0</v>
      </c>
      <c r="DX195" s="206">
        <f t="shared" si="175"/>
        <v>0</v>
      </c>
      <c r="DY195" s="206">
        <f t="shared" si="176"/>
        <v>0</v>
      </c>
      <c r="DZ195" s="206">
        <f t="shared" si="177"/>
        <v>0</v>
      </c>
      <c r="EA195" s="206">
        <f t="shared" si="178"/>
        <v>0</v>
      </c>
      <c r="EB195" s="206">
        <f t="shared" si="179"/>
        <v>0</v>
      </c>
      <c r="EC195" s="206">
        <f t="shared" si="180"/>
        <v>0</v>
      </c>
      <c r="ED195" s="207">
        <f t="shared" si="132"/>
        <v>0</v>
      </c>
      <c r="EE195" s="303">
        <f t="shared" si="181"/>
        <v>0</v>
      </c>
      <c r="EF195" s="306"/>
      <c r="EG195" s="314">
        <v>0</v>
      </c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>
        <f t="shared" si="130"/>
        <v>0</v>
      </c>
      <c r="DN196" s="317" t="s">
        <v>420</v>
      </c>
      <c r="DO196" s="317"/>
      <c r="DP196" s="317"/>
      <c r="DQ196" s="208"/>
      <c r="DR196" s="209"/>
      <c r="DS196" s="209" t="s">
        <v>308</v>
      </c>
      <c r="DT196" s="205"/>
      <c r="DU196" s="206">
        <f t="shared" si="172"/>
        <v>0</v>
      </c>
      <c r="DV196" s="206">
        <f t="shared" si="173"/>
        <v>0</v>
      </c>
      <c r="DW196" s="206">
        <f t="shared" si="174"/>
        <v>0</v>
      </c>
      <c r="DX196" s="206">
        <f t="shared" si="175"/>
        <v>0</v>
      </c>
      <c r="DY196" s="206">
        <f t="shared" si="176"/>
        <v>0</v>
      </c>
      <c r="DZ196" s="206">
        <f t="shared" si="177"/>
        <v>0</v>
      </c>
      <c r="EA196" s="206">
        <f t="shared" si="178"/>
        <v>0</v>
      </c>
      <c r="EB196" s="206">
        <f t="shared" si="179"/>
        <v>0</v>
      </c>
      <c r="EC196" s="206">
        <f t="shared" si="180"/>
        <v>0</v>
      </c>
      <c r="ED196" s="207">
        <f t="shared" si="132"/>
        <v>0</v>
      </c>
      <c r="EE196" s="303">
        <f t="shared" si="181"/>
        <v>0</v>
      </c>
      <c r="EF196" s="306"/>
      <c r="EG196" s="314">
        <v>0</v>
      </c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>
        <f t="shared" si="130"/>
        <v>0</v>
      </c>
      <c r="DN197" s="317" t="s">
        <v>420</v>
      </c>
      <c r="DO197" s="317"/>
      <c r="DP197" s="317"/>
      <c r="DQ197" s="208"/>
      <c r="DR197" s="209"/>
      <c r="DS197" s="209" t="s">
        <v>309</v>
      </c>
      <c r="DT197" s="205"/>
      <c r="DU197" s="206">
        <f t="shared" si="172"/>
        <v>0</v>
      </c>
      <c r="DV197" s="206">
        <f t="shared" si="173"/>
        <v>0</v>
      </c>
      <c r="DW197" s="206">
        <f t="shared" si="174"/>
        <v>0</v>
      </c>
      <c r="DX197" s="206">
        <f t="shared" si="175"/>
        <v>0</v>
      </c>
      <c r="DY197" s="206">
        <f t="shared" si="176"/>
        <v>0</v>
      </c>
      <c r="DZ197" s="206">
        <f t="shared" si="177"/>
        <v>0</v>
      </c>
      <c r="EA197" s="206">
        <f t="shared" si="178"/>
        <v>0</v>
      </c>
      <c r="EB197" s="206">
        <f t="shared" si="179"/>
        <v>0</v>
      </c>
      <c r="EC197" s="206">
        <f t="shared" si="180"/>
        <v>0</v>
      </c>
      <c r="ED197" s="207">
        <f t="shared" si="132"/>
        <v>0</v>
      </c>
      <c r="EE197" s="303">
        <f t="shared" si="181"/>
        <v>0</v>
      </c>
      <c r="EF197" s="306"/>
      <c r="EG197" s="314">
        <v>0</v>
      </c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>
        <f t="shared" si="130"/>
        <v>0</v>
      </c>
      <c r="DN198" s="317" t="s">
        <v>420</v>
      </c>
      <c r="DO198" s="317"/>
      <c r="DP198" s="317"/>
      <c r="DQ198" s="208"/>
      <c r="DR198" s="209"/>
      <c r="DS198" s="209" t="s">
        <v>310</v>
      </c>
      <c r="DT198" s="205"/>
      <c r="DU198" s="206">
        <f t="shared" si="172"/>
        <v>0</v>
      </c>
      <c r="DV198" s="206">
        <f t="shared" si="173"/>
        <v>0</v>
      </c>
      <c r="DW198" s="206">
        <f t="shared" si="174"/>
        <v>0</v>
      </c>
      <c r="DX198" s="206">
        <f t="shared" si="175"/>
        <v>0</v>
      </c>
      <c r="DY198" s="206">
        <f t="shared" si="176"/>
        <v>0</v>
      </c>
      <c r="DZ198" s="206">
        <f t="shared" si="177"/>
        <v>0</v>
      </c>
      <c r="EA198" s="206">
        <f t="shared" si="178"/>
        <v>0</v>
      </c>
      <c r="EB198" s="206">
        <f t="shared" si="179"/>
        <v>0</v>
      </c>
      <c r="EC198" s="206">
        <f t="shared" si="180"/>
        <v>0</v>
      </c>
      <c r="ED198" s="207">
        <f t="shared" si="132"/>
        <v>0</v>
      </c>
      <c r="EE198" s="303">
        <f t="shared" si="181"/>
        <v>0</v>
      </c>
      <c r="EF198" s="306"/>
      <c r="EG198" s="314">
        <v>0</v>
      </c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>
        <f t="shared" si="130"/>
        <v>0</v>
      </c>
      <c r="DN199" s="317" t="s">
        <v>420</v>
      </c>
      <c r="DO199" s="317"/>
      <c r="DP199" s="317"/>
      <c r="DQ199" s="208"/>
      <c r="DR199" s="209"/>
      <c r="DS199" s="209" t="s">
        <v>311</v>
      </c>
      <c r="DT199" s="205"/>
      <c r="DU199" s="206">
        <f t="shared" si="172"/>
        <v>0</v>
      </c>
      <c r="DV199" s="206">
        <f t="shared" si="173"/>
        <v>0</v>
      </c>
      <c r="DW199" s="206">
        <f t="shared" si="174"/>
        <v>0</v>
      </c>
      <c r="DX199" s="206">
        <f t="shared" si="175"/>
        <v>0</v>
      </c>
      <c r="DY199" s="206">
        <f t="shared" si="176"/>
        <v>0</v>
      </c>
      <c r="DZ199" s="206">
        <f t="shared" si="177"/>
        <v>0</v>
      </c>
      <c r="EA199" s="206">
        <f t="shared" si="178"/>
        <v>0</v>
      </c>
      <c r="EB199" s="206">
        <f t="shared" si="179"/>
        <v>0</v>
      </c>
      <c r="EC199" s="206">
        <f t="shared" si="180"/>
        <v>0</v>
      </c>
      <c r="ED199" s="207">
        <f t="shared" si="132"/>
        <v>0</v>
      </c>
      <c r="EE199" s="303">
        <f t="shared" si="181"/>
        <v>0</v>
      </c>
      <c r="EF199" s="306"/>
      <c r="EG199" s="314">
        <v>0</v>
      </c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>
        <f t="shared" si="130"/>
        <v>0</v>
      </c>
      <c r="DN200" s="317"/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82">SUM(DU201:DU208)</f>
        <v>0</v>
      </c>
      <c r="DV200" s="213">
        <f t="shared" si="182"/>
        <v>0</v>
      </c>
      <c r="DW200" s="213">
        <f t="shared" si="182"/>
        <v>0</v>
      </c>
      <c r="DX200" s="213">
        <f t="shared" si="182"/>
        <v>0</v>
      </c>
      <c r="DY200" s="213">
        <f t="shared" si="182"/>
        <v>0</v>
      </c>
      <c r="DZ200" s="213">
        <f t="shared" si="182"/>
        <v>0</v>
      </c>
      <c r="EA200" s="213">
        <f t="shared" si="182"/>
        <v>0</v>
      </c>
      <c r="EB200" s="213">
        <f t="shared" si="182"/>
        <v>0</v>
      </c>
      <c r="EC200" s="213">
        <f t="shared" si="182"/>
        <v>0</v>
      </c>
      <c r="ED200" s="214">
        <f t="shared" si="132"/>
        <v>0</v>
      </c>
      <c r="EE200" s="305"/>
      <c r="EF200" s="306"/>
      <c r="EG200" s="314">
        <v>0</v>
      </c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>
        <f t="shared" si="130"/>
        <v>0</v>
      </c>
      <c r="DN201" s="317" t="s">
        <v>420</v>
      </c>
      <c r="DO201" s="317"/>
      <c r="DP201" s="317"/>
      <c r="DQ201" s="208"/>
      <c r="DR201" s="209"/>
      <c r="DS201" s="209" t="s">
        <v>304</v>
      </c>
      <c r="DT201" s="205"/>
      <c r="DU201" s="206">
        <f t="shared" ref="DU201:DU208" si="183">I201/$DQ$4</f>
        <v>0</v>
      </c>
      <c r="DV201" s="206">
        <f t="shared" ref="DV201:DV208" si="184">SUM(J201:O201)/$DQ$4</f>
        <v>0</v>
      </c>
      <c r="DW201" s="206">
        <f t="shared" ref="DW201:DW208" si="185">SUM(P201:AL201)/$DQ$4</f>
        <v>0</v>
      </c>
      <c r="DX201" s="206">
        <f t="shared" ref="DX201:DX208" si="186">SUM(AM201:CT201)/$DQ$4</f>
        <v>0</v>
      </c>
      <c r="DY201" s="206">
        <f t="shared" ref="DY201:DY208" si="187">SUM(CU201:CY201)/$DQ$4</f>
        <v>0</v>
      </c>
      <c r="DZ201" s="206">
        <f t="shared" ref="DZ201:DZ208" si="188">SUM(CZ201:DE201)/$DQ$4</f>
        <v>0</v>
      </c>
      <c r="EA201" s="206">
        <f t="shared" ref="EA201:EA208" si="189">SUM(DF201:DG201)/$DQ$4</f>
        <v>0</v>
      </c>
      <c r="EB201" s="206">
        <f t="shared" ref="EB201:EB208" si="190">SUM(DH201:DI201)/$DQ$4</f>
        <v>0</v>
      </c>
      <c r="EC201" s="206">
        <f t="shared" ref="EC201:EC208" si="191">SUM(DJ201:DK201)/$DQ$4</f>
        <v>0</v>
      </c>
      <c r="ED201" s="207">
        <f t="shared" si="132"/>
        <v>0</v>
      </c>
      <c r="EE201" s="303">
        <f t="shared" ref="EE201:EE208" si="192">ED201-(DL201/$DQ$4)</f>
        <v>0</v>
      </c>
      <c r="EF201" s="306"/>
      <c r="EG201" s="314">
        <v>0</v>
      </c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>
        <f t="shared" si="130"/>
        <v>0</v>
      </c>
      <c r="DN202" s="317" t="s">
        <v>420</v>
      </c>
      <c r="DO202" s="317"/>
      <c r="DP202" s="317"/>
      <c r="DQ202" s="208"/>
      <c r="DR202" s="209"/>
      <c r="DS202" s="209" t="s">
        <v>305</v>
      </c>
      <c r="DT202" s="205"/>
      <c r="DU202" s="206">
        <f t="shared" si="183"/>
        <v>0</v>
      </c>
      <c r="DV202" s="206">
        <f t="shared" si="184"/>
        <v>0</v>
      </c>
      <c r="DW202" s="206">
        <f t="shared" si="185"/>
        <v>0</v>
      </c>
      <c r="DX202" s="206">
        <f t="shared" si="186"/>
        <v>0</v>
      </c>
      <c r="DY202" s="206">
        <f t="shared" si="187"/>
        <v>0</v>
      </c>
      <c r="DZ202" s="206">
        <f t="shared" si="188"/>
        <v>0</v>
      </c>
      <c r="EA202" s="206">
        <f t="shared" si="189"/>
        <v>0</v>
      </c>
      <c r="EB202" s="206">
        <f t="shared" si="190"/>
        <v>0</v>
      </c>
      <c r="EC202" s="206">
        <f t="shared" si="191"/>
        <v>0</v>
      </c>
      <c r="ED202" s="207">
        <f t="shared" si="132"/>
        <v>0</v>
      </c>
      <c r="EE202" s="303">
        <f t="shared" si="192"/>
        <v>0</v>
      </c>
      <c r="EF202" s="306"/>
      <c r="EG202" s="314">
        <v>0</v>
      </c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>
        <f t="shared" si="130"/>
        <v>0</v>
      </c>
      <c r="DN203" s="317" t="s">
        <v>420</v>
      </c>
      <c r="DO203" s="317"/>
      <c r="DP203" s="317"/>
      <c r="DQ203" s="208"/>
      <c r="DR203" s="209"/>
      <c r="DS203" s="209" t="s">
        <v>306</v>
      </c>
      <c r="DT203" s="205"/>
      <c r="DU203" s="206">
        <f t="shared" si="183"/>
        <v>0</v>
      </c>
      <c r="DV203" s="206">
        <f t="shared" si="184"/>
        <v>0</v>
      </c>
      <c r="DW203" s="206">
        <f t="shared" si="185"/>
        <v>0</v>
      </c>
      <c r="DX203" s="206">
        <f t="shared" si="186"/>
        <v>0</v>
      </c>
      <c r="DY203" s="206">
        <f t="shared" si="187"/>
        <v>0</v>
      </c>
      <c r="DZ203" s="206">
        <f t="shared" si="188"/>
        <v>0</v>
      </c>
      <c r="EA203" s="206">
        <f t="shared" si="189"/>
        <v>0</v>
      </c>
      <c r="EB203" s="206">
        <f t="shared" si="190"/>
        <v>0</v>
      </c>
      <c r="EC203" s="206">
        <f t="shared" si="191"/>
        <v>0</v>
      </c>
      <c r="ED203" s="207">
        <f t="shared" si="132"/>
        <v>0</v>
      </c>
      <c r="EE203" s="303">
        <f t="shared" si="192"/>
        <v>0</v>
      </c>
      <c r="EF203" s="306"/>
      <c r="EG203" s="314">
        <v>0</v>
      </c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>
        <f t="shared" si="130"/>
        <v>0</v>
      </c>
      <c r="DN204" s="317" t="s">
        <v>420</v>
      </c>
      <c r="DO204" s="317"/>
      <c r="DP204" s="317"/>
      <c r="DQ204" s="208"/>
      <c r="DR204" s="209"/>
      <c r="DS204" s="209" t="s">
        <v>307</v>
      </c>
      <c r="DT204" s="205"/>
      <c r="DU204" s="206">
        <f t="shared" si="183"/>
        <v>0</v>
      </c>
      <c r="DV204" s="206">
        <f t="shared" si="184"/>
        <v>0</v>
      </c>
      <c r="DW204" s="206">
        <f t="shared" si="185"/>
        <v>0</v>
      </c>
      <c r="DX204" s="206">
        <f t="shared" si="186"/>
        <v>0</v>
      </c>
      <c r="DY204" s="206">
        <f t="shared" si="187"/>
        <v>0</v>
      </c>
      <c r="DZ204" s="206">
        <f t="shared" si="188"/>
        <v>0</v>
      </c>
      <c r="EA204" s="206">
        <f t="shared" si="189"/>
        <v>0</v>
      </c>
      <c r="EB204" s="206">
        <f t="shared" si="190"/>
        <v>0</v>
      </c>
      <c r="EC204" s="206">
        <f t="shared" si="191"/>
        <v>0</v>
      </c>
      <c r="ED204" s="207">
        <f t="shared" si="132"/>
        <v>0</v>
      </c>
      <c r="EE204" s="303">
        <f t="shared" si="192"/>
        <v>0</v>
      </c>
      <c r="EF204" s="306"/>
      <c r="EG204" s="314">
        <v>0</v>
      </c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>
        <f t="shared" si="130"/>
        <v>0</v>
      </c>
      <c r="DN205" s="317" t="s">
        <v>420</v>
      </c>
      <c r="DO205" s="317"/>
      <c r="DP205" s="317"/>
      <c r="DQ205" s="208"/>
      <c r="DR205" s="209"/>
      <c r="DS205" s="209" t="s">
        <v>308</v>
      </c>
      <c r="DT205" s="205"/>
      <c r="DU205" s="206">
        <f t="shared" si="183"/>
        <v>0</v>
      </c>
      <c r="DV205" s="206">
        <f t="shared" si="184"/>
        <v>0</v>
      </c>
      <c r="DW205" s="206">
        <f t="shared" si="185"/>
        <v>0</v>
      </c>
      <c r="DX205" s="206">
        <f t="shared" si="186"/>
        <v>0</v>
      </c>
      <c r="DY205" s="206">
        <f t="shared" si="187"/>
        <v>0</v>
      </c>
      <c r="DZ205" s="206">
        <f t="shared" si="188"/>
        <v>0</v>
      </c>
      <c r="EA205" s="206">
        <f t="shared" si="189"/>
        <v>0</v>
      </c>
      <c r="EB205" s="206">
        <f t="shared" si="190"/>
        <v>0</v>
      </c>
      <c r="EC205" s="206">
        <f t="shared" si="191"/>
        <v>0</v>
      </c>
      <c r="ED205" s="207">
        <f t="shared" si="132"/>
        <v>0</v>
      </c>
      <c r="EE205" s="303">
        <f t="shared" si="192"/>
        <v>0</v>
      </c>
      <c r="EF205" s="306"/>
      <c r="EG205" s="314">
        <v>0</v>
      </c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>
        <f t="shared" si="130"/>
        <v>0</v>
      </c>
      <c r="DN206" s="317" t="s">
        <v>420</v>
      </c>
      <c r="DO206" s="317"/>
      <c r="DP206" s="317"/>
      <c r="DQ206" s="208"/>
      <c r="DR206" s="209"/>
      <c r="DS206" s="209" t="s">
        <v>309</v>
      </c>
      <c r="DT206" s="205"/>
      <c r="DU206" s="206">
        <f t="shared" si="183"/>
        <v>0</v>
      </c>
      <c r="DV206" s="206">
        <f t="shared" si="184"/>
        <v>0</v>
      </c>
      <c r="DW206" s="206">
        <f t="shared" si="185"/>
        <v>0</v>
      </c>
      <c r="DX206" s="206">
        <f t="shared" si="186"/>
        <v>0</v>
      </c>
      <c r="DY206" s="206">
        <f t="shared" si="187"/>
        <v>0</v>
      </c>
      <c r="DZ206" s="206">
        <f t="shared" si="188"/>
        <v>0</v>
      </c>
      <c r="EA206" s="206">
        <f t="shared" si="189"/>
        <v>0</v>
      </c>
      <c r="EB206" s="206">
        <f t="shared" si="190"/>
        <v>0</v>
      </c>
      <c r="EC206" s="206">
        <f t="shared" si="191"/>
        <v>0</v>
      </c>
      <c r="ED206" s="207">
        <f t="shared" si="132"/>
        <v>0</v>
      </c>
      <c r="EE206" s="303">
        <f t="shared" si="192"/>
        <v>0</v>
      </c>
      <c r="EF206" s="306"/>
      <c r="EG206" s="314">
        <v>0</v>
      </c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>
        <f t="shared" si="130"/>
        <v>0</v>
      </c>
      <c r="DN207" s="317" t="s">
        <v>420</v>
      </c>
      <c r="DO207" s="317"/>
      <c r="DP207" s="317"/>
      <c r="DQ207" s="208"/>
      <c r="DR207" s="209"/>
      <c r="DS207" s="209" t="s">
        <v>310</v>
      </c>
      <c r="DT207" s="205"/>
      <c r="DU207" s="206">
        <f t="shared" si="183"/>
        <v>0</v>
      </c>
      <c r="DV207" s="206">
        <f t="shared" si="184"/>
        <v>0</v>
      </c>
      <c r="DW207" s="206">
        <f t="shared" si="185"/>
        <v>0</v>
      </c>
      <c r="DX207" s="206">
        <f t="shared" si="186"/>
        <v>0</v>
      </c>
      <c r="DY207" s="206">
        <f t="shared" si="187"/>
        <v>0</v>
      </c>
      <c r="DZ207" s="206">
        <f t="shared" si="188"/>
        <v>0</v>
      </c>
      <c r="EA207" s="206">
        <f t="shared" si="189"/>
        <v>0</v>
      </c>
      <c r="EB207" s="206">
        <f t="shared" si="190"/>
        <v>0</v>
      </c>
      <c r="EC207" s="206">
        <f t="shared" si="191"/>
        <v>0</v>
      </c>
      <c r="ED207" s="207">
        <f t="shared" si="132"/>
        <v>0</v>
      </c>
      <c r="EE207" s="303">
        <f t="shared" si="192"/>
        <v>0</v>
      </c>
      <c r="EF207" s="306"/>
      <c r="EG207" s="314">
        <v>0</v>
      </c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>
        <f t="shared" si="130"/>
        <v>0</v>
      </c>
      <c r="DN208" s="317" t="s">
        <v>420</v>
      </c>
      <c r="DO208" s="317"/>
      <c r="DP208" s="317"/>
      <c r="DQ208" s="208"/>
      <c r="DR208" s="209"/>
      <c r="DS208" s="209" t="s">
        <v>311</v>
      </c>
      <c r="DT208" s="205"/>
      <c r="DU208" s="206">
        <f t="shared" si="183"/>
        <v>0</v>
      </c>
      <c r="DV208" s="206">
        <f t="shared" si="184"/>
        <v>0</v>
      </c>
      <c r="DW208" s="206">
        <f t="shared" si="185"/>
        <v>0</v>
      </c>
      <c r="DX208" s="206">
        <f t="shared" si="186"/>
        <v>0</v>
      </c>
      <c r="DY208" s="206">
        <f t="shared" si="187"/>
        <v>0</v>
      </c>
      <c r="DZ208" s="206">
        <f t="shared" si="188"/>
        <v>0</v>
      </c>
      <c r="EA208" s="206">
        <f t="shared" si="189"/>
        <v>0</v>
      </c>
      <c r="EB208" s="206">
        <f t="shared" si="190"/>
        <v>0</v>
      </c>
      <c r="EC208" s="206">
        <f t="shared" si="191"/>
        <v>0</v>
      </c>
      <c r="ED208" s="207">
        <f t="shared" si="132"/>
        <v>0</v>
      </c>
      <c r="EE208" s="303">
        <f t="shared" si="192"/>
        <v>0</v>
      </c>
      <c r="EF208" s="306"/>
      <c r="EG208" s="314">
        <v>0</v>
      </c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>
        <f t="shared" ref="DM209:DM272" si="193">SUM(I209:AL209)</f>
        <v>0</v>
      </c>
      <c r="DN209" s="317"/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4">SUM(DU210:DU217)</f>
        <v>0</v>
      </c>
      <c r="DV209" s="213">
        <f t="shared" si="194"/>
        <v>0</v>
      </c>
      <c r="DW209" s="213">
        <f t="shared" si="194"/>
        <v>0</v>
      </c>
      <c r="DX209" s="213">
        <f t="shared" si="194"/>
        <v>0</v>
      </c>
      <c r="DY209" s="213">
        <f t="shared" si="194"/>
        <v>0</v>
      </c>
      <c r="DZ209" s="213">
        <f t="shared" si="194"/>
        <v>0</v>
      </c>
      <c r="EA209" s="213">
        <f t="shared" si="194"/>
        <v>0</v>
      </c>
      <c r="EB209" s="213">
        <f t="shared" si="194"/>
        <v>0</v>
      </c>
      <c r="EC209" s="213">
        <f t="shared" si="194"/>
        <v>0</v>
      </c>
      <c r="ED209" s="214">
        <f t="shared" si="132"/>
        <v>0</v>
      </c>
      <c r="EE209" s="305"/>
      <c r="EF209" s="306"/>
      <c r="EG209" s="314">
        <v>0</v>
      </c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>
        <f t="shared" si="193"/>
        <v>0</v>
      </c>
      <c r="DN210" s="317" t="s">
        <v>420</v>
      </c>
      <c r="DO210" s="317" t="s">
        <v>434</v>
      </c>
      <c r="DP210" s="317"/>
      <c r="DQ210" s="208"/>
      <c r="DR210" s="209"/>
      <c r="DS210" s="209" t="s">
        <v>304</v>
      </c>
      <c r="DT210" s="205"/>
      <c r="DU210" s="206">
        <f t="shared" ref="DU210:DU217" si="195">I210/$DQ$4</f>
        <v>0</v>
      </c>
      <c r="DV210" s="206">
        <f t="shared" ref="DV210:DV217" si="196">SUM(J210:O210)/$DQ$4</f>
        <v>0</v>
      </c>
      <c r="DW210" s="206">
        <f t="shared" ref="DW210:DW217" si="197">SUM(P210:AL210)/$DQ$4</f>
        <v>0</v>
      </c>
      <c r="DX210" s="206">
        <f t="shared" ref="DX210:DX217" si="198">SUM(AM210:CT210)/$DQ$4</f>
        <v>0</v>
      </c>
      <c r="DY210" s="206">
        <f t="shared" ref="DY210:DY217" si="199">SUM(CU210:CY210)/$DQ$4</f>
        <v>0</v>
      </c>
      <c r="DZ210" s="206">
        <f t="shared" ref="DZ210:DZ217" si="200">SUM(CZ210:DE210)/$DQ$4</f>
        <v>0</v>
      </c>
      <c r="EA210" s="206">
        <f t="shared" ref="EA210:EA217" si="201">SUM(DF210:DG210)/$DQ$4</f>
        <v>0</v>
      </c>
      <c r="EB210" s="206">
        <f t="shared" ref="EB210:EB217" si="202">SUM(DH210:DI210)/$DQ$4</f>
        <v>0</v>
      </c>
      <c r="EC210" s="206">
        <f t="shared" ref="EC210:EC217" si="203">SUM(DJ210:DK210)/$DQ$4</f>
        <v>0</v>
      </c>
      <c r="ED210" s="207">
        <f t="shared" si="132"/>
        <v>0</v>
      </c>
      <c r="EE210" s="303">
        <f t="shared" ref="EE210:EE217" si="204">ED210-(DL210/$DQ$4)</f>
        <v>0</v>
      </c>
      <c r="EF210" s="306"/>
      <c r="EG210" s="314">
        <v>0</v>
      </c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>
        <f t="shared" si="193"/>
        <v>0</v>
      </c>
      <c r="DN211" s="317" t="s">
        <v>420</v>
      </c>
      <c r="DO211" s="317" t="s">
        <v>434</v>
      </c>
      <c r="DP211" s="317"/>
      <c r="DQ211" s="208"/>
      <c r="DR211" s="209"/>
      <c r="DS211" s="209" t="s">
        <v>305</v>
      </c>
      <c r="DT211" s="205"/>
      <c r="DU211" s="206">
        <f t="shared" si="195"/>
        <v>0</v>
      </c>
      <c r="DV211" s="206">
        <f t="shared" si="196"/>
        <v>0</v>
      </c>
      <c r="DW211" s="206">
        <f t="shared" si="197"/>
        <v>0</v>
      </c>
      <c r="DX211" s="206">
        <f t="shared" si="198"/>
        <v>0</v>
      </c>
      <c r="DY211" s="206">
        <f t="shared" si="199"/>
        <v>0</v>
      </c>
      <c r="DZ211" s="206">
        <f t="shared" si="200"/>
        <v>0</v>
      </c>
      <c r="EA211" s="206">
        <f t="shared" si="201"/>
        <v>0</v>
      </c>
      <c r="EB211" s="206">
        <f t="shared" si="202"/>
        <v>0</v>
      </c>
      <c r="EC211" s="206">
        <f t="shared" si="203"/>
        <v>0</v>
      </c>
      <c r="ED211" s="207">
        <f t="shared" si="132"/>
        <v>0</v>
      </c>
      <c r="EE211" s="303">
        <f t="shared" si="204"/>
        <v>0</v>
      </c>
      <c r="EF211" s="306"/>
      <c r="EG211" s="314">
        <v>0</v>
      </c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>
        <f t="shared" si="193"/>
        <v>0</v>
      </c>
      <c r="DN212" s="317" t="s">
        <v>420</v>
      </c>
      <c r="DO212" s="317" t="s">
        <v>434</v>
      </c>
      <c r="DP212" s="317"/>
      <c r="DQ212" s="208"/>
      <c r="DR212" s="209"/>
      <c r="DS212" s="209" t="s">
        <v>306</v>
      </c>
      <c r="DT212" s="205"/>
      <c r="DU212" s="206">
        <f t="shared" si="195"/>
        <v>0</v>
      </c>
      <c r="DV212" s="206">
        <f t="shared" si="196"/>
        <v>0</v>
      </c>
      <c r="DW212" s="206">
        <f t="shared" si="197"/>
        <v>0</v>
      </c>
      <c r="DX212" s="206">
        <f t="shared" si="198"/>
        <v>0</v>
      </c>
      <c r="DY212" s="206">
        <f t="shared" si="199"/>
        <v>0</v>
      </c>
      <c r="DZ212" s="206">
        <f t="shared" si="200"/>
        <v>0</v>
      </c>
      <c r="EA212" s="206">
        <f t="shared" si="201"/>
        <v>0</v>
      </c>
      <c r="EB212" s="206">
        <f t="shared" si="202"/>
        <v>0</v>
      </c>
      <c r="EC212" s="206">
        <f t="shared" si="203"/>
        <v>0</v>
      </c>
      <c r="ED212" s="207">
        <f t="shared" si="132"/>
        <v>0</v>
      </c>
      <c r="EE212" s="303">
        <f t="shared" si="204"/>
        <v>0</v>
      </c>
      <c r="EF212" s="306"/>
      <c r="EG212" s="314">
        <v>0</v>
      </c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>
        <f t="shared" si="193"/>
        <v>0</v>
      </c>
      <c r="DN213" s="317"/>
      <c r="DO213" s="317"/>
      <c r="DP213" s="317"/>
      <c r="DQ213" s="208"/>
      <c r="DR213" s="209"/>
      <c r="DS213" s="209" t="s">
        <v>307</v>
      </c>
      <c r="DT213" s="205"/>
      <c r="DU213" s="206">
        <f t="shared" si="195"/>
        <v>0</v>
      </c>
      <c r="DV213" s="206">
        <f t="shared" si="196"/>
        <v>0</v>
      </c>
      <c r="DW213" s="206">
        <f t="shared" si="197"/>
        <v>0</v>
      </c>
      <c r="DX213" s="206">
        <f t="shared" si="198"/>
        <v>0</v>
      </c>
      <c r="DY213" s="206">
        <f t="shared" si="199"/>
        <v>0</v>
      </c>
      <c r="DZ213" s="206">
        <f t="shared" si="200"/>
        <v>0</v>
      </c>
      <c r="EA213" s="206">
        <f t="shared" si="201"/>
        <v>0</v>
      </c>
      <c r="EB213" s="206">
        <f t="shared" si="202"/>
        <v>0</v>
      </c>
      <c r="EC213" s="206">
        <f t="shared" si="203"/>
        <v>0</v>
      </c>
      <c r="ED213" s="207">
        <f t="shared" ref="ED213:ED276" si="205">SUM(DU213:EC213)</f>
        <v>0</v>
      </c>
      <c r="EE213" s="303">
        <f t="shared" si="204"/>
        <v>0</v>
      </c>
      <c r="EF213" s="306"/>
      <c r="EG213" s="314">
        <v>0</v>
      </c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>
        <f t="shared" si="193"/>
        <v>0</v>
      </c>
      <c r="DN214" s="317"/>
      <c r="DO214" s="317"/>
      <c r="DP214" s="317"/>
      <c r="DQ214" s="208"/>
      <c r="DR214" s="209"/>
      <c r="DS214" s="209" t="s">
        <v>308</v>
      </c>
      <c r="DT214" s="205"/>
      <c r="DU214" s="206">
        <f t="shared" si="195"/>
        <v>0</v>
      </c>
      <c r="DV214" s="206">
        <f t="shared" si="196"/>
        <v>0</v>
      </c>
      <c r="DW214" s="206">
        <f t="shared" si="197"/>
        <v>0</v>
      </c>
      <c r="DX214" s="206">
        <f t="shared" si="198"/>
        <v>0</v>
      </c>
      <c r="DY214" s="206">
        <f t="shared" si="199"/>
        <v>0</v>
      </c>
      <c r="DZ214" s="206">
        <f t="shared" si="200"/>
        <v>0</v>
      </c>
      <c r="EA214" s="206">
        <f t="shared" si="201"/>
        <v>0</v>
      </c>
      <c r="EB214" s="206">
        <f t="shared" si="202"/>
        <v>0</v>
      </c>
      <c r="EC214" s="206">
        <f t="shared" si="203"/>
        <v>0</v>
      </c>
      <c r="ED214" s="207">
        <f t="shared" si="205"/>
        <v>0</v>
      </c>
      <c r="EE214" s="303">
        <f t="shared" si="204"/>
        <v>0</v>
      </c>
      <c r="EF214" s="306"/>
      <c r="EG214" s="314">
        <v>0</v>
      </c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>
        <f t="shared" si="193"/>
        <v>0</v>
      </c>
      <c r="DN215" s="317"/>
      <c r="DO215" s="317"/>
      <c r="DP215" s="317"/>
      <c r="DQ215" s="208"/>
      <c r="DR215" s="209"/>
      <c r="DS215" s="209" t="s">
        <v>309</v>
      </c>
      <c r="DT215" s="205"/>
      <c r="DU215" s="206">
        <f t="shared" si="195"/>
        <v>0</v>
      </c>
      <c r="DV215" s="206">
        <f t="shared" si="196"/>
        <v>0</v>
      </c>
      <c r="DW215" s="206">
        <f t="shared" si="197"/>
        <v>0</v>
      </c>
      <c r="DX215" s="206">
        <f t="shared" si="198"/>
        <v>0</v>
      </c>
      <c r="DY215" s="206">
        <f t="shared" si="199"/>
        <v>0</v>
      </c>
      <c r="DZ215" s="206">
        <f t="shared" si="200"/>
        <v>0</v>
      </c>
      <c r="EA215" s="206">
        <f t="shared" si="201"/>
        <v>0</v>
      </c>
      <c r="EB215" s="206">
        <f t="shared" si="202"/>
        <v>0</v>
      </c>
      <c r="EC215" s="206">
        <f t="shared" si="203"/>
        <v>0</v>
      </c>
      <c r="ED215" s="207">
        <f t="shared" si="205"/>
        <v>0</v>
      </c>
      <c r="EE215" s="303">
        <f t="shared" si="204"/>
        <v>0</v>
      </c>
      <c r="EF215" s="306"/>
      <c r="EG215" s="314">
        <v>0</v>
      </c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>
        <f t="shared" si="193"/>
        <v>0</v>
      </c>
      <c r="DN216" s="317"/>
      <c r="DO216" s="317"/>
      <c r="DP216" s="317"/>
      <c r="DQ216" s="208"/>
      <c r="DR216" s="209"/>
      <c r="DS216" s="209" t="s">
        <v>310</v>
      </c>
      <c r="DT216" s="205"/>
      <c r="DU216" s="206">
        <f t="shared" si="195"/>
        <v>0</v>
      </c>
      <c r="DV216" s="206">
        <f t="shared" si="196"/>
        <v>0</v>
      </c>
      <c r="DW216" s="206">
        <f t="shared" si="197"/>
        <v>0</v>
      </c>
      <c r="DX216" s="206">
        <f t="shared" si="198"/>
        <v>0</v>
      </c>
      <c r="DY216" s="206">
        <f t="shared" si="199"/>
        <v>0</v>
      </c>
      <c r="DZ216" s="206">
        <f t="shared" si="200"/>
        <v>0</v>
      </c>
      <c r="EA216" s="206">
        <f t="shared" si="201"/>
        <v>0</v>
      </c>
      <c r="EB216" s="206">
        <f t="shared" si="202"/>
        <v>0</v>
      </c>
      <c r="EC216" s="206">
        <f t="shared" si="203"/>
        <v>0</v>
      </c>
      <c r="ED216" s="207">
        <f t="shared" si="205"/>
        <v>0</v>
      </c>
      <c r="EE216" s="303">
        <f t="shared" si="204"/>
        <v>0</v>
      </c>
      <c r="EF216" s="306"/>
      <c r="EG216" s="314">
        <v>0</v>
      </c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>
        <f t="shared" si="193"/>
        <v>0</v>
      </c>
      <c r="DN217" s="317"/>
      <c r="DO217" s="317"/>
      <c r="DP217" s="317"/>
      <c r="DQ217" s="208"/>
      <c r="DR217" s="209"/>
      <c r="DS217" s="209" t="s">
        <v>311</v>
      </c>
      <c r="DT217" s="205"/>
      <c r="DU217" s="206">
        <f t="shared" si="195"/>
        <v>0</v>
      </c>
      <c r="DV217" s="206">
        <f t="shared" si="196"/>
        <v>0</v>
      </c>
      <c r="DW217" s="206">
        <f t="shared" si="197"/>
        <v>0</v>
      </c>
      <c r="DX217" s="206">
        <f t="shared" si="198"/>
        <v>0</v>
      </c>
      <c r="DY217" s="206">
        <f t="shared" si="199"/>
        <v>0</v>
      </c>
      <c r="DZ217" s="206">
        <f t="shared" si="200"/>
        <v>0</v>
      </c>
      <c r="EA217" s="206">
        <f t="shared" si="201"/>
        <v>0</v>
      </c>
      <c r="EB217" s="206">
        <f t="shared" si="202"/>
        <v>0</v>
      </c>
      <c r="EC217" s="206">
        <f t="shared" si="203"/>
        <v>0</v>
      </c>
      <c r="ED217" s="207">
        <f t="shared" si="205"/>
        <v>0</v>
      </c>
      <c r="EE217" s="303">
        <f t="shared" si="204"/>
        <v>0</v>
      </c>
      <c r="EF217" s="306"/>
      <c r="EG217" s="314">
        <v>0</v>
      </c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>
        <f t="shared" si="193"/>
        <v>0</v>
      </c>
      <c r="DN218" s="317"/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06">SUM(DU219:DU226)</f>
        <v>-115.56472013908771</v>
      </c>
      <c r="DV218" s="213">
        <f t="shared" si="206"/>
        <v>-693.38845407083261</v>
      </c>
      <c r="DW218" s="213">
        <f t="shared" si="206"/>
        <v>-2657.9890961442425</v>
      </c>
      <c r="DX218" s="213">
        <f t="shared" si="206"/>
        <v>-1.8036365509033223E-13</v>
      </c>
      <c r="DY218" s="213">
        <f t="shared" si="206"/>
        <v>-1.2993812561035238E-14</v>
      </c>
      <c r="DZ218" s="213">
        <f t="shared" si="206"/>
        <v>-5.8650970458984402E-14</v>
      </c>
      <c r="EA218" s="213">
        <f t="shared" si="206"/>
        <v>0</v>
      </c>
      <c r="EB218" s="213">
        <f t="shared" si="206"/>
        <v>-8882.990349903539</v>
      </c>
      <c r="EC218" s="213">
        <f t="shared" si="206"/>
        <v>0</v>
      </c>
      <c r="ED218" s="214">
        <f t="shared" si="205"/>
        <v>-12349.932620257701</v>
      </c>
      <c r="EE218" s="305"/>
      <c r="EF218" s="306"/>
      <c r="EG218" s="314">
        <v>-150.68307205914016</v>
      </c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-59897337.107694179</v>
      </c>
      <c r="J219" s="206">
        <v>-59897363.732948706</v>
      </c>
      <c r="K219" s="206">
        <v>-59897337.107693255</v>
      </c>
      <c r="L219" s="206">
        <v>-59897363.732948691</v>
      </c>
      <c r="M219" s="206">
        <v>-59897337.107694238</v>
      </c>
      <c r="N219" s="206">
        <v>-59897363.732948616</v>
      </c>
      <c r="O219" s="206">
        <v>-59897337.107694373</v>
      </c>
      <c r="P219" s="206">
        <v>-59897363.732948631</v>
      </c>
      <c r="Q219" s="206">
        <v>-59897337.107694358</v>
      </c>
      <c r="R219" s="206">
        <v>-59897363.732947975</v>
      </c>
      <c r="S219" s="206">
        <v>-59897337.107694156</v>
      </c>
      <c r="T219" s="206">
        <v>-59897363.732948616</v>
      </c>
      <c r="U219" s="206">
        <v>-59897337.107694209</v>
      </c>
      <c r="V219" s="206">
        <v>-59897363.732948788</v>
      </c>
      <c r="W219" s="206">
        <v>-59897337.107693158</v>
      </c>
      <c r="X219" s="206">
        <v>-59897363.732948877</v>
      </c>
      <c r="Y219" s="206">
        <v>-59897337.107694231</v>
      </c>
      <c r="Z219" s="206">
        <v>-59897363.73294878</v>
      </c>
      <c r="AA219" s="206">
        <v>-59897337.107694179</v>
      </c>
      <c r="AB219" s="206">
        <v>-59897363.732948661</v>
      </c>
      <c r="AC219" s="206">
        <v>-59897337.107694283</v>
      </c>
      <c r="AD219" s="206">
        <v>-59897363.732948631</v>
      </c>
      <c r="AE219" s="206">
        <v>-59897337.107693285</v>
      </c>
      <c r="AF219" s="206">
        <v>-59897363.732948735</v>
      </c>
      <c r="AG219" s="206">
        <v>-59897337.107694298</v>
      </c>
      <c r="AH219" s="206">
        <v>-59897363.732948706</v>
      </c>
      <c r="AI219" s="206">
        <v>-59897337.107693702</v>
      </c>
      <c r="AJ219" s="206">
        <v>-59897363.732948743</v>
      </c>
      <c r="AK219" s="206">
        <v>-59897337.107693657</v>
      </c>
      <c r="AL219" s="206">
        <v>-59897363.732948795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-4558769178.8307629</v>
      </c>
      <c r="DJ219" s="206">
        <v>0</v>
      </c>
      <c r="DK219" s="206">
        <v>0</v>
      </c>
      <c r="DL219" s="207">
        <v>-6355689691.440403</v>
      </c>
      <c r="DM219" s="343">
        <f t="shared" si="193"/>
        <v>-1796920512.6096399</v>
      </c>
      <c r="DN219" s="317" t="s">
        <v>419</v>
      </c>
      <c r="DO219" s="317"/>
      <c r="DP219" s="317"/>
      <c r="DQ219" s="208"/>
      <c r="DR219" s="209"/>
      <c r="DS219" s="209" t="s">
        <v>304</v>
      </c>
      <c r="DT219" s="205"/>
      <c r="DU219" s="206">
        <f t="shared" ref="DU219:DU226" si="207">I219/$DQ$4</f>
        <v>-59.897337107694177</v>
      </c>
      <c r="DV219" s="206">
        <f t="shared" ref="DV219:DV226" si="208">SUM(J219:O219)/$DQ$4</f>
        <v>-359.3841025219279</v>
      </c>
      <c r="DW219" s="206">
        <f t="shared" ref="DW219:DW226" si="209">SUM(P219:AL219)/$DQ$4</f>
        <v>-1377.6390729800178</v>
      </c>
      <c r="DX219" s="206">
        <f t="shared" ref="DX219:DX226" si="210">SUM(AM219:CT219)/$DQ$4</f>
        <v>0</v>
      </c>
      <c r="DY219" s="206">
        <f t="shared" ref="DY219:DY226" si="211">SUM(CU219:CY219)/$DQ$4</f>
        <v>0</v>
      </c>
      <c r="DZ219" s="206">
        <f t="shared" ref="DZ219:DZ226" si="212">SUM(CZ219:DE219)/$DQ$4</f>
        <v>0</v>
      </c>
      <c r="EA219" s="206">
        <f t="shared" ref="EA219:EA226" si="213">SUM(DF219:DG219)/$DQ$4</f>
        <v>0</v>
      </c>
      <c r="EB219" s="206">
        <f t="shared" ref="EB219:EB226" si="214">SUM(DH219:DI219)/$DQ$4</f>
        <v>-4558.7691788307629</v>
      </c>
      <c r="EC219" s="206">
        <f t="shared" ref="EC219:EC226" si="215">SUM(DJ219:DK219)/$DQ$4</f>
        <v>0</v>
      </c>
      <c r="ED219" s="207">
        <f t="shared" si="205"/>
        <v>-6355.6896914404024</v>
      </c>
      <c r="EE219" s="303">
        <f t="shared" ref="EE219:EE226" si="216">ED219-(DL219/$DQ$4)</f>
        <v>0</v>
      </c>
      <c r="EF219" s="306"/>
      <c r="EG219" s="314">
        <v>87.627225643942438</v>
      </c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-2097537.5484110699</v>
      </c>
      <c r="J220" s="206">
        <v>-2097555.3352595805</v>
      </c>
      <c r="K220" s="206">
        <v>-2097537.5484110499</v>
      </c>
      <c r="L220" s="206">
        <v>-2097555.3352595805</v>
      </c>
      <c r="M220" s="206">
        <v>-2097537.5484110699</v>
      </c>
      <c r="N220" s="206">
        <v>-2097555.3352595805</v>
      </c>
      <c r="O220" s="206">
        <v>-2097537.5484110899</v>
      </c>
      <c r="P220" s="206">
        <v>-2097555.3352595805</v>
      </c>
      <c r="Q220" s="206">
        <v>-2097537.5484110797</v>
      </c>
      <c r="R220" s="206">
        <v>-2097555.3352595302</v>
      </c>
      <c r="S220" s="206">
        <v>-2097537.5484110797</v>
      </c>
      <c r="T220" s="206">
        <v>-2097555.3352595805</v>
      </c>
      <c r="U220" s="206">
        <v>-2097537.5484110899</v>
      </c>
      <c r="V220" s="206">
        <v>-2097555.3352595703</v>
      </c>
      <c r="W220" s="206">
        <v>-2097537.5484110499</v>
      </c>
      <c r="X220" s="206">
        <v>-2097555.3352595805</v>
      </c>
      <c r="Y220" s="206">
        <v>-2097537.5484110797</v>
      </c>
      <c r="Z220" s="206">
        <v>-2097555.3352595805</v>
      </c>
      <c r="AA220" s="206">
        <v>-2097537.5484110699</v>
      </c>
      <c r="AB220" s="206">
        <v>-2097555.3352595903</v>
      </c>
      <c r="AC220" s="206">
        <v>-2097537.5484110797</v>
      </c>
      <c r="AD220" s="206">
        <v>-2097555.3352595805</v>
      </c>
      <c r="AE220" s="206">
        <v>-2097537.5484110299</v>
      </c>
      <c r="AF220" s="206">
        <v>-2097555.3352595805</v>
      </c>
      <c r="AG220" s="206">
        <v>-2097537.5484110797</v>
      </c>
      <c r="AH220" s="206">
        <v>-2097555.3352595805</v>
      </c>
      <c r="AI220" s="206">
        <v>-2097537.5484110597</v>
      </c>
      <c r="AJ220" s="206">
        <v>-2097555.3352595903</v>
      </c>
      <c r="AK220" s="206">
        <v>-2097537.5484110499</v>
      </c>
      <c r="AL220" s="206">
        <v>-2097555.3352595805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-167646039.31316081</v>
      </c>
      <c r="DJ220" s="206">
        <v>0</v>
      </c>
      <c r="DK220" s="206">
        <v>0</v>
      </c>
      <c r="DL220" s="207">
        <v>-230572432.5682205</v>
      </c>
      <c r="DM220" s="343">
        <f t="shared" si="193"/>
        <v>-62926393.255059674</v>
      </c>
      <c r="DN220" s="317" t="s">
        <v>419</v>
      </c>
      <c r="DO220" s="317"/>
      <c r="DP220" s="317"/>
      <c r="DQ220" s="208"/>
      <c r="DR220" s="209"/>
      <c r="DS220" s="209" t="s">
        <v>305</v>
      </c>
      <c r="DT220" s="205"/>
      <c r="DU220" s="206">
        <f t="shared" si="207"/>
        <v>-2.0975375484110699</v>
      </c>
      <c r="DV220" s="206">
        <f t="shared" si="208"/>
        <v>-12.585278651011951</v>
      </c>
      <c r="DW220" s="206">
        <f t="shared" si="209"/>
        <v>-48.243577055636656</v>
      </c>
      <c r="DX220" s="206">
        <f t="shared" si="210"/>
        <v>0</v>
      </c>
      <c r="DY220" s="206">
        <f t="shared" si="211"/>
        <v>0</v>
      </c>
      <c r="DZ220" s="206">
        <f t="shared" si="212"/>
        <v>0</v>
      </c>
      <c r="EA220" s="206">
        <f t="shared" si="213"/>
        <v>0</v>
      </c>
      <c r="EB220" s="206">
        <f t="shared" si="214"/>
        <v>-167.6460393131608</v>
      </c>
      <c r="EC220" s="206">
        <f t="shared" si="215"/>
        <v>0</v>
      </c>
      <c r="ED220" s="207">
        <f t="shared" si="205"/>
        <v>-230.57243256822048</v>
      </c>
      <c r="EE220" s="303">
        <f t="shared" si="216"/>
        <v>0</v>
      </c>
      <c r="EF220" s="306"/>
      <c r="EG220" s="314">
        <v>3.430838226980427</v>
      </c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-53569845.482982457</v>
      </c>
      <c r="J221" s="206">
        <v>-53569845.482982151</v>
      </c>
      <c r="K221" s="206">
        <v>-53569845.482981354</v>
      </c>
      <c r="L221" s="206">
        <v>-53569845.482982263</v>
      </c>
      <c r="M221" s="206">
        <v>-53569845.482982486</v>
      </c>
      <c r="N221" s="206">
        <v>-53569845.482982062</v>
      </c>
      <c r="O221" s="206">
        <v>-53569845.482982457</v>
      </c>
      <c r="P221" s="206">
        <v>-53569845.482982062</v>
      </c>
      <c r="Q221" s="206">
        <v>-53569845.482982352</v>
      </c>
      <c r="R221" s="206">
        <v>-53569845.482981369</v>
      </c>
      <c r="S221" s="206">
        <v>-53569845.482982151</v>
      </c>
      <c r="T221" s="206">
        <v>-53569845.482982308</v>
      </c>
      <c r="U221" s="206">
        <v>-53569845.482982256</v>
      </c>
      <c r="V221" s="206">
        <v>-53569845.482982486</v>
      </c>
      <c r="W221" s="206">
        <v>-53569845.482981235</v>
      </c>
      <c r="X221" s="206">
        <v>-53569845.482982256</v>
      </c>
      <c r="Y221" s="206">
        <v>-53569845.482982308</v>
      </c>
      <c r="Z221" s="206">
        <v>-53569845.482982226</v>
      </c>
      <c r="AA221" s="206">
        <v>-53569845.482982308</v>
      </c>
      <c r="AB221" s="206">
        <v>-53569845.482982121</v>
      </c>
      <c r="AC221" s="206">
        <v>-53569845.482982442</v>
      </c>
      <c r="AD221" s="206">
        <v>-53569845.482982181</v>
      </c>
      <c r="AE221" s="206">
        <v>-53569845.482981414</v>
      </c>
      <c r="AF221" s="206">
        <v>-53569845.482982211</v>
      </c>
      <c r="AG221" s="206">
        <v>-53569845.482982241</v>
      </c>
      <c r="AH221" s="206">
        <v>-53569845.482982308</v>
      </c>
      <c r="AI221" s="206">
        <v>-53569845.482981823</v>
      </c>
      <c r="AJ221" s="206">
        <v>-53569845.48298227</v>
      </c>
      <c r="AK221" s="206">
        <v>-53569845.482981853</v>
      </c>
      <c r="AL221" s="206">
        <v>-53569845.482982121</v>
      </c>
      <c r="AM221" s="206">
        <v>0</v>
      </c>
      <c r="AN221" s="206">
        <v>-4.1961669921874998E-8</v>
      </c>
      <c r="AO221" s="206">
        <v>1.220703125E-7</v>
      </c>
      <c r="AP221" s="206">
        <v>0</v>
      </c>
      <c r="AQ221" s="206">
        <v>0</v>
      </c>
      <c r="AR221" s="206">
        <v>0</v>
      </c>
      <c r="AS221" s="206">
        <v>0</v>
      </c>
      <c r="AT221" s="206">
        <v>0</v>
      </c>
      <c r="AU221" s="206">
        <v>2.2411346435546878E-8</v>
      </c>
      <c r="AV221" s="206">
        <v>0</v>
      </c>
      <c r="AW221" s="206">
        <v>0</v>
      </c>
      <c r="AX221" s="206">
        <v>5.8650970458984401E-8</v>
      </c>
      <c r="AY221" s="206">
        <v>0</v>
      </c>
      <c r="AZ221" s="206">
        <v>0</v>
      </c>
      <c r="BA221" s="206">
        <v>0</v>
      </c>
      <c r="BB221" s="206">
        <v>-1.2874603271484371E-7</v>
      </c>
      <c r="BC221" s="206">
        <v>2.8610229492187501E-9</v>
      </c>
      <c r="BD221" s="206">
        <v>0</v>
      </c>
      <c r="BE221" s="206">
        <v>0</v>
      </c>
      <c r="BF221" s="206">
        <v>0</v>
      </c>
      <c r="BG221" s="206">
        <v>0</v>
      </c>
      <c r="BH221" s="206">
        <v>0</v>
      </c>
      <c r="BI221" s="206">
        <v>3.8146972656250059E-9</v>
      </c>
      <c r="BJ221" s="206">
        <v>-9.8943710327148393E-9</v>
      </c>
      <c r="BK221" s="206">
        <v>0</v>
      </c>
      <c r="BL221" s="206">
        <v>-1.4495849609375E-7</v>
      </c>
      <c r="BM221" s="206">
        <v>0</v>
      </c>
      <c r="BN221" s="206">
        <v>0</v>
      </c>
      <c r="BO221" s="206">
        <v>0</v>
      </c>
      <c r="BP221" s="206">
        <v>2.2888183593750067E-8</v>
      </c>
      <c r="BQ221" s="206">
        <v>0</v>
      </c>
      <c r="BR221" s="206">
        <v>0</v>
      </c>
      <c r="BS221" s="206">
        <v>4.7683715820312501E-9</v>
      </c>
      <c r="BT221" s="206">
        <v>-6.1035156250000001E-8</v>
      </c>
      <c r="BU221" s="206">
        <v>0</v>
      </c>
      <c r="BV221" s="206">
        <v>0</v>
      </c>
      <c r="BW221" s="206">
        <v>0</v>
      </c>
      <c r="BX221" s="206">
        <v>6.8664550781250008E-8</v>
      </c>
      <c r="BY221" s="206">
        <v>0</v>
      </c>
      <c r="BZ221" s="206">
        <v>-1.9073486328125E-9</v>
      </c>
      <c r="CA221" s="206">
        <v>0</v>
      </c>
      <c r="CB221" s="206">
        <v>0</v>
      </c>
      <c r="CC221" s="206">
        <v>0</v>
      </c>
      <c r="CD221" s="206">
        <v>0</v>
      </c>
      <c r="CE221" s="206">
        <v>-4.2915344238281296E-9</v>
      </c>
      <c r="CF221" s="206">
        <v>0</v>
      </c>
      <c r="CG221" s="206">
        <v>0</v>
      </c>
      <c r="CH221" s="206">
        <v>-1.3732910156249994E-7</v>
      </c>
      <c r="CI221" s="206">
        <v>0</v>
      </c>
      <c r="CJ221" s="206">
        <v>0</v>
      </c>
      <c r="CK221" s="206">
        <v>1.1444091796875004E-8</v>
      </c>
      <c r="CL221" s="206">
        <v>0</v>
      </c>
      <c r="CM221" s="206">
        <v>0</v>
      </c>
      <c r="CN221" s="206">
        <v>1.5616416931152299E-7</v>
      </c>
      <c r="CO221" s="206">
        <v>5.7220458984375001E-9</v>
      </c>
      <c r="CP221" s="206">
        <v>0</v>
      </c>
      <c r="CQ221" s="206">
        <v>0</v>
      </c>
      <c r="CR221" s="206">
        <v>0</v>
      </c>
      <c r="CS221" s="206">
        <v>-7.6293945312500002E-9</v>
      </c>
      <c r="CT221" s="206">
        <v>-1.220703125E-7</v>
      </c>
      <c r="CU221" s="206">
        <v>-1.5258789062499994E-8</v>
      </c>
      <c r="CV221" s="206">
        <v>6.6757202148437501E-9</v>
      </c>
      <c r="CW221" s="206">
        <v>-1.1444091796875E-8</v>
      </c>
      <c r="CX221" s="206">
        <v>-2.8610229492187443E-9</v>
      </c>
      <c r="CY221" s="206">
        <v>9.89437103271475E-9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-4156575131.7596149</v>
      </c>
      <c r="DJ221" s="206">
        <v>0</v>
      </c>
      <c r="DK221" s="206">
        <v>0</v>
      </c>
      <c r="DL221" s="207">
        <v>-5763670496.2490788</v>
      </c>
      <c r="DM221" s="343">
        <f t="shared" si="193"/>
        <v>-1607095364.4894636</v>
      </c>
      <c r="DN221" s="317" t="s">
        <v>419</v>
      </c>
      <c r="DO221" s="317"/>
      <c r="DP221" s="317"/>
      <c r="DQ221" s="208"/>
      <c r="DR221" s="209"/>
      <c r="DS221" s="209" t="s">
        <v>306</v>
      </c>
      <c r="DT221" s="205"/>
      <c r="DU221" s="206">
        <f t="shared" si="207"/>
        <v>-53.569845482982458</v>
      </c>
      <c r="DV221" s="206">
        <f t="shared" si="208"/>
        <v>-321.41907289789276</v>
      </c>
      <c r="DW221" s="206">
        <f t="shared" si="209"/>
        <v>-1232.1064461085882</v>
      </c>
      <c r="DX221" s="206">
        <f t="shared" si="210"/>
        <v>-1.8036365509033223E-13</v>
      </c>
      <c r="DY221" s="206">
        <f t="shared" si="211"/>
        <v>-1.2993812561035238E-14</v>
      </c>
      <c r="DZ221" s="206">
        <f t="shared" si="212"/>
        <v>-5.8650970458984402E-14</v>
      </c>
      <c r="EA221" s="206">
        <f t="shared" si="213"/>
        <v>0</v>
      </c>
      <c r="EB221" s="206">
        <f t="shared" si="214"/>
        <v>-4156.575131759615</v>
      </c>
      <c r="EC221" s="206">
        <f t="shared" si="215"/>
        <v>0</v>
      </c>
      <c r="ED221" s="207">
        <f t="shared" si="205"/>
        <v>-5763.6704962490785</v>
      </c>
      <c r="EE221" s="303">
        <f t="shared" si="216"/>
        <v>0</v>
      </c>
      <c r="EF221" s="306"/>
      <c r="EG221" s="314">
        <v>-241.74113593006314</v>
      </c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>
        <f t="shared" si="193"/>
        <v>0</v>
      </c>
      <c r="DN222" s="317" t="s">
        <v>420</v>
      </c>
      <c r="DO222" s="317"/>
      <c r="DP222" s="317"/>
      <c r="DQ222" s="208"/>
      <c r="DR222" s="209"/>
      <c r="DS222" s="209" t="s">
        <v>307</v>
      </c>
      <c r="DT222" s="205"/>
      <c r="DU222" s="206">
        <f t="shared" si="207"/>
        <v>0</v>
      </c>
      <c r="DV222" s="206">
        <f t="shared" si="208"/>
        <v>0</v>
      </c>
      <c r="DW222" s="206">
        <f t="shared" si="209"/>
        <v>0</v>
      </c>
      <c r="DX222" s="206">
        <f t="shared" si="210"/>
        <v>0</v>
      </c>
      <c r="DY222" s="206">
        <f t="shared" si="211"/>
        <v>0</v>
      </c>
      <c r="DZ222" s="206">
        <f t="shared" si="212"/>
        <v>0</v>
      </c>
      <c r="EA222" s="206">
        <f t="shared" si="213"/>
        <v>0</v>
      </c>
      <c r="EB222" s="206">
        <f t="shared" si="214"/>
        <v>0</v>
      </c>
      <c r="EC222" s="206">
        <f t="shared" si="215"/>
        <v>0</v>
      </c>
      <c r="ED222" s="207">
        <f t="shared" si="205"/>
        <v>0</v>
      </c>
      <c r="EE222" s="303">
        <f t="shared" si="216"/>
        <v>0</v>
      </c>
      <c r="EF222" s="306"/>
      <c r="EG222" s="314">
        <v>0</v>
      </c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>
        <f t="shared" si="193"/>
        <v>0</v>
      </c>
      <c r="DN223" s="317" t="s">
        <v>420</v>
      </c>
      <c r="DO223" s="317"/>
      <c r="DP223" s="317"/>
      <c r="DQ223" s="208"/>
      <c r="DR223" s="209"/>
      <c r="DS223" s="209" t="s">
        <v>308</v>
      </c>
      <c r="DT223" s="205"/>
      <c r="DU223" s="206">
        <f t="shared" si="207"/>
        <v>0</v>
      </c>
      <c r="DV223" s="206">
        <f t="shared" si="208"/>
        <v>0</v>
      </c>
      <c r="DW223" s="206">
        <f t="shared" si="209"/>
        <v>0</v>
      </c>
      <c r="DX223" s="206">
        <f t="shared" si="210"/>
        <v>0</v>
      </c>
      <c r="DY223" s="206">
        <f t="shared" si="211"/>
        <v>0</v>
      </c>
      <c r="DZ223" s="206">
        <f t="shared" si="212"/>
        <v>0</v>
      </c>
      <c r="EA223" s="206">
        <f t="shared" si="213"/>
        <v>0</v>
      </c>
      <c r="EB223" s="206">
        <f t="shared" si="214"/>
        <v>0</v>
      </c>
      <c r="EC223" s="206">
        <f t="shared" si="215"/>
        <v>0</v>
      </c>
      <c r="ED223" s="207">
        <f t="shared" si="205"/>
        <v>0</v>
      </c>
      <c r="EE223" s="303">
        <f t="shared" si="216"/>
        <v>0</v>
      </c>
      <c r="EF223" s="306"/>
      <c r="EG223" s="314">
        <v>0</v>
      </c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>
        <f t="shared" si="193"/>
        <v>0</v>
      </c>
      <c r="DN224" s="317" t="s">
        <v>420</v>
      </c>
      <c r="DO224" s="317"/>
      <c r="DP224" s="317"/>
      <c r="DQ224" s="208"/>
      <c r="DR224" s="209"/>
      <c r="DS224" s="209" t="s">
        <v>309</v>
      </c>
      <c r="DT224" s="205"/>
      <c r="DU224" s="206">
        <f t="shared" si="207"/>
        <v>0</v>
      </c>
      <c r="DV224" s="206">
        <f t="shared" si="208"/>
        <v>0</v>
      </c>
      <c r="DW224" s="206">
        <f t="shared" si="209"/>
        <v>0</v>
      </c>
      <c r="DX224" s="206">
        <f t="shared" si="210"/>
        <v>0</v>
      </c>
      <c r="DY224" s="206">
        <f t="shared" si="211"/>
        <v>0</v>
      </c>
      <c r="DZ224" s="206">
        <f t="shared" si="212"/>
        <v>0</v>
      </c>
      <c r="EA224" s="206">
        <f t="shared" si="213"/>
        <v>0</v>
      </c>
      <c r="EB224" s="206">
        <f t="shared" si="214"/>
        <v>0</v>
      </c>
      <c r="EC224" s="206">
        <f t="shared" si="215"/>
        <v>0</v>
      </c>
      <c r="ED224" s="207">
        <f t="shared" si="205"/>
        <v>0</v>
      </c>
      <c r="EE224" s="303">
        <f t="shared" si="216"/>
        <v>0</v>
      </c>
      <c r="EF224" s="306"/>
      <c r="EG224" s="314">
        <v>0</v>
      </c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>
        <f t="shared" si="193"/>
        <v>0</v>
      </c>
      <c r="DN225" s="317" t="s">
        <v>420</v>
      </c>
      <c r="DO225" s="317"/>
      <c r="DP225" s="317"/>
      <c r="DQ225" s="208"/>
      <c r="DR225" s="209"/>
      <c r="DS225" s="209" t="s">
        <v>310</v>
      </c>
      <c r="DT225" s="205"/>
      <c r="DU225" s="206">
        <f t="shared" si="207"/>
        <v>0</v>
      </c>
      <c r="DV225" s="206">
        <f t="shared" si="208"/>
        <v>0</v>
      </c>
      <c r="DW225" s="206">
        <f t="shared" si="209"/>
        <v>0</v>
      </c>
      <c r="DX225" s="206">
        <f t="shared" si="210"/>
        <v>0</v>
      </c>
      <c r="DY225" s="206">
        <f t="shared" si="211"/>
        <v>0</v>
      </c>
      <c r="DZ225" s="206">
        <f t="shared" si="212"/>
        <v>0</v>
      </c>
      <c r="EA225" s="206">
        <f t="shared" si="213"/>
        <v>0</v>
      </c>
      <c r="EB225" s="206">
        <f t="shared" si="214"/>
        <v>0</v>
      </c>
      <c r="EC225" s="206">
        <f t="shared" si="215"/>
        <v>0</v>
      </c>
      <c r="ED225" s="207">
        <f t="shared" si="205"/>
        <v>0</v>
      </c>
      <c r="EE225" s="303">
        <f t="shared" si="216"/>
        <v>0</v>
      </c>
      <c r="EF225" s="306"/>
      <c r="EG225" s="314">
        <v>0</v>
      </c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>
        <f t="shared" si="193"/>
        <v>0</v>
      </c>
      <c r="DN226" s="317" t="s">
        <v>420</v>
      </c>
      <c r="DO226" s="317"/>
      <c r="DP226" s="317"/>
      <c r="DQ226" s="208"/>
      <c r="DR226" s="209"/>
      <c r="DS226" s="209" t="s">
        <v>311</v>
      </c>
      <c r="DT226" s="205"/>
      <c r="DU226" s="206">
        <f t="shared" si="207"/>
        <v>0</v>
      </c>
      <c r="DV226" s="206">
        <f t="shared" si="208"/>
        <v>0</v>
      </c>
      <c r="DW226" s="206">
        <f t="shared" si="209"/>
        <v>0</v>
      </c>
      <c r="DX226" s="206">
        <f t="shared" si="210"/>
        <v>0</v>
      </c>
      <c r="DY226" s="206">
        <f t="shared" si="211"/>
        <v>0</v>
      </c>
      <c r="DZ226" s="206">
        <f t="shared" si="212"/>
        <v>0</v>
      </c>
      <c r="EA226" s="206">
        <f t="shared" si="213"/>
        <v>0</v>
      </c>
      <c r="EB226" s="206">
        <f t="shared" si="214"/>
        <v>0</v>
      </c>
      <c r="EC226" s="206">
        <f t="shared" si="215"/>
        <v>0</v>
      </c>
      <c r="ED226" s="207">
        <f t="shared" si="205"/>
        <v>0</v>
      </c>
      <c r="EE226" s="303">
        <f t="shared" si="216"/>
        <v>0</v>
      </c>
      <c r="EF226" s="306"/>
      <c r="EG226" s="314">
        <v>0</v>
      </c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>
        <f t="shared" si="193"/>
        <v>0</v>
      </c>
      <c r="DN227" s="317"/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7">SUM(DV228:DV235)</f>
        <v>0</v>
      </c>
      <c r="DW227" s="213">
        <f t="shared" si="217"/>
        <v>0</v>
      </c>
      <c r="DX227" s="213">
        <f t="shared" si="217"/>
        <v>0</v>
      </c>
      <c r="DY227" s="213">
        <f t="shared" si="217"/>
        <v>0</v>
      </c>
      <c r="DZ227" s="213">
        <f t="shared" si="217"/>
        <v>0</v>
      </c>
      <c r="EA227" s="213">
        <f t="shared" si="217"/>
        <v>0</v>
      </c>
      <c r="EB227" s="213">
        <f t="shared" si="217"/>
        <v>0</v>
      </c>
      <c r="EC227" s="213">
        <f t="shared" si="217"/>
        <v>0</v>
      </c>
      <c r="ED227" s="214">
        <f t="shared" si="205"/>
        <v>0</v>
      </c>
      <c r="EE227" s="305"/>
      <c r="EF227" s="306"/>
      <c r="EG227" s="314">
        <v>0</v>
      </c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>
        <f t="shared" si="193"/>
        <v>0</v>
      </c>
      <c r="DN228" s="317" t="s">
        <v>420</v>
      </c>
      <c r="DO228" s="317"/>
      <c r="DP228" s="317"/>
      <c r="DQ228" s="208"/>
      <c r="DR228" s="209"/>
      <c r="DS228" s="209" t="s">
        <v>304</v>
      </c>
      <c r="DT228" s="205"/>
      <c r="DU228" s="206">
        <f t="shared" ref="DU228:DU235" si="218">I228/$DQ$4</f>
        <v>0</v>
      </c>
      <c r="DV228" s="206">
        <f t="shared" ref="DV228:DV235" si="219">SUM(J228:O228)/$DQ$4</f>
        <v>0</v>
      </c>
      <c r="DW228" s="206">
        <f t="shared" ref="DW228:DW235" si="220">SUM(P228:AL228)/$DQ$4</f>
        <v>0</v>
      </c>
      <c r="DX228" s="206">
        <f t="shared" ref="DX228:DX235" si="221">SUM(AM228:CT228)/$DQ$4</f>
        <v>0</v>
      </c>
      <c r="DY228" s="206">
        <f t="shared" ref="DY228:DY235" si="222">SUM(CU228:CY228)/$DQ$4</f>
        <v>0</v>
      </c>
      <c r="DZ228" s="206">
        <f t="shared" ref="DZ228:DZ235" si="223">SUM(CZ228:DE228)/$DQ$4</f>
        <v>0</v>
      </c>
      <c r="EA228" s="206">
        <f t="shared" ref="EA228:EA235" si="224">SUM(DF228:DG228)/$DQ$4</f>
        <v>0</v>
      </c>
      <c r="EB228" s="206">
        <f t="shared" ref="EB228:EB235" si="225">SUM(DH228:DI228)/$DQ$4</f>
        <v>0</v>
      </c>
      <c r="EC228" s="206">
        <f t="shared" ref="EC228:EC235" si="226">SUM(DJ228:DK228)/$DQ$4</f>
        <v>0</v>
      </c>
      <c r="ED228" s="207">
        <f t="shared" si="205"/>
        <v>0</v>
      </c>
      <c r="EE228" s="303">
        <f t="shared" ref="EE228:EE235" si="227">ED228-(DL228/$DQ$4)</f>
        <v>0</v>
      </c>
      <c r="EF228" s="306"/>
      <c r="EG228" s="314">
        <v>0</v>
      </c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>
        <f t="shared" si="193"/>
        <v>0</v>
      </c>
      <c r="DN229" s="317" t="s">
        <v>420</v>
      </c>
      <c r="DO229" s="317"/>
      <c r="DP229" s="317"/>
      <c r="DQ229" s="208"/>
      <c r="DR229" s="209"/>
      <c r="DS229" s="209" t="s">
        <v>305</v>
      </c>
      <c r="DT229" s="205"/>
      <c r="DU229" s="206">
        <f t="shared" si="218"/>
        <v>0</v>
      </c>
      <c r="DV229" s="206">
        <f t="shared" si="219"/>
        <v>0</v>
      </c>
      <c r="DW229" s="206">
        <f t="shared" si="220"/>
        <v>0</v>
      </c>
      <c r="DX229" s="206">
        <f t="shared" si="221"/>
        <v>0</v>
      </c>
      <c r="DY229" s="206">
        <f t="shared" si="222"/>
        <v>0</v>
      </c>
      <c r="DZ229" s="206">
        <f t="shared" si="223"/>
        <v>0</v>
      </c>
      <c r="EA229" s="206">
        <f t="shared" si="224"/>
        <v>0</v>
      </c>
      <c r="EB229" s="206">
        <f t="shared" si="225"/>
        <v>0</v>
      </c>
      <c r="EC229" s="206">
        <f t="shared" si="226"/>
        <v>0</v>
      </c>
      <c r="ED229" s="207">
        <f t="shared" si="205"/>
        <v>0</v>
      </c>
      <c r="EE229" s="303">
        <f t="shared" si="227"/>
        <v>0</v>
      </c>
      <c r="EF229" s="306"/>
      <c r="EG229" s="314">
        <v>0</v>
      </c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>
        <f t="shared" si="193"/>
        <v>0</v>
      </c>
      <c r="DN230" s="317" t="s">
        <v>420</v>
      </c>
      <c r="DO230" s="317"/>
      <c r="DP230" s="317"/>
      <c r="DQ230" s="208"/>
      <c r="DR230" s="209"/>
      <c r="DS230" s="209" t="s">
        <v>306</v>
      </c>
      <c r="DT230" s="205"/>
      <c r="DU230" s="206">
        <f t="shared" si="218"/>
        <v>0</v>
      </c>
      <c r="DV230" s="206">
        <f t="shared" si="219"/>
        <v>0</v>
      </c>
      <c r="DW230" s="206">
        <f t="shared" si="220"/>
        <v>0</v>
      </c>
      <c r="DX230" s="206">
        <f t="shared" si="221"/>
        <v>0</v>
      </c>
      <c r="DY230" s="206">
        <f t="shared" si="222"/>
        <v>0</v>
      </c>
      <c r="DZ230" s="206">
        <f t="shared" si="223"/>
        <v>0</v>
      </c>
      <c r="EA230" s="206">
        <f t="shared" si="224"/>
        <v>0</v>
      </c>
      <c r="EB230" s="206">
        <f t="shared" si="225"/>
        <v>0</v>
      </c>
      <c r="EC230" s="206">
        <f t="shared" si="226"/>
        <v>0</v>
      </c>
      <c r="ED230" s="207">
        <f t="shared" si="205"/>
        <v>0</v>
      </c>
      <c r="EE230" s="303">
        <f t="shared" si="227"/>
        <v>0</v>
      </c>
      <c r="EF230" s="306"/>
      <c r="EG230" s="314">
        <v>0</v>
      </c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>
        <f t="shared" si="193"/>
        <v>0</v>
      </c>
      <c r="DN231" s="317" t="s">
        <v>420</v>
      </c>
      <c r="DO231" s="317"/>
      <c r="DP231" s="317"/>
      <c r="DQ231" s="208"/>
      <c r="DR231" s="209"/>
      <c r="DS231" s="209" t="s">
        <v>307</v>
      </c>
      <c r="DT231" s="205"/>
      <c r="DU231" s="206">
        <f t="shared" si="218"/>
        <v>0</v>
      </c>
      <c r="DV231" s="206">
        <f t="shared" si="219"/>
        <v>0</v>
      </c>
      <c r="DW231" s="206">
        <f t="shared" si="220"/>
        <v>0</v>
      </c>
      <c r="DX231" s="206">
        <f t="shared" si="221"/>
        <v>0</v>
      </c>
      <c r="DY231" s="206">
        <f t="shared" si="222"/>
        <v>0</v>
      </c>
      <c r="DZ231" s="206">
        <f t="shared" si="223"/>
        <v>0</v>
      </c>
      <c r="EA231" s="206">
        <f t="shared" si="224"/>
        <v>0</v>
      </c>
      <c r="EB231" s="206">
        <f t="shared" si="225"/>
        <v>0</v>
      </c>
      <c r="EC231" s="206">
        <f t="shared" si="226"/>
        <v>0</v>
      </c>
      <c r="ED231" s="207">
        <f t="shared" si="205"/>
        <v>0</v>
      </c>
      <c r="EE231" s="303">
        <f t="shared" si="227"/>
        <v>0</v>
      </c>
      <c r="EF231" s="306"/>
      <c r="EG231" s="314">
        <v>0</v>
      </c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>
        <f t="shared" si="193"/>
        <v>0</v>
      </c>
      <c r="DN232" s="317" t="s">
        <v>420</v>
      </c>
      <c r="DO232" s="317"/>
      <c r="DP232" s="317"/>
      <c r="DQ232" s="208"/>
      <c r="DR232" s="209"/>
      <c r="DS232" s="209" t="s">
        <v>308</v>
      </c>
      <c r="DT232" s="205"/>
      <c r="DU232" s="206">
        <f t="shared" si="218"/>
        <v>0</v>
      </c>
      <c r="DV232" s="206">
        <f t="shared" si="219"/>
        <v>0</v>
      </c>
      <c r="DW232" s="206">
        <f t="shared" si="220"/>
        <v>0</v>
      </c>
      <c r="DX232" s="206">
        <f t="shared" si="221"/>
        <v>0</v>
      </c>
      <c r="DY232" s="206">
        <f t="shared" si="222"/>
        <v>0</v>
      </c>
      <c r="DZ232" s="206">
        <f t="shared" si="223"/>
        <v>0</v>
      </c>
      <c r="EA232" s="206">
        <f t="shared" si="224"/>
        <v>0</v>
      </c>
      <c r="EB232" s="206">
        <f t="shared" si="225"/>
        <v>0</v>
      </c>
      <c r="EC232" s="206">
        <f t="shared" si="226"/>
        <v>0</v>
      </c>
      <c r="ED232" s="207">
        <f t="shared" si="205"/>
        <v>0</v>
      </c>
      <c r="EE232" s="303">
        <f t="shared" si="227"/>
        <v>0</v>
      </c>
      <c r="EF232" s="306"/>
      <c r="EG232" s="314">
        <v>0</v>
      </c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>
        <f t="shared" si="193"/>
        <v>0</v>
      </c>
      <c r="DN233" s="317" t="s">
        <v>420</v>
      </c>
      <c r="DO233" s="317"/>
      <c r="DP233" s="317"/>
      <c r="DQ233" s="208"/>
      <c r="DR233" s="209"/>
      <c r="DS233" s="209" t="s">
        <v>309</v>
      </c>
      <c r="DT233" s="205"/>
      <c r="DU233" s="206">
        <f t="shared" si="218"/>
        <v>0</v>
      </c>
      <c r="DV233" s="206">
        <f t="shared" si="219"/>
        <v>0</v>
      </c>
      <c r="DW233" s="206">
        <f t="shared" si="220"/>
        <v>0</v>
      </c>
      <c r="DX233" s="206">
        <f t="shared" si="221"/>
        <v>0</v>
      </c>
      <c r="DY233" s="206">
        <f t="shared" si="222"/>
        <v>0</v>
      </c>
      <c r="DZ233" s="206">
        <f t="shared" si="223"/>
        <v>0</v>
      </c>
      <c r="EA233" s="206">
        <f t="shared" si="224"/>
        <v>0</v>
      </c>
      <c r="EB233" s="206">
        <f t="shared" si="225"/>
        <v>0</v>
      </c>
      <c r="EC233" s="206">
        <f t="shared" si="226"/>
        <v>0</v>
      </c>
      <c r="ED233" s="207">
        <f t="shared" si="205"/>
        <v>0</v>
      </c>
      <c r="EE233" s="303">
        <f t="shared" si="227"/>
        <v>0</v>
      </c>
      <c r="EF233" s="306"/>
      <c r="EG233" s="314">
        <v>0</v>
      </c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>
        <f t="shared" si="193"/>
        <v>0</v>
      </c>
      <c r="DN234" s="317" t="s">
        <v>420</v>
      </c>
      <c r="DO234" s="317"/>
      <c r="DP234" s="317"/>
      <c r="DQ234" s="208"/>
      <c r="DR234" s="209"/>
      <c r="DS234" s="209" t="s">
        <v>310</v>
      </c>
      <c r="DT234" s="205"/>
      <c r="DU234" s="206">
        <f t="shared" si="218"/>
        <v>0</v>
      </c>
      <c r="DV234" s="206">
        <f t="shared" si="219"/>
        <v>0</v>
      </c>
      <c r="DW234" s="206">
        <f t="shared" si="220"/>
        <v>0</v>
      </c>
      <c r="DX234" s="206">
        <f t="shared" si="221"/>
        <v>0</v>
      </c>
      <c r="DY234" s="206">
        <f t="shared" si="222"/>
        <v>0</v>
      </c>
      <c r="DZ234" s="206">
        <f t="shared" si="223"/>
        <v>0</v>
      </c>
      <c r="EA234" s="206">
        <f t="shared" si="224"/>
        <v>0</v>
      </c>
      <c r="EB234" s="206">
        <f t="shared" si="225"/>
        <v>0</v>
      </c>
      <c r="EC234" s="206">
        <f t="shared" si="226"/>
        <v>0</v>
      </c>
      <c r="ED234" s="207">
        <f t="shared" si="205"/>
        <v>0</v>
      </c>
      <c r="EE234" s="303">
        <f t="shared" si="227"/>
        <v>0</v>
      </c>
      <c r="EF234" s="306"/>
      <c r="EG234" s="314">
        <v>0</v>
      </c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>
        <f t="shared" si="193"/>
        <v>0</v>
      </c>
      <c r="DN235" s="317" t="s">
        <v>420</v>
      </c>
      <c r="DO235" s="317"/>
      <c r="DP235" s="317"/>
      <c r="DQ235" s="208"/>
      <c r="DR235" s="209"/>
      <c r="DS235" s="209" t="s">
        <v>311</v>
      </c>
      <c r="DT235" s="205"/>
      <c r="DU235" s="206">
        <f t="shared" si="218"/>
        <v>0</v>
      </c>
      <c r="DV235" s="206">
        <f t="shared" si="219"/>
        <v>0</v>
      </c>
      <c r="DW235" s="206">
        <f t="shared" si="220"/>
        <v>0</v>
      </c>
      <c r="DX235" s="206">
        <f t="shared" si="221"/>
        <v>0</v>
      </c>
      <c r="DY235" s="206">
        <f t="shared" si="222"/>
        <v>0</v>
      </c>
      <c r="DZ235" s="206">
        <f t="shared" si="223"/>
        <v>0</v>
      </c>
      <c r="EA235" s="206">
        <f t="shared" si="224"/>
        <v>0</v>
      </c>
      <c r="EB235" s="206">
        <f t="shared" si="225"/>
        <v>0</v>
      </c>
      <c r="EC235" s="206">
        <f t="shared" si="226"/>
        <v>0</v>
      </c>
      <c r="ED235" s="207">
        <f t="shared" si="205"/>
        <v>0</v>
      </c>
      <c r="EE235" s="303">
        <f t="shared" si="227"/>
        <v>0</v>
      </c>
      <c r="EF235" s="306"/>
      <c r="EG235" s="314">
        <v>0</v>
      </c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>
        <f t="shared" si="193"/>
        <v>0</v>
      </c>
      <c r="DN236" s="317"/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28">SUM(DU237:DU243)</f>
        <v>-80.704099810646994</v>
      </c>
      <c r="DV236" s="213">
        <f t="shared" si="228"/>
        <v>-484.22459886389237</v>
      </c>
      <c r="DW236" s="213">
        <f t="shared" si="228"/>
        <v>-1857.1942956449027</v>
      </c>
      <c r="DX236" s="213">
        <f t="shared" si="228"/>
        <v>-2.5000000000001372</v>
      </c>
      <c r="DY236" s="213">
        <f t="shared" si="228"/>
        <v>6.8995356559753334E-13</v>
      </c>
      <c r="DZ236" s="213">
        <f t="shared" si="228"/>
        <v>-1.598596572875975E-13</v>
      </c>
      <c r="EA236" s="213">
        <f t="shared" si="228"/>
        <v>-1.0000000000002613</v>
      </c>
      <c r="EB236" s="213">
        <f t="shared" si="228"/>
        <v>-25692.737621402135</v>
      </c>
      <c r="EC236" s="213">
        <f t="shared" si="228"/>
        <v>-7.3909759521484327E-15</v>
      </c>
      <c r="ED236" s="214">
        <f t="shared" si="205"/>
        <v>-28118.360615721576</v>
      </c>
      <c r="EE236" s="305"/>
      <c r="EF236" s="306"/>
      <c r="EG236" s="314">
        <v>-7.8151591503901727</v>
      </c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-35157491.120777383</v>
      </c>
      <c r="J237" s="206">
        <v>-35157491.120778322</v>
      </c>
      <c r="K237" s="206">
        <v>-35157491.12077783</v>
      </c>
      <c r="L237" s="206">
        <v>-35157491.120781533</v>
      </c>
      <c r="M237" s="206">
        <v>-35157491.120774314</v>
      </c>
      <c r="N237" s="206">
        <v>-35157491.120781779</v>
      </c>
      <c r="O237" s="206">
        <v>-35157491.120781749</v>
      </c>
      <c r="P237" s="206">
        <v>-35157491.120774187</v>
      </c>
      <c r="Q237" s="206">
        <v>-35157491.120777801</v>
      </c>
      <c r="R237" s="206">
        <v>-35157491.120781772</v>
      </c>
      <c r="S237" s="206">
        <v>-35157491.120778516</v>
      </c>
      <c r="T237" s="206">
        <v>-35157491.120777719</v>
      </c>
      <c r="U237" s="206">
        <v>-35157491.12077821</v>
      </c>
      <c r="V237" s="206">
        <v>-35157491.120777838</v>
      </c>
      <c r="W237" s="206">
        <v>-35157491.120781653</v>
      </c>
      <c r="X237" s="206">
        <v>-35157491.120778039</v>
      </c>
      <c r="Y237" s="206">
        <v>-35157491.120777965</v>
      </c>
      <c r="Z237" s="206">
        <v>-35157491.120777436</v>
      </c>
      <c r="AA237" s="206">
        <v>-35157491.12078239</v>
      </c>
      <c r="AB237" s="206">
        <v>-35157491.120773904</v>
      </c>
      <c r="AC237" s="206">
        <v>-35157491.120781481</v>
      </c>
      <c r="AD237" s="206">
        <v>-35157491.12077821</v>
      </c>
      <c r="AE237" s="206">
        <v>-35157491.120777756</v>
      </c>
      <c r="AF237" s="206">
        <v>-35157491.120777704</v>
      </c>
      <c r="AG237" s="206">
        <v>-35157491.120777763</v>
      </c>
      <c r="AH237" s="206">
        <v>-35157491.120778069</v>
      </c>
      <c r="AI237" s="206">
        <v>-35157491.120782025</v>
      </c>
      <c r="AJ237" s="206">
        <v>-35157491.120778233</v>
      </c>
      <c r="AK237" s="206">
        <v>-35157491.120777696</v>
      </c>
      <c r="AL237" s="206">
        <v>-35157491.120777898</v>
      </c>
      <c r="AM237" s="206">
        <v>0</v>
      </c>
      <c r="AN237" s="206">
        <v>8.9645385742187487E-8</v>
      </c>
      <c r="AO237" s="206">
        <v>0</v>
      </c>
      <c r="AP237" s="206">
        <v>0</v>
      </c>
      <c r="AQ237" s="206">
        <v>5.2154064178466827E-9</v>
      </c>
      <c r="AR237" s="206">
        <v>0</v>
      </c>
      <c r="AS237" s="206">
        <v>0</v>
      </c>
      <c r="AT237" s="206">
        <v>0</v>
      </c>
      <c r="AU237" s="206">
        <v>-3.814697265625006E-8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-9.5367431640624926E-8</v>
      </c>
      <c r="BC237" s="206">
        <v>0</v>
      </c>
      <c r="BD237" s="206">
        <v>0</v>
      </c>
      <c r="BE237" s="206">
        <v>-9.5963478088378909E-9</v>
      </c>
      <c r="BF237" s="206">
        <v>0</v>
      </c>
      <c r="BG237" s="206">
        <v>0</v>
      </c>
      <c r="BH237" s="206">
        <v>0</v>
      </c>
      <c r="BI237" s="206">
        <v>3.0517578124999987E-8</v>
      </c>
      <c r="BJ237" s="206">
        <v>0</v>
      </c>
      <c r="BK237" s="206">
        <v>0</v>
      </c>
      <c r="BL237" s="206">
        <v>-7.9870223999023426E-9</v>
      </c>
      <c r="BM237" s="206">
        <v>-3.3378601074218788E-9</v>
      </c>
      <c r="BN237" s="206">
        <v>0</v>
      </c>
      <c r="BO237" s="206">
        <v>0</v>
      </c>
      <c r="BP237" s="206">
        <v>6.1035156249999975E-8</v>
      </c>
      <c r="BQ237" s="206">
        <v>0</v>
      </c>
      <c r="BR237" s="206">
        <v>-1.0681152343749995E-7</v>
      </c>
      <c r="BS237" s="206">
        <v>3.9935111999511715E-8</v>
      </c>
      <c r="BT237" s="206">
        <v>2.7656555175781192E-8</v>
      </c>
      <c r="BU237" s="206">
        <v>0</v>
      </c>
      <c r="BV237" s="206">
        <v>0</v>
      </c>
      <c r="BW237" s="206">
        <v>1.1104345321655267E-7</v>
      </c>
      <c r="BX237" s="206">
        <v>0</v>
      </c>
      <c r="BY237" s="206">
        <v>0</v>
      </c>
      <c r="BZ237" s="206">
        <v>0</v>
      </c>
      <c r="CA237" s="206">
        <v>-4.9591064453124938E-8</v>
      </c>
      <c r="CB237" s="206">
        <v>0</v>
      </c>
      <c r="CC237" s="206">
        <v>0</v>
      </c>
      <c r="CD237" s="206">
        <v>-1.3732910156249994E-7</v>
      </c>
      <c r="CE237" s="206">
        <v>0</v>
      </c>
      <c r="CF237" s="206">
        <v>0</v>
      </c>
      <c r="CG237" s="206">
        <v>-7.6293945312499969E-9</v>
      </c>
      <c r="CH237" s="206">
        <v>-3.8146972656250059E-9</v>
      </c>
      <c r="CI237" s="206">
        <v>0</v>
      </c>
      <c r="CJ237" s="206">
        <v>0</v>
      </c>
      <c r="CK237" s="206">
        <v>-3.4332275390624951E-8</v>
      </c>
      <c r="CL237" s="206">
        <v>0</v>
      </c>
      <c r="CM237" s="206">
        <v>0</v>
      </c>
      <c r="CN237" s="206">
        <v>-1.0728836059570312E-8</v>
      </c>
      <c r="CO237" s="206">
        <v>0</v>
      </c>
      <c r="CP237" s="206">
        <v>0</v>
      </c>
      <c r="CQ237" s="206">
        <v>0</v>
      </c>
      <c r="CR237" s="206">
        <v>-3.9100646972656225E-8</v>
      </c>
      <c r="CS237" s="206">
        <v>0</v>
      </c>
      <c r="CT237" s="206">
        <v>1.2397766113281243E-8</v>
      </c>
      <c r="CU237" s="206">
        <v>-2.2172927856445253E-8</v>
      </c>
      <c r="CV237" s="206">
        <v>2.7626752853393483E-8</v>
      </c>
      <c r="CW237" s="206">
        <v>-2.193450927734375E-8</v>
      </c>
      <c r="CX237" s="206">
        <v>1.9550323486328113E-8</v>
      </c>
      <c r="CY237" s="206">
        <v>1.1289119720458975E-6</v>
      </c>
      <c r="CZ237" s="206">
        <v>-8.0108642578124926E-8</v>
      </c>
      <c r="DA237" s="206">
        <v>3.4332275390624951E-8</v>
      </c>
      <c r="DB237" s="206">
        <v>-3.4332275390624951E-8</v>
      </c>
      <c r="DC237" s="206">
        <v>-2.670288085937503E-8</v>
      </c>
      <c r="DD237" s="206">
        <v>3.8146972656250059E-9</v>
      </c>
      <c r="DE237" s="206">
        <v>6.9499015808105544E-8</v>
      </c>
      <c r="DF237" s="206">
        <v>-1.3351440429687499E-8</v>
      </c>
      <c r="DG237" s="206">
        <v>-2.5177001953124954E-7</v>
      </c>
      <c r="DH237" s="206">
        <v>0</v>
      </c>
      <c r="DI237" s="206">
        <v>-22343357526.112415</v>
      </c>
      <c r="DJ237" s="232">
        <v>0</v>
      </c>
      <c r="DK237" s="206">
        <v>0</v>
      </c>
      <c r="DL237" s="207">
        <v>-23398082259.735771</v>
      </c>
      <c r="DM237" s="343">
        <f t="shared" si="193"/>
        <v>-1054724733.6233572</v>
      </c>
      <c r="DN237" s="317" t="s">
        <v>420</v>
      </c>
      <c r="DO237" s="317"/>
      <c r="DP237" s="317"/>
      <c r="DQ237" s="208"/>
      <c r="DR237" s="209" t="s">
        <v>292</v>
      </c>
      <c r="DS237" s="209"/>
      <c r="DT237" s="205"/>
      <c r="DU237" s="206">
        <f t="shared" ref="DU237:DU243" si="229">I237/$DQ$4</f>
        <v>-35.157491120777387</v>
      </c>
      <c r="DV237" s="206">
        <f t="shared" ref="DV237:DV243" si="230">SUM(J237:O237)/$DQ$4</f>
        <v>-210.9449467246755</v>
      </c>
      <c r="DW237" s="206">
        <f t="shared" ref="DW237:DW243" si="231">SUM(P237:AL237)/$DQ$4</f>
        <v>-808.62229577790413</v>
      </c>
      <c r="DX237" s="206">
        <f t="shared" ref="DX237:DX243" si="232">SUM(AM237:CT237)/$DQ$4</f>
        <v>-1.6632676124572748E-13</v>
      </c>
      <c r="DY237" s="206">
        <f t="shared" ref="DY237:DY243" si="233">SUM(CU237:CY237)/$DQ$4</f>
        <v>1.1319816112518302E-12</v>
      </c>
      <c r="DZ237" s="206">
        <f t="shared" ref="DZ237:DZ243" si="234">SUM(CZ237:DE237)/$DQ$4</f>
        <v>-3.3497810363769416E-14</v>
      </c>
      <c r="EA237" s="206">
        <f t="shared" ref="EA237:EA243" si="235">SUM(DF237:DG237)/$DQ$4</f>
        <v>-2.6512145996093707E-13</v>
      </c>
      <c r="EB237" s="206">
        <f t="shared" ref="EB237:EB243" si="236">SUM(DH237:DI237)/$DQ$4</f>
        <v>-22343.357526112417</v>
      </c>
      <c r="EC237" s="206">
        <f t="shared" ref="EC237:EC243" si="237">SUM(DJ237:DK237)/$DQ$4</f>
        <v>0</v>
      </c>
      <c r="ED237" s="207">
        <f t="shared" si="205"/>
        <v>-23398.082259735773</v>
      </c>
      <c r="EE237" s="303">
        <f t="shared" ref="EE237:EE243" si="238">ED237-(DL237/$DQ$4)</f>
        <v>0</v>
      </c>
      <c r="EF237" s="306"/>
      <c r="EG237" s="314">
        <v>-1.0786922806657913</v>
      </c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-1326774.4854626125</v>
      </c>
      <c r="J238" s="206">
        <v>-1326774.4854625338</v>
      </c>
      <c r="K238" s="206">
        <v>-1326774.4854626586</v>
      </c>
      <c r="L238" s="206">
        <v>-1326774.4854626269</v>
      </c>
      <c r="M238" s="206">
        <v>-1326774.4854625247</v>
      </c>
      <c r="N238" s="206">
        <v>-1326774.4854626036</v>
      </c>
      <c r="O238" s="206">
        <v>-1326774.485462619</v>
      </c>
      <c r="P238" s="206">
        <v>-1326774.4854625934</v>
      </c>
      <c r="Q238" s="206">
        <v>-1326774.4854625349</v>
      </c>
      <c r="R238" s="206">
        <v>-1326774.485462619</v>
      </c>
      <c r="S238" s="206">
        <v>-1326774.4854625983</v>
      </c>
      <c r="T238" s="206">
        <v>-1326774.4854625931</v>
      </c>
      <c r="U238" s="206">
        <v>-1326774.4854626129</v>
      </c>
      <c r="V238" s="206">
        <v>-1326774.4854625952</v>
      </c>
      <c r="W238" s="206">
        <v>-1326774.4854626223</v>
      </c>
      <c r="X238" s="206">
        <v>-1326774.485462537</v>
      </c>
      <c r="Y238" s="206">
        <v>-1326774.4854625983</v>
      </c>
      <c r="Z238" s="206">
        <v>-1326774.4854626094</v>
      </c>
      <c r="AA238" s="206">
        <v>-1326774.4854625396</v>
      </c>
      <c r="AB238" s="206">
        <v>-1326774.4854625957</v>
      </c>
      <c r="AC238" s="206">
        <v>-1326774.4854626125</v>
      </c>
      <c r="AD238" s="206">
        <v>-1326774.4854625959</v>
      </c>
      <c r="AE238" s="206">
        <v>-1326774.4854626018</v>
      </c>
      <c r="AF238" s="206">
        <v>-1326774.4854626125</v>
      </c>
      <c r="AG238" s="206">
        <v>-1326774.4854625254</v>
      </c>
      <c r="AH238" s="206">
        <v>-1326774.4854626067</v>
      </c>
      <c r="AI238" s="206">
        <v>-1326774.4854626018</v>
      </c>
      <c r="AJ238" s="206">
        <v>-1326774.4854626064</v>
      </c>
      <c r="AK238" s="206">
        <v>-1326774.4854625401</v>
      </c>
      <c r="AL238" s="206">
        <v>-1326774.4854625999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3.8146972656250059E-9</v>
      </c>
      <c r="BS238" s="206">
        <v>0</v>
      </c>
      <c r="BT238" s="206">
        <v>0</v>
      </c>
      <c r="BU238" s="206">
        <v>0</v>
      </c>
      <c r="BV238" s="206">
        <v>0</v>
      </c>
      <c r="BW238" s="206">
        <v>-7.6293945312500002E-9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-3.8146972656250059E-9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-3.8146972656250059E-9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-7.6293945312499969E-9</v>
      </c>
      <c r="CV238" s="206">
        <v>0</v>
      </c>
      <c r="CW238" s="206">
        <v>-3.8146972656249943E-9</v>
      </c>
      <c r="CX238" s="206">
        <v>0</v>
      </c>
      <c r="CY238" s="206">
        <v>7.6293945312500002E-9</v>
      </c>
      <c r="CZ238" s="206">
        <v>0</v>
      </c>
      <c r="DA238" s="206">
        <v>0</v>
      </c>
      <c r="DB238" s="206">
        <v>0</v>
      </c>
      <c r="DC238" s="206">
        <v>9.0599060058593797E-9</v>
      </c>
      <c r="DD238" s="206">
        <v>0</v>
      </c>
      <c r="DE238" s="206">
        <v>0</v>
      </c>
      <c r="DF238" s="206">
        <v>1.5258789062499994E-8</v>
      </c>
      <c r="DG238" s="206">
        <v>1.5258789062499994E-8</v>
      </c>
      <c r="DH238" s="206">
        <v>0</v>
      </c>
      <c r="DI238" s="206">
        <v>-414432133.83229488</v>
      </c>
      <c r="DJ238" s="232">
        <v>-7.3909759521484325E-9</v>
      </c>
      <c r="DK238" s="206">
        <v>0</v>
      </c>
      <c r="DL238" s="207">
        <v>-454235368.39617258</v>
      </c>
      <c r="DM238" s="343">
        <f t="shared" si="193"/>
        <v>-39803234.563877717</v>
      </c>
      <c r="DN238" s="317" t="s">
        <v>420</v>
      </c>
      <c r="DO238" s="317"/>
      <c r="DP238" s="317"/>
      <c r="DQ238" s="208"/>
      <c r="DR238" s="209" t="s">
        <v>316</v>
      </c>
      <c r="DS238" s="209"/>
      <c r="DT238" s="205"/>
      <c r="DU238" s="206">
        <f t="shared" si="229"/>
        <v>-1.3267744854626125</v>
      </c>
      <c r="DV238" s="206">
        <f t="shared" si="230"/>
        <v>-7.9606469127755668</v>
      </c>
      <c r="DW238" s="206">
        <f t="shared" si="231"/>
        <v>-30.51581316563955</v>
      </c>
      <c r="DX238" s="206">
        <f t="shared" si="232"/>
        <v>-1.1444091796875006E-14</v>
      </c>
      <c r="DY238" s="206">
        <f t="shared" si="233"/>
        <v>-3.81469726562499E-15</v>
      </c>
      <c r="DZ238" s="206">
        <f t="shared" si="234"/>
        <v>9.0599060058593804E-15</v>
      </c>
      <c r="EA238" s="206">
        <f t="shared" si="235"/>
        <v>3.0517578124999989E-14</v>
      </c>
      <c r="EB238" s="206">
        <f t="shared" si="236"/>
        <v>-414.43213383229488</v>
      </c>
      <c r="EC238" s="206">
        <f t="shared" si="237"/>
        <v>-7.3909759521484327E-15</v>
      </c>
      <c r="ED238" s="207">
        <f t="shared" si="205"/>
        <v>-454.23536839617259</v>
      </c>
      <c r="EE238" s="303">
        <f t="shared" si="238"/>
        <v>0</v>
      </c>
      <c r="EF238" s="306"/>
      <c r="EG238" s="314">
        <v>-0.20689593824106822</v>
      </c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-43508558.599166647</v>
      </c>
      <c r="J239" s="206">
        <v>-43508558.599166386</v>
      </c>
      <c r="K239" s="206">
        <v>-43508558.599166453</v>
      </c>
      <c r="L239" s="206">
        <v>-43508558.599166751</v>
      </c>
      <c r="M239" s="206">
        <v>-43508558.599166751</v>
      </c>
      <c r="N239" s="206">
        <v>-43508558.599166542</v>
      </c>
      <c r="O239" s="206">
        <v>-43508558.599166296</v>
      </c>
      <c r="P239" s="206">
        <v>-43508558.599166751</v>
      </c>
      <c r="Q239" s="206">
        <v>-43508558.599166386</v>
      </c>
      <c r="R239" s="206">
        <v>-43508558.599166453</v>
      </c>
      <c r="S239" s="206">
        <v>-43508558.599166848</v>
      </c>
      <c r="T239" s="206">
        <v>-43508558.599166751</v>
      </c>
      <c r="U239" s="206">
        <v>-43508558.59916614</v>
      </c>
      <c r="V239" s="206">
        <v>-43508558.599166751</v>
      </c>
      <c r="W239" s="206">
        <v>-43508558.599166594</v>
      </c>
      <c r="X239" s="206">
        <v>-43508558.599166438</v>
      </c>
      <c r="Y239" s="206">
        <v>-43508558.599166594</v>
      </c>
      <c r="Z239" s="206">
        <v>-43508558.59916655</v>
      </c>
      <c r="AA239" s="206">
        <v>-43508558.599166751</v>
      </c>
      <c r="AB239" s="206">
        <v>-43508558.59916614</v>
      </c>
      <c r="AC239" s="206">
        <v>-43508558.599166594</v>
      </c>
      <c r="AD239" s="206">
        <v>-43508558.5991669</v>
      </c>
      <c r="AE239" s="206">
        <v>-43508558.599166594</v>
      </c>
      <c r="AF239" s="206">
        <v>-43508558.599166296</v>
      </c>
      <c r="AG239" s="206">
        <v>-43508558.599166691</v>
      </c>
      <c r="AH239" s="206">
        <v>-43508558.599166706</v>
      </c>
      <c r="AI239" s="206">
        <v>-43508558.599166743</v>
      </c>
      <c r="AJ239" s="206">
        <v>-43508558.599166393</v>
      </c>
      <c r="AK239" s="206">
        <v>-43508558.599166647</v>
      </c>
      <c r="AL239" s="206">
        <v>-43508558.599166296</v>
      </c>
      <c r="AM239" s="206">
        <v>0</v>
      </c>
      <c r="AN239" s="206">
        <v>2.193450927734375E-8</v>
      </c>
      <c r="AO239" s="206">
        <v>0</v>
      </c>
      <c r="AP239" s="206">
        <v>0</v>
      </c>
      <c r="AQ239" s="206">
        <v>-7.2479248046875011E-8</v>
      </c>
      <c r="AR239" s="206">
        <v>0</v>
      </c>
      <c r="AS239" s="206">
        <v>0</v>
      </c>
      <c r="AT239" s="206">
        <v>0</v>
      </c>
      <c r="AU239" s="206">
        <v>-4.5776367187499988E-8</v>
      </c>
      <c r="AV239" s="206">
        <v>1.0681152343749995E-7</v>
      </c>
      <c r="AW239" s="206">
        <v>0</v>
      </c>
      <c r="AX239" s="206">
        <v>1.5258789062499994E-8</v>
      </c>
      <c r="AY239" s="206">
        <v>0</v>
      </c>
      <c r="AZ239" s="206">
        <v>0</v>
      </c>
      <c r="BA239" s="206">
        <v>0</v>
      </c>
      <c r="BB239" s="206">
        <v>-1.1444091796875004E-8</v>
      </c>
      <c r="BC239" s="206">
        <v>0</v>
      </c>
      <c r="BD239" s="206">
        <v>0</v>
      </c>
      <c r="BE239" s="206">
        <v>-4.1961669921875024E-8</v>
      </c>
      <c r="BF239" s="206">
        <v>0</v>
      </c>
      <c r="BG239" s="206">
        <v>0</v>
      </c>
      <c r="BH239" s="206">
        <v>0</v>
      </c>
      <c r="BI239" s="206">
        <v>-1.0490417480468748E-8</v>
      </c>
      <c r="BJ239" s="206">
        <v>-9.5367431640624936E-9</v>
      </c>
      <c r="BK239" s="206">
        <v>0</v>
      </c>
      <c r="BL239" s="206">
        <v>2.670288085937503E-8</v>
      </c>
      <c r="BM239" s="206">
        <v>0</v>
      </c>
      <c r="BN239" s="206">
        <v>0</v>
      </c>
      <c r="BO239" s="206">
        <v>0</v>
      </c>
      <c r="BP239" s="206">
        <v>0</v>
      </c>
      <c r="BQ239" s="206">
        <v>0</v>
      </c>
      <c r="BR239" s="206">
        <v>2.4795532226562548E-8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0</v>
      </c>
      <c r="BZ239" s="206">
        <v>-2.670288085937503E-8</v>
      </c>
      <c r="CA239" s="206">
        <v>-1.5258789062499994E-8</v>
      </c>
      <c r="CB239" s="206">
        <v>0</v>
      </c>
      <c r="CC239" s="206">
        <v>0</v>
      </c>
      <c r="CD239" s="206">
        <v>0</v>
      </c>
      <c r="CE239" s="206">
        <v>0</v>
      </c>
      <c r="CF239" s="206">
        <v>0</v>
      </c>
      <c r="CG239" s="206">
        <v>4.7683715820312463E-8</v>
      </c>
      <c r="CH239" s="206">
        <v>0</v>
      </c>
      <c r="CI239" s="206">
        <v>0</v>
      </c>
      <c r="CJ239" s="206">
        <v>0</v>
      </c>
      <c r="CK239" s="206">
        <v>0</v>
      </c>
      <c r="CL239" s="206">
        <v>0</v>
      </c>
      <c r="CM239" s="206">
        <v>0</v>
      </c>
      <c r="CN239" s="206">
        <v>1.9073486328124954E-8</v>
      </c>
      <c r="CO239" s="206">
        <v>0</v>
      </c>
      <c r="CP239" s="206">
        <v>0</v>
      </c>
      <c r="CQ239" s="206">
        <v>0</v>
      </c>
      <c r="CR239" s="206">
        <v>1.2040138244628899E-8</v>
      </c>
      <c r="CS239" s="206">
        <v>0</v>
      </c>
      <c r="CT239" s="206">
        <v>0</v>
      </c>
      <c r="CU239" s="206">
        <v>0</v>
      </c>
      <c r="CV239" s="206">
        <v>3.814697265624991E-9</v>
      </c>
      <c r="CW239" s="206">
        <v>1.6212463378906311E-8</v>
      </c>
      <c r="CX239" s="206">
        <v>1.0967254638671875E-8</v>
      </c>
      <c r="CY239" s="206">
        <v>-4.6920776367187499E-7</v>
      </c>
      <c r="CZ239" s="206">
        <v>0</v>
      </c>
      <c r="DA239" s="206">
        <v>-1.5258789062499994E-8</v>
      </c>
      <c r="DB239" s="206">
        <v>-3.0517578124999987E-8</v>
      </c>
      <c r="DC239" s="206">
        <v>1.1444091796875004E-8</v>
      </c>
      <c r="DD239" s="206">
        <v>-1.0108947753906251E-7</v>
      </c>
      <c r="DE239" s="206">
        <v>0</v>
      </c>
      <c r="DF239" s="206">
        <v>-4.5776367187500014E-8</v>
      </c>
      <c r="DG239" s="206">
        <v>1.9073486328124954E-8</v>
      </c>
      <c r="DH239" s="206">
        <v>0</v>
      </c>
      <c r="DI239" s="206">
        <v>-2886802317.7524137</v>
      </c>
      <c r="DJ239" s="232">
        <v>0</v>
      </c>
      <c r="DK239" s="206">
        <v>0</v>
      </c>
      <c r="DL239" s="207">
        <v>-4192059075.7274113</v>
      </c>
      <c r="DM239" s="343">
        <f t="shared" si="193"/>
        <v>-1305256757.9749968</v>
      </c>
      <c r="DN239" s="317" t="s">
        <v>420</v>
      </c>
      <c r="DO239" s="317"/>
      <c r="DP239" s="317"/>
      <c r="DQ239" s="208"/>
      <c r="DR239" s="205" t="s">
        <v>272</v>
      </c>
      <c r="DS239" s="209"/>
      <c r="DT239" s="205"/>
      <c r="DU239" s="206">
        <f t="shared" si="229"/>
        <v>-43.508558599166648</v>
      </c>
      <c r="DV239" s="206">
        <f t="shared" si="230"/>
        <v>-261.05135159499918</v>
      </c>
      <c r="DW239" s="206">
        <f t="shared" si="231"/>
        <v>-1000.696847780831</v>
      </c>
      <c r="DX239" s="206">
        <f t="shared" si="232"/>
        <v>4.0650367736816292E-14</v>
      </c>
      <c r="DY239" s="206">
        <f t="shared" si="233"/>
        <v>-4.3821334838867178E-13</v>
      </c>
      <c r="DZ239" s="206">
        <f t="shared" si="234"/>
        <v>-1.3542175292968748E-13</v>
      </c>
      <c r="EA239" s="206">
        <f t="shared" si="235"/>
        <v>-2.6702880859375059E-14</v>
      </c>
      <c r="EB239" s="206">
        <f t="shared" si="236"/>
        <v>-2886.8023177524137</v>
      </c>
      <c r="EC239" s="206">
        <f t="shared" si="237"/>
        <v>0</v>
      </c>
      <c r="ED239" s="207">
        <f t="shared" si="205"/>
        <v>-4192.0590757274113</v>
      </c>
      <c r="EE239" s="303">
        <f t="shared" si="238"/>
        <v>0</v>
      </c>
      <c r="EF239" s="306"/>
      <c r="EG239" s="314">
        <v>-9.545046473693219</v>
      </c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>
        <f t="shared" si="193"/>
        <v>0</v>
      </c>
      <c r="DN240" s="317" t="s">
        <v>420</v>
      </c>
      <c r="DO240" s="317"/>
      <c r="DP240" s="317"/>
      <c r="DQ240" s="208"/>
      <c r="DR240" s="205" t="s">
        <v>281</v>
      </c>
      <c r="DS240" s="209"/>
      <c r="DT240" s="205"/>
      <c r="DU240" s="206">
        <f t="shared" si="229"/>
        <v>0</v>
      </c>
      <c r="DV240" s="206">
        <f t="shared" si="230"/>
        <v>0</v>
      </c>
      <c r="DW240" s="206">
        <f t="shared" si="231"/>
        <v>0</v>
      </c>
      <c r="DX240" s="206">
        <f t="shared" si="232"/>
        <v>0</v>
      </c>
      <c r="DY240" s="206">
        <f t="shared" si="233"/>
        <v>0</v>
      </c>
      <c r="DZ240" s="206">
        <f t="shared" si="234"/>
        <v>0</v>
      </c>
      <c r="EA240" s="206">
        <f t="shared" si="235"/>
        <v>0</v>
      </c>
      <c r="EB240" s="206">
        <f t="shared" si="236"/>
        <v>0</v>
      </c>
      <c r="EC240" s="206">
        <f t="shared" si="237"/>
        <v>0</v>
      </c>
      <c r="ED240" s="207">
        <f t="shared" si="205"/>
        <v>0</v>
      </c>
      <c r="EE240" s="303">
        <f t="shared" si="238"/>
        <v>0</v>
      </c>
      <c r="EF240" s="306"/>
      <c r="EG240" s="314">
        <v>0</v>
      </c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-1000000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-500000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-2000000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-1000000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-4500000</v>
      </c>
      <c r="DM241" s="343">
        <f t="shared" si="193"/>
        <v>-1000000</v>
      </c>
      <c r="DN241" s="317" t="s">
        <v>420</v>
      </c>
      <c r="DO241" s="317"/>
      <c r="DP241" s="317"/>
      <c r="DQ241" s="208"/>
      <c r="DR241" s="205" t="s">
        <v>312</v>
      </c>
      <c r="DS241" s="209"/>
      <c r="DT241" s="205"/>
      <c r="DU241" s="206">
        <f t="shared" si="229"/>
        <v>0</v>
      </c>
      <c r="DV241" s="206">
        <f t="shared" si="230"/>
        <v>0</v>
      </c>
      <c r="DW241" s="206">
        <f t="shared" si="231"/>
        <v>-1</v>
      </c>
      <c r="DX241" s="206">
        <f t="shared" si="232"/>
        <v>-2.5</v>
      </c>
      <c r="DY241" s="206">
        <f t="shared" si="233"/>
        <v>0</v>
      </c>
      <c r="DZ241" s="206">
        <f t="shared" si="234"/>
        <v>0</v>
      </c>
      <c r="EA241" s="206">
        <f t="shared" si="235"/>
        <v>-1</v>
      </c>
      <c r="EB241" s="206">
        <f t="shared" si="236"/>
        <v>0</v>
      </c>
      <c r="EC241" s="206">
        <f t="shared" si="237"/>
        <v>0</v>
      </c>
      <c r="ED241" s="207">
        <f t="shared" si="205"/>
        <v>-4.5</v>
      </c>
      <c r="EE241" s="303">
        <f t="shared" si="238"/>
        <v>0</v>
      </c>
      <c r="EF241" s="306"/>
      <c r="EG241" s="314">
        <v>0</v>
      </c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-711275.60524034803</v>
      </c>
      <c r="J242" s="206">
        <v>-711275.60524034488</v>
      </c>
      <c r="K242" s="206">
        <v>-711275.60524034593</v>
      </c>
      <c r="L242" s="206">
        <v>-711275.60524034488</v>
      </c>
      <c r="M242" s="206">
        <v>-711275.60524034989</v>
      </c>
      <c r="N242" s="206">
        <v>-711275.60524034186</v>
      </c>
      <c r="O242" s="206">
        <v>-711275.60524035245</v>
      </c>
      <c r="P242" s="206">
        <v>-711275.60524034081</v>
      </c>
      <c r="Q242" s="206">
        <v>-711275.60524035094</v>
      </c>
      <c r="R242" s="206">
        <v>-711275.60524034104</v>
      </c>
      <c r="S242" s="206">
        <v>-711275.6052403464</v>
      </c>
      <c r="T242" s="206">
        <v>-711275.60524034337</v>
      </c>
      <c r="U242" s="206">
        <v>-711275.60524034943</v>
      </c>
      <c r="V242" s="206">
        <v>-711275.60524034943</v>
      </c>
      <c r="W242" s="206">
        <v>-711275.60524033487</v>
      </c>
      <c r="X242" s="206">
        <v>-711275.60524035094</v>
      </c>
      <c r="Y242" s="206">
        <v>-711275.6052403464</v>
      </c>
      <c r="Z242" s="206">
        <v>-711275.60524034698</v>
      </c>
      <c r="AA242" s="206">
        <v>-711275.6052403478</v>
      </c>
      <c r="AB242" s="206">
        <v>-711275.60524035105</v>
      </c>
      <c r="AC242" s="206">
        <v>-711275.60524034535</v>
      </c>
      <c r="AD242" s="206">
        <v>-711275.60524034186</v>
      </c>
      <c r="AE242" s="206">
        <v>-711275.60524034349</v>
      </c>
      <c r="AF242" s="206">
        <v>-711275.60524034477</v>
      </c>
      <c r="AG242" s="206">
        <v>-711275.60524034803</v>
      </c>
      <c r="AH242" s="206">
        <v>-711275.60524034384</v>
      </c>
      <c r="AI242" s="206">
        <v>-711275.60524034849</v>
      </c>
      <c r="AJ242" s="206">
        <v>-711275.60524034698</v>
      </c>
      <c r="AK242" s="206">
        <v>-711275.60524034081</v>
      </c>
      <c r="AL242" s="206">
        <v>-711275.60524034535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0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-48145643.705008447</v>
      </c>
      <c r="DJ242" s="206">
        <v>0</v>
      </c>
      <c r="DK242" s="206">
        <v>0</v>
      </c>
      <c r="DL242" s="207">
        <v>-69483911.862218827</v>
      </c>
      <c r="DM242" s="343">
        <f t="shared" si="193"/>
        <v>-21338268.15721038</v>
      </c>
      <c r="DN242" s="317" t="s">
        <v>420</v>
      </c>
      <c r="DO242" s="317"/>
      <c r="DP242" s="317"/>
      <c r="DQ242" s="208"/>
      <c r="DR242" s="209" t="s">
        <v>313</v>
      </c>
      <c r="DS242" s="209"/>
      <c r="DT242" s="205"/>
      <c r="DU242" s="206">
        <f t="shared" si="229"/>
        <v>-0.71127560524034805</v>
      </c>
      <c r="DV242" s="206">
        <f t="shared" si="230"/>
        <v>-4.2676536314420792</v>
      </c>
      <c r="DW242" s="206">
        <f t="shared" si="231"/>
        <v>-16.359338920527946</v>
      </c>
      <c r="DX242" s="206">
        <f t="shared" si="232"/>
        <v>0</v>
      </c>
      <c r="DY242" s="206">
        <f t="shared" si="233"/>
        <v>0</v>
      </c>
      <c r="DZ242" s="206">
        <f t="shared" si="234"/>
        <v>0</v>
      </c>
      <c r="EA242" s="206">
        <f t="shared" si="235"/>
        <v>0</v>
      </c>
      <c r="EB242" s="206">
        <f t="shared" si="236"/>
        <v>-48.145643705008446</v>
      </c>
      <c r="EC242" s="206">
        <f t="shared" si="237"/>
        <v>0</v>
      </c>
      <c r="ED242" s="207">
        <f t="shared" si="205"/>
        <v>-69.483911862218818</v>
      </c>
      <c r="EE242" s="303">
        <f t="shared" si="238"/>
        <v>0</v>
      </c>
      <c r="EF242" s="306"/>
      <c r="EG242" s="314">
        <v>3.0154755422099662</v>
      </c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>
        <f t="shared" si="193"/>
        <v>0</v>
      </c>
      <c r="DN243" s="317" t="s">
        <v>420</v>
      </c>
      <c r="DO243" s="317"/>
      <c r="DP243" s="317"/>
      <c r="DQ243" s="208"/>
      <c r="DR243" s="209" t="s">
        <v>314</v>
      </c>
      <c r="DS243" s="209"/>
      <c r="DT243" s="205"/>
      <c r="DU243" s="206">
        <f t="shared" si="229"/>
        <v>0</v>
      </c>
      <c r="DV243" s="206">
        <f t="shared" si="230"/>
        <v>0</v>
      </c>
      <c r="DW243" s="206">
        <f t="shared" si="231"/>
        <v>0</v>
      </c>
      <c r="DX243" s="206">
        <f t="shared" si="232"/>
        <v>0</v>
      </c>
      <c r="DY243" s="206">
        <f t="shared" si="233"/>
        <v>0</v>
      </c>
      <c r="DZ243" s="206">
        <f t="shared" si="234"/>
        <v>0</v>
      </c>
      <c r="EA243" s="206">
        <f t="shared" si="235"/>
        <v>0</v>
      </c>
      <c r="EB243" s="206">
        <f t="shared" si="236"/>
        <v>0</v>
      </c>
      <c r="EC243" s="206">
        <f t="shared" si="237"/>
        <v>0</v>
      </c>
      <c r="ED243" s="207">
        <f t="shared" si="205"/>
        <v>0</v>
      </c>
      <c r="EE243" s="303">
        <f t="shared" si="238"/>
        <v>0</v>
      </c>
      <c r="EF243" s="306"/>
      <c r="EG243" s="314">
        <v>0</v>
      </c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>
        <f t="shared" si="193"/>
        <v>0</v>
      </c>
      <c r="DN244" s="317" t="s">
        <v>420</v>
      </c>
      <c r="DO244" s="317"/>
      <c r="DP244" s="317"/>
      <c r="DQ244" s="308" t="s">
        <v>317</v>
      </c>
      <c r="DR244" s="211"/>
      <c r="DS244" s="211"/>
      <c r="DT244" s="212"/>
      <c r="DU244" s="213">
        <f t="shared" ref="DU244:EC244" si="239">DU245+DU253</f>
        <v>0</v>
      </c>
      <c r="DV244" s="213">
        <f t="shared" si="239"/>
        <v>0</v>
      </c>
      <c r="DW244" s="213">
        <f t="shared" si="239"/>
        <v>0</v>
      </c>
      <c r="DX244" s="213">
        <f t="shared" si="239"/>
        <v>0</v>
      </c>
      <c r="DY244" s="213">
        <f t="shared" si="239"/>
        <v>0</v>
      </c>
      <c r="DZ244" s="213">
        <f t="shared" si="239"/>
        <v>0</v>
      </c>
      <c r="EA244" s="213">
        <f t="shared" si="239"/>
        <v>0</v>
      </c>
      <c r="EB244" s="213">
        <f t="shared" si="239"/>
        <v>0</v>
      </c>
      <c r="EC244" s="213">
        <f t="shared" si="239"/>
        <v>0</v>
      </c>
      <c r="ED244" s="214">
        <f t="shared" si="205"/>
        <v>0</v>
      </c>
      <c r="EE244" s="305"/>
      <c r="EF244" s="306"/>
      <c r="EG244" s="314">
        <v>0</v>
      </c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>
        <f t="shared" si="193"/>
        <v>0</v>
      </c>
      <c r="DN245" s="317" t="s">
        <v>420</v>
      </c>
      <c r="DO245" s="317"/>
      <c r="DP245" s="317"/>
      <c r="DQ245" s="230"/>
      <c r="DR245" s="211" t="s">
        <v>318</v>
      </c>
      <c r="DS245" s="211"/>
      <c r="DT245" s="212"/>
      <c r="DU245" s="213">
        <f t="shared" ref="DU245:EC245" si="240">SUM(DU246:DU252)</f>
        <v>0</v>
      </c>
      <c r="DV245" s="213">
        <f t="shared" si="240"/>
        <v>0</v>
      </c>
      <c r="DW245" s="213">
        <f t="shared" si="240"/>
        <v>0</v>
      </c>
      <c r="DX245" s="213">
        <f t="shared" si="240"/>
        <v>0</v>
      </c>
      <c r="DY245" s="213">
        <f t="shared" si="240"/>
        <v>0</v>
      </c>
      <c r="DZ245" s="213">
        <f t="shared" si="240"/>
        <v>0</v>
      </c>
      <c r="EA245" s="213">
        <f t="shared" si="240"/>
        <v>0</v>
      </c>
      <c r="EB245" s="213">
        <f t="shared" si="240"/>
        <v>0</v>
      </c>
      <c r="EC245" s="213">
        <f t="shared" si="240"/>
        <v>0</v>
      </c>
      <c r="ED245" s="214">
        <f t="shared" si="205"/>
        <v>0</v>
      </c>
      <c r="EE245" s="305"/>
      <c r="EF245" s="306"/>
      <c r="EG245" s="314">
        <v>0</v>
      </c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>
        <f t="shared" si="193"/>
        <v>0</v>
      </c>
      <c r="DN246" s="317" t="s">
        <v>420</v>
      </c>
      <c r="DO246" s="317"/>
      <c r="DP246" s="317"/>
      <c r="DQ246" s="208"/>
      <c r="DR246" s="218"/>
      <c r="DS246" s="209" t="s">
        <v>292</v>
      </c>
      <c r="DT246" s="205"/>
      <c r="DU246" s="206">
        <f t="shared" ref="DU246:DU252" si="241">I246/$DQ$4</f>
        <v>0</v>
      </c>
      <c r="DV246" s="206">
        <f t="shared" ref="DV246:DV252" si="242">SUM(J246:O246)/$DQ$4</f>
        <v>0</v>
      </c>
      <c r="DW246" s="206">
        <f t="shared" ref="DW246:DW252" si="243">SUM(P246:AL246)/$DQ$4</f>
        <v>0</v>
      </c>
      <c r="DX246" s="206">
        <f t="shared" ref="DX246:DX252" si="244">SUM(AM246:CT246)/$DQ$4</f>
        <v>0</v>
      </c>
      <c r="DY246" s="206">
        <f t="shared" ref="DY246:DY252" si="245">SUM(CU246:CY246)/$DQ$4</f>
        <v>0</v>
      </c>
      <c r="DZ246" s="206">
        <f t="shared" ref="DZ246:DZ252" si="246">SUM(CZ246:DE246)/$DQ$4</f>
        <v>0</v>
      </c>
      <c r="EA246" s="206">
        <f t="shared" ref="EA246:EA252" si="247">SUM(DF246:DG246)/$DQ$4</f>
        <v>0</v>
      </c>
      <c r="EB246" s="206">
        <f t="shared" ref="EB246:EB252" si="248">SUM(DH246:DI246)/$DQ$4</f>
        <v>0</v>
      </c>
      <c r="EC246" s="206">
        <f t="shared" ref="EC246:EC252" si="249">SUM(DJ246:DK246)/$DQ$4</f>
        <v>0</v>
      </c>
      <c r="ED246" s="207">
        <f t="shared" si="205"/>
        <v>0</v>
      </c>
      <c r="EE246" s="303">
        <f t="shared" ref="EE246:EE252" si="250">ED246-(DL246/$DQ$4)</f>
        <v>0</v>
      </c>
      <c r="EF246" s="306"/>
      <c r="EG246" s="314">
        <v>0</v>
      </c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>
        <f t="shared" si="193"/>
        <v>0</v>
      </c>
      <c r="DN247" s="317" t="s">
        <v>420</v>
      </c>
      <c r="DO247" s="317"/>
      <c r="DP247" s="317"/>
      <c r="DQ247" s="208"/>
      <c r="DR247" s="218"/>
      <c r="DS247" s="209" t="s">
        <v>316</v>
      </c>
      <c r="DT247" s="205"/>
      <c r="DU247" s="206">
        <f t="shared" si="241"/>
        <v>0</v>
      </c>
      <c r="DV247" s="206">
        <f t="shared" si="242"/>
        <v>0</v>
      </c>
      <c r="DW247" s="206">
        <f t="shared" si="243"/>
        <v>0</v>
      </c>
      <c r="DX247" s="206">
        <f t="shared" si="244"/>
        <v>0</v>
      </c>
      <c r="DY247" s="206">
        <f t="shared" si="245"/>
        <v>0</v>
      </c>
      <c r="DZ247" s="206">
        <f t="shared" si="246"/>
        <v>0</v>
      </c>
      <c r="EA247" s="206">
        <f t="shared" si="247"/>
        <v>0</v>
      </c>
      <c r="EB247" s="206">
        <f t="shared" si="248"/>
        <v>0</v>
      </c>
      <c r="EC247" s="206">
        <f t="shared" si="249"/>
        <v>0</v>
      </c>
      <c r="ED247" s="207">
        <f t="shared" si="205"/>
        <v>0</v>
      </c>
      <c r="EE247" s="303">
        <f t="shared" si="250"/>
        <v>0</v>
      </c>
      <c r="EF247" s="306"/>
      <c r="EG247" s="314">
        <v>0</v>
      </c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>
        <f t="shared" si="193"/>
        <v>0</v>
      </c>
      <c r="DN248" s="317" t="s">
        <v>420</v>
      </c>
      <c r="DO248" s="317"/>
      <c r="DP248" s="317"/>
      <c r="DQ248" s="208"/>
      <c r="DR248" s="218"/>
      <c r="DS248" s="205" t="s">
        <v>272</v>
      </c>
      <c r="DT248" s="205"/>
      <c r="DU248" s="206">
        <f t="shared" si="241"/>
        <v>0</v>
      </c>
      <c r="DV248" s="206">
        <f t="shared" si="242"/>
        <v>0</v>
      </c>
      <c r="DW248" s="206">
        <f t="shared" si="243"/>
        <v>0</v>
      </c>
      <c r="DX248" s="206">
        <f t="shared" si="244"/>
        <v>0</v>
      </c>
      <c r="DY248" s="206">
        <f t="shared" si="245"/>
        <v>0</v>
      </c>
      <c r="DZ248" s="206">
        <f t="shared" si="246"/>
        <v>0</v>
      </c>
      <c r="EA248" s="206">
        <f t="shared" si="247"/>
        <v>0</v>
      </c>
      <c r="EB248" s="206">
        <f t="shared" si="248"/>
        <v>0</v>
      </c>
      <c r="EC248" s="206">
        <f t="shared" si="249"/>
        <v>0</v>
      </c>
      <c r="ED248" s="207">
        <f t="shared" si="205"/>
        <v>0</v>
      </c>
      <c r="EE248" s="303">
        <f t="shared" si="250"/>
        <v>0</v>
      </c>
      <c r="EF248" s="306"/>
      <c r="EG248" s="314">
        <v>0</v>
      </c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>
        <f t="shared" si="193"/>
        <v>0</v>
      </c>
      <c r="DN249" s="317" t="s">
        <v>420</v>
      </c>
      <c r="DO249" s="317"/>
      <c r="DP249" s="317"/>
      <c r="DQ249" s="208"/>
      <c r="DR249" s="218"/>
      <c r="DS249" s="205" t="s">
        <v>281</v>
      </c>
      <c r="DT249" s="205"/>
      <c r="DU249" s="206">
        <f t="shared" si="241"/>
        <v>0</v>
      </c>
      <c r="DV249" s="206">
        <f t="shared" si="242"/>
        <v>0</v>
      </c>
      <c r="DW249" s="206">
        <f t="shared" si="243"/>
        <v>0</v>
      </c>
      <c r="DX249" s="206">
        <f t="shared" si="244"/>
        <v>0</v>
      </c>
      <c r="DY249" s="206">
        <f t="shared" si="245"/>
        <v>0</v>
      </c>
      <c r="DZ249" s="206">
        <f t="shared" si="246"/>
        <v>0</v>
      </c>
      <c r="EA249" s="206">
        <f t="shared" si="247"/>
        <v>0</v>
      </c>
      <c r="EB249" s="206">
        <f t="shared" si="248"/>
        <v>0</v>
      </c>
      <c r="EC249" s="206">
        <f t="shared" si="249"/>
        <v>0</v>
      </c>
      <c r="ED249" s="207">
        <f t="shared" si="205"/>
        <v>0</v>
      </c>
      <c r="EE249" s="303">
        <f t="shared" si="250"/>
        <v>0</v>
      </c>
      <c r="EF249" s="306"/>
      <c r="EG249" s="314">
        <v>0</v>
      </c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>
        <f t="shared" si="193"/>
        <v>0</v>
      </c>
      <c r="DN250" s="317" t="s">
        <v>420</v>
      </c>
      <c r="DO250" s="317"/>
      <c r="DP250" s="317"/>
      <c r="DQ250" s="208"/>
      <c r="DR250" s="218"/>
      <c r="DS250" s="205" t="s">
        <v>312</v>
      </c>
      <c r="DT250" s="205"/>
      <c r="DU250" s="206">
        <f t="shared" si="241"/>
        <v>0</v>
      </c>
      <c r="DV250" s="206">
        <f t="shared" si="242"/>
        <v>0</v>
      </c>
      <c r="DW250" s="206">
        <f t="shared" si="243"/>
        <v>0</v>
      </c>
      <c r="DX250" s="206">
        <f t="shared" si="244"/>
        <v>0</v>
      </c>
      <c r="DY250" s="206">
        <f t="shared" si="245"/>
        <v>0</v>
      </c>
      <c r="DZ250" s="206">
        <f t="shared" si="246"/>
        <v>0</v>
      </c>
      <c r="EA250" s="206">
        <f t="shared" si="247"/>
        <v>0</v>
      </c>
      <c r="EB250" s="206">
        <f t="shared" si="248"/>
        <v>0</v>
      </c>
      <c r="EC250" s="206">
        <f t="shared" si="249"/>
        <v>0</v>
      </c>
      <c r="ED250" s="207">
        <f t="shared" si="205"/>
        <v>0</v>
      </c>
      <c r="EE250" s="303">
        <f t="shared" si="250"/>
        <v>0</v>
      </c>
      <c r="EF250" s="306"/>
      <c r="EG250" s="314">
        <v>0</v>
      </c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>
        <f t="shared" si="193"/>
        <v>0</v>
      </c>
      <c r="DN251" s="317" t="s">
        <v>420</v>
      </c>
      <c r="DO251" s="317"/>
      <c r="DP251" s="317"/>
      <c r="DQ251" s="208"/>
      <c r="DR251" s="218"/>
      <c r="DS251" s="209" t="s">
        <v>313</v>
      </c>
      <c r="DT251" s="205"/>
      <c r="DU251" s="206">
        <f t="shared" si="241"/>
        <v>0</v>
      </c>
      <c r="DV251" s="206">
        <f t="shared" si="242"/>
        <v>0</v>
      </c>
      <c r="DW251" s="206">
        <f t="shared" si="243"/>
        <v>0</v>
      </c>
      <c r="DX251" s="206">
        <f t="shared" si="244"/>
        <v>0</v>
      </c>
      <c r="DY251" s="206">
        <f t="shared" si="245"/>
        <v>0</v>
      </c>
      <c r="DZ251" s="206">
        <f t="shared" si="246"/>
        <v>0</v>
      </c>
      <c r="EA251" s="206">
        <f t="shared" si="247"/>
        <v>0</v>
      </c>
      <c r="EB251" s="206">
        <f t="shared" si="248"/>
        <v>0</v>
      </c>
      <c r="EC251" s="206">
        <f t="shared" si="249"/>
        <v>0</v>
      </c>
      <c r="ED251" s="207">
        <f t="shared" si="205"/>
        <v>0</v>
      </c>
      <c r="EE251" s="303">
        <f t="shared" si="250"/>
        <v>0</v>
      </c>
      <c r="EF251" s="306"/>
      <c r="EG251" s="314">
        <v>0</v>
      </c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>
        <f t="shared" si="193"/>
        <v>0</v>
      </c>
      <c r="DN252" s="317" t="s">
        <v>420</v>
      </c>
      <c r="DO252" s="317"/>
      <c r="DP252" s="317"/>
      <c r="DQ252" s="208"/>
      <c r="DR252" s="218"/>
      <c r="DS252" s="209" t="s">
        <v>314</v>
      </c>
      <c r="DT252" s="205"/>
      <c r="DU252" s="206">
        <f t="shared" si="241"/>
        <v>0</v>
      </c>
      <c r="DV252" s="206">
        <f t="shared" si="242"/>
        <v>0</v>
      </c>
      <c r="DW252" s="206">
        <f t="shared" si="243"/>
        <v>0</v>
      </c>
      <c r="DX252" s="206">
        <f t="shared" si="244"/>
        <v>0</v>
      </c>
      <c r="DY252" s="206">
        <f t="shared" si="245"/>
        <v>0</v>
      </c>
      <c r="DZ252" s="206">
        <f t="shared" si="246"/>
        <v>0</v>
      </c>
      <c r="EA252" s="206">
        <f t="shared" si="247"/>
        <v>0</v>
      </c>
      <c r="EB252" s="206">
        <f t="shared" si="248"/>
        <v>0</v>
      </c>
      <c r="EC252" s="206">
        <f t="shared" si="249"/>
        <v>0</v>
      </c>
      <c r="ED252" s="207">
        <f t="shared" si="205"/>
        <v>0</v>
      </c>
      <c r="EE252" s="303">
        <f t="shared" si="250"/>
        <v>0</v>
      </c>
      <c r="EF252" s="306"/>
      <c r="EG252" s="314">
        <v>0</v>
      </c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>
        <f t="shared" si="193"/>
        <v>0</v>
      </c>
      <c r="DN253" s="317" t="s">
        <v>420</v>
      </c>
      <c r="DO253" s="317"/>
      <c r="DP253" s="317"/>
      <c r="DQ253" s="230"/>
      <c r="DR253" s="211" t="s">
        <v>326</v>
      </c>
      <c r="DS253" s="211"/>
      <c r="DT253" s="212"/>
      <c r="DU253" s="213">
        <f t="shared" ref="DU253:EC253" si="251">SUM(DU254:DU260)</f>
        <v>0</v>
      </c>
      <c r="DV253" s="213">
        <f t="shared" si="251"/>
        <v>0</v>
      </c>
      <c r="DW253" s="213">
        <f t="shared" si="251"/>
        <v>0</v>
      </c>
      <c r="DX253" s="213">
        <f t="shared" si="251"/>
        <v>0</v>
      </c>
      <c r="DY253" s="213">
        <f t="shared" si="251"/>
        <v>0</v>
      </c>
      <c r="DZ253" s="213">
        <f t="shared" si="251"/>
        <v>0</v>
      </c>
      <c r="EA253" s="213">
        <f t="shared" si="251"/>
        <v>0</v>
      </c>
      <c r="EB253" s="213">
        <f t="shared" si="251"/>
        <v>0</v>
      </c>
      <c r="EC253" s="213">
        <f t="shared" si="251"/>
        <v>0</v>
      </c>
      <c r="ED253" s="214">
        <f t="shared" si="205"/>
        <v>0</v>
      </c>
      <c r="EE253" s="305"/>
      <c r="EF253" s="306"/>
      <c r="EG253" s="314">
        <v>0</v>
      </c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>
        <f t="shared" si="193"/>
        <v>0</v>
      </c>
      <c r="DN254" s="317" t="s">
        <v>420</v>
      </c>
      <c r="DO254" s="317"/>
      <c r="DP254" s="317"/>
      <c r="DQ254" s="208"/>
      <c r="DR254" s="218"/>
      <c r="DS254" s="209" t="s">
        <v>292</v>
      </c>
      <c r="DT254" s="205"/>
      <c r="DU254" s="206">
        <f t="shared" ref="DU254:DU260" si="252">I254/$DQ$4</f>
        <v>0</v>
      </c>
      <c r="DV254" s="206">
        <f t="shared" ref="DV254:DV260" si="253">SUM(J254:O254)/$DQ$4</f>
        <v>0</v>
      </c>
      <c r="DW254" s="206">
        <f t="shared" ref="DW254:DW260" si="254">SUM(P254:AL254)/$DQ$4</f>
        <v>0</v>
      </c>
      <c r="DX254" s="206">
        <f t="shared" ref="DX254:DX260" si="255">SUM(AM254:CT254)/$DQ$4</f>
        <v>0</v>
      </c>
      <c r="DY254" s="206">
        <f t="shared" ref="DY254:DY260" si="256">SUM(CU254:CY254)/$DQ$4</f>
        <v>0</v>
      </c>
      <c r="DZ254" s="206">
        <f t="shared" ref="DZ254:DZ260" si="257">SUM(CZ254:DE254)/$DQ$4</f>
        <v>0</v>
      </c>
      <c r="EA254" s="206">
        <f t="shared" ref="EA254:EA260" si="258">SUM(DF254:DG254)/$DQ$4</f>
        <v>0</v>
      </c>
      <c r="EB254" s="206">
        <f t="shared" ref="EB254:EB260" si="259">SUM(DH254:DI254)/$DQ$4</f>
        <v>0</v>
      </c>
      <c r="EC254" s="206">
        <f t="shared" ref="EC254:EC260" si="260">SUM(DJ254:DK254)/$DQ$4</f>
        <v>0</v>
      </c>
      <c r="ED254" s="207">
        <f t="shared" si="205"/>
        <v>0</v>
      </c>
      <c r="EE254" s="303">
        <f t="shared" ref="EE254:EE260" si="261">ED254-(DL254/$DQ$4)</f>
        <v>0</v>
      </c>
      <c r="EF254" s="306"/>
      <c r="EG254" s="314">
        <v>0</v>
      </c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>
        <f t="shared" si="193"/>
        <v>0</v>
      </c>
      <c r="DN255" s="317" t="s">
        <v>420</v>
      </c>
      <c r="DO255" s="317"/>
      <c r="DP255" s="317"/>
      <c r="DQ255" s="208"/>
      <c r="DR255" s="218"/>
      <c r="DS255" s="209" t="s">
        <v>316</v>
      </c>
      <c r="DT255" s="205"/>
      <c r="DU255" s="206">
        <f t="shared" si="252"/>
        <v>0</v>
      </c>
      <c r="DV255" s="206">
        <f t="shared" si="253"/>
        <v>0</v>
      </c>
      <c r="DW255" s="206">
        <f t="shared" si="254"/>
        <v>0</v>
      </c>
      <c r="DX255" s="206">
        <f t="shared" si="255"/>
        <v>0</v>
      </c>
      <c r="DY255" s="206">
        <f t="shared" si="256"/>
        <v>0</v>
      </c>
      <c r="DZ255" s="206">
        <f t="shared" si="257"/>
        <v>0</v>
      </c>
      <c r="EA255" s="206">
        <f t="shared" si="258"/>
        <v>0</v>
      </c>
      <c r="EB255" s="206">
        <f t="shared" si="259"/>
        <v>0</v>
      </c>
      <c r="EC255" s="206">
        <f t="shared" si="260"/>
        <v>0</v>
      </c>
      <c r="ED255" s="207">
        <f t="shared" si="205"/>
        <v>0</v>
      </c>
      <c r="EE255" s="303">
        <f t="shared" si="261"/>
        <v>0</v>
      </c>
      <c r="EF255" s="306"/>
      <c r="EG255" s="314">
        <v>0</v>
      </c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>
        <f t="shared" si="193"/>
        <v>0</v>
      </c>
      <c r="DN256" s="317" t="s">
        <v>420</v>
      </c>
      <c r="DO256" s="317"/>
      <c r="DP256" s="317"/>
      <c r="DQ256" s="208"/>
      <c r="DR256" s="218"/>
      <c r="DS256" s="205" t="s">
        <v>272</v>
      </c>
      <c r="DT256" s="205"/>
      <c r="DU256" s="206">
        <f t="shared" si="252"/>
        <v>0</v>
      </c>
      <c r="DV256" s="206">
        <f t="shared" si="253"/>
        <v>0</v>
      </c>
      <c r="DW256" s="206">
        <f t="shared" si="254"/>
        <v>0</v>
      </c>
      <c r="DX256" s="206">
        <f t="shared" si="255"/>
        <v>0</v>
      </c>
      <c r="DY256" s="206">
        <f t="shared" si="256"/>
        <v>0</v>
      </c>
      <c r="DZ256" s="206">
        <f t="shared" si="257"/>
        <v>0</v>
      </c>
      <c r="EA256" s="206">
        <f t="shared" si="258"/>
        <v>0</v>
      </c>
      <c r="EB256" s="206">
        <f t="shared" si="259"/>
        <v>0</v>
      </c>
      <c r="EC256" s="206">
        <f t="shared" si="260"/>
        <v>0</v>
      </c>
      <c r="ED256" s="207">
        <f t="shared" si="205"/>
        <v>0</v>
      </c>
      <c r="EE256" s="303">
        <f t="shared" si="261"/>
        <v>0</v>
      </c>
      <c r="EF256" s="306"/>
      <c r="EG256" s="314">
        <v>0</v>
      </c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>
        <f t="shared" si="193"/>
        <v>0</v>
      </c>
      <c r="DN257" s="317" t="s">
        <v>420</v>
      </c>
      <c r="DO257" s="317"/>
      <c r="DP257" s="317"/>
      <c r="DQ257" s="208"/>
      <c r="DR257" s="218"/>
      <c r="DS257" s="205" t="s">
        <v>281</v>
      </c>
      <c r="DT257" s="205"/>
      <c r="DU257" s="206">
        <f t="shared" si="252"/>
        <v>0</v>
      </c>
      <c r="DV257" s="206">
        <f t="shared" si="253"/>
        <v>0</v>
      </c>
      <c r="DW257" s="206">
        <f t="shared" si="254"/>
        <v>0</v>
      </c>
      <c r="DX257" s="206">
        <f t="shared" si="255"/>
        <v>0</v>
      </c>
      <c r="DY257" s="206">
        <f t="shared" si="256"/>
        <v>0</v>
      </c>
      <c r="DZ257" s="206">
        <f t="shared" si="257"/>
        <v>0</v>
      </c>
      <c r="EA257" s="206">
        <f t="shared" si="258"/>
        <v>0</v>
      </c>
      <c r="EB257" s="206">
        <f t="shared" si="259"/>
        <v>0</v>
      </c>
      <c r="EC257" s="206">
        <f t="shared" si="260"/>
        <v>0</v>
      </c>
      <c r="ED257" s="207">
        <f t="shared" si="205"/>
        <v>0</v>
      </c>
      <c r="EE257" s="303">
        <f t="shared" si="261"/>
        <v>0</v>
      </c>
      <c r="EF257" s="306"/>
      <c r="EG257" s="314">
        <v>0</v>
      </c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>
        <f t="shared" si="193"/>
        <v>0</v>
      </c>
      <c r="DN258" s="317" t="s">
        <v>420</v>
      </c>
      <c r="DO258" s="317"/>
      <c r="DP258" s="317"/>
      <c r="DQ258" s="208"/>
      <c r="DR258" s="218"/>
      <c r="DS258" s="205" t="s">
        <v>312</v>
      </c>
      <c r="DT258" s="205"/>
      <c r="DU258" s="206">
        <f t="shared" si="252"/>
        <v>0</v>
      </c>
      <c r="DV258" s="206">
        <f t="shared" si="253"/>
        <v>0</v>
      </c>
      <c r="DW258" s="206">
        <f t="shared" si="254"/>
        <v>0</v>
      </c>
      <c r="DX258" s="206">
        <f t="shared" si="255"/>
        <v>0</v>
      </c>
      <c r="DY258" s="206">
        <f t="shared" si="256"/>
        <v>0</v>
      </c>
      <c r="DZ258" s="206">
        <f t="shared" si="257"/>
        <v>0</v>
      </c>
      <c r="EA258" s="206">
        <f t="shared" si="258"/>
        <v>0</v>
      </c>
      <c r="EB258" s="206">
        <f t="shared" si="259"/>
        <v>0</v>
      </c>
      <c r="EC258" s="206">
        <f t="shared" si="260"/>
        <v>0</v>
      </c>
      <c r="ED258" s="207">
        <f t="shared" si="205"/>
        <v>0</v>
      </c>
      <c r="EE258" s="303">
        <f t="shared" si="261"/>
        <v>0</v>
      </c>
      <c r="EF258" s="306"/>
      <c r="EG258" s="314">
        <v>0</v>
      </c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>
        <f t="shared" si="193"/>
        <v>0</v>
      </c>
      <c r="DN259" s="317" t="s">
        <v>420</v>
      </c>
      <c r="DO259" s="317"/>
      <c r="DP259" s="317"/>
      <c r="DQ259" s="208"/>
      <c r="DR259" s="218"/>
      <c r="DS259" s="209" t="s">
        <v>313</v>
      </c>
      <c r="DT259" s="205"/>
      <c r="DU259" s="206">
        <f t="shared" si="252"/>
        <v>0</v>
      </c>
      <c r="DV259" s="206">
        <f t="shared" si="253"/>
        <v>0</v>
      </c>
      <c r="DW259" s="206">
        <f t="shared" si="254"/>
        <v>0</v>
      </c>
      <c r="DX259" s="206">
        <f t="shared" si="255"/>
        <v>0</v>
      </c>
      <c r="DY259" s="206">
        <f t="shared" si="256"/>
        <v>0</v>
      </c>
      <c r="DZ259" s="206">
        <f t="shared" si="257"/>
        <v>0</v>
      </c>
      <c r="EA259" s="206">
        <f t="shared" si="258"/>
        <v>0</v>
      </c>
      <c r="EB259" s="206">
        <f t="shared" si="259"/>
        <v>0</v>
      </c>
      <c r="EC259" s="206">
        <f t="shared" si="260"/>
        <v>0</v>
      </c>
      <c r="ED259" s="207">
        <f t="shared" si="205"/>
        <v>0</v>
      </c>
      <c r="EE259" s="303">
        <f t="shared" si="261"/>
        <v>0</v>
      </c>
      <c r="EF259" s="306"/>
      <c r="EG259" s="314">
        <v>0</v>
      </c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>
        <f t="shared" si="193"/>
        <v>0</v>
      </c>
      <c r="DN260" s="317" t="s">
        <v>420</v>
      </c>
      <c r="DO260" s="317"/>
      <c r="DP260" s="317"/>
      <c r="DQ260" s="208"/>
      <c r="DR260" s="218"/>
      <c r="DS260" s="209" t="s">
        <v>314</v>
      </c>
      <c r="DT260" s="205"/>
      <c r="DU260" s="206">
        <f t="shared" si="252"/>
        <v>0</v>
      </c>
      <c r="DV260" s="206">
        <f t="shared" si="253"/>
        <v>0</v>
      </c>
      <c r="DW260" s="206">
        <f t="shared" si="254"/>
        <v>0</v>
      </c>
      <c r="DX260" s="206">
        <f t="shared" si="255"/>
        <v>0</v>
      </c>
      <c r="DY260" s="206">
        <f t="shared" si="256"/>
        <v>0</v>
      </c>
      <c r="DZ260" s="206">
        <f t="shared" si="257"/>
        <v>0</v>
      </c>
      <c r="EA260" s="206">
        <f t="shared" si="258"/>
        <v>0</v>
      </c>
      <c r="EB260" s="206">
        <f t="shared" si="259"/>
        <v>0</v>
      </c>
      <c r="EC260" s="206">
        <f t="shared" si="260"/>
        <v>0</v>
      </c>
      <c r="ED260" s="207">
        <f t="shared" si="205"/>
        <v>0</v>
      </c>
      <c r="EE260" s="303">
        <f t="shared" si="261"/>
        <v>0</v>
      </c>
      <c r="EF260" s="306"/>
      <c r="EG260" s="314">
        <v>0</v>
      </c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>
        <f t="shared" si="193"/>
        <v>0</v>
      </c>
      <c r="DN261" s="317"/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62">SUM(DU262:DU265)</f>
        <v>-1876.6783256008268</v>
      </c>
      <c r="DV261" s="213">
        <f t="shared" si="262"/>
        <v>-12431.215615985033</v>
      </c>
      <c r="DW261" s="213">
        <f t="shared" si="262"/>
        <v>-5089.1403948583702</v>
      </c>
      <c r="DX261" s="213">
        <f t="shared" si="262"/>
        <v>0</v>
      </c>
      <c r="DY261" s="213">
        <f t="shared" si="262"/>
        <v>0</v>
      </c>
      <c r="DZ261" s="213">
        <f t="shared" si="262"/>
        <v>0</v>
      </c>
      <c r="EA261" s="213">
        <f t="shared" si="262"/>
        <v>0</v>
      </c>
      <c r="EB261" s="213">
        <f t="shared" si="262"/>
        <v>0</v>
      </c>
      <c r="EC261" s="213">
        <f t="shared" si="262"/>
        <v>0</v>
      </c>
      <c r="ED261" s="214">
        <f t="shared" si="205"/>
        <v>-19397.034336444231</v>
      </c>
      <c r="EE261" s="305"/>
      <c r="EF261" s="306"/>
      <c r="EG261" s="314">
        <v>-778.8487250910548</v>
      </c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-1876678325.6008267</v>
      </c>
      <c r="J262" s="206">
        <v>0</v>
      </c>
      <c r="K262" s="206">
        <v>0</v>
      </c>
      <c r="L262" s="206">
        <v>-3294103212.4187222</v>
      </c>
      <c r="M262" s="206">
        <v>-5193133159.8950253</v>
      </c>
      <c r="N262" s="206">
        <v>-1024368657.1348149</v>
      </c>
      <c r="O262" s="206">
        <v>-2919610586.5364699</v>
      </c>
      <c r="P262" s="206">
        <v>-1453905450.8005562</v>
      </c>
      <c r="Q262" s="206">
        <v>0</v>
      </c>
      <c r="R262" s="206">
        <v>0</v>
      </c>
      <c r="S262" s="206">
        <v>-395781984.83057535</v>
      </c>
      <c r="T262" s="206">
        <v>-2653516531.8473473</v>
      </c>
      <c r="U262" s="206">
        <v>-484241404.99550688</v>
      </c>
      <c r="V262" s="206">
        <v>-101695022.38438356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-19397034336.444229</v>
      </c>
      <c r="DM262" s="343">
        <f t="shared" si="193"/>
        <v>-19397034336.444229</v>
      </c>
      <c r="DN262" s="317" t="s">
        <v>419</v>
      </c>
      <c r="DO262" s="317"/>
      <c r="DP262" s="317"/>
      <c r="DQ262" s="208"/>
      <c r="DR262" s="209" t="s">
        <v>253</v>
      </c>
      <c r="DS262" s="209"/>
      <c r="DT262" s="205"/>
      <c r="DU262" s="206">
        <f t="shared" ref="DU262:DU267" si="263">I262/$DQ$4</f>
        <v>-1876.6783256008268</v>
      </c>
      <c r="DV262" s="206">
        <f t="shared" ref="DV262:DV267" si="264">SUM(J262:O262)/$DQ$4</f>
        <v>-12431.215615985033</v>
      </c>
      <c r="DW262" s="206">
        <f t="shared" ref="DW262:DW267" si="265">SUM(P262:AL262)/$DQ$4</f>
        <v>-5089.1403948583702</v>
      </c>
      <c r="DX262" s="206">
        <f t="shared" ref="DX262:DX267" si="266">SUM(AM262:CT262)/$DQ$4</f>
        <v>0</v>
      </c>
      <c r="DY262" s="206">
        <f t="shared" ref="DY262:DY267" si="267">SUM(CU262:CY262)/$DQ$4</f>
        <v>0</v>
      </c>
      <c r="DZ262" s="206">
        <f t="shared" ref="DZ262:DZ267" si="268">SUM(CZ262:DE262)/$DQ$4</f>
        <v>0</v>
      </c>
      <c r="EA262" s="206">
        <f t="shared" ref="EA262:EA267" si="269">SUM(DF262:DG262)/$DQ$4</f>
        <v>0</v>
      </c>
      <c r="EB262" s="206">
        <f t="shared" ref="EB262:EB267" si="270">SUM(DH262:DI262)/$DQ$4</f>
        <v>0</v>
      </c>
      <c r="EC262" s="206">
        <f t="shared" ref="EC262:EC267" si="271">SUM(DJ262:DK262)/$DQ$4</f>
        <v>0</v>
      </c>
      <c r="ED262" s="207">
        <f t="shared" si="205"/>
        <v>-19397.034336444231</v>
      </c>
      <c r="EE262" s="303">
        <f t="shared" ref="EE262:EE277" si="272">ED262-(DL262/$DQ$4)</f>
        <v>0</v>
      </c>
      <c r="EF262" s="306"/>
      <c r="EG262" s="314">
        <v>-778.8487250910548</v>
      </c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>
        <f t="shared" si="193"/>
        <v>0</v>
      </c>
      <c r="DN263" s="317" t="s">
        <v>420</v>
      </c>
      <c r="DO263" s="317"/>
      <c r="DP263" s="317"/>
      <c r="DQ263" s="208"/>
      <c r="DR263" s="209" t="s">
        <v>254</v>
      </c>
      <c r="DS263" s="209"/>
      <c r="DT263" s="205"/>
      <c r="DU263" s="206">
        <f t="shared" si="263"/>
        <v>0</v>
      </c>
      <c r="DV263" s="206">
        <f t="shared" si="264"/>
        <v>0</v>
      </c>
      <c r="DW263" s="206">
        <f t="shared" si="265"/>
        <v>0</v>
      </c>
      <c r="DX263" s="206">
        <f t="shared" si="266"/>
        <v>0</v>
      </c>
      <c r="DY263" s="206">
        <f t="shared" si="267"/>
        <v>0</v>
      </c>
      <c r="DZ263" s="206">
        <f t="shared" si="268"/>
        <v>0</v>
      </c>
      <c r="EA263" s="206">
        <f t="shared" si="269"/>
        <v>0</v>
      </c>
      <c r="EB263" s="206">
        <f t="shared" si="270"/>
        <v>0</v>
      </c>
      <c r="EC263" s="206">
        <f t="shared" si="271"/>
        <v>0</v>
      </c>
      <c r="ED263" s="207">
        <f t="shared" si="205"/>
        <v>0</v>
      </c>
      <c r="EE263" s="303">
        <f t="shared" si="272"/>
        <v>0</v>
      </c>
      <c r="EF263" s="306"/>
      <c r="EG263" s="314">
        <v>0</v>
      </c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>
        <f t="shared" si="193"/>
        <v>0</v>
      </c>
      <c r="DN264" s="317" t="s">
        <v>420</v>
      </c>
      <c r="DO264" s="317"/>
      <c r="DP264" s="317"/>
      <c r="DQ264" s="208"/>
      <c r="DR264" s="209" t="s">
        <v>255</v>
      </c>
      <c r="DS264" s="209"/>
      <c r="DT264" s="205"/>
      <c r="DU264" s="206">
        <f t="shared" si="263"/>
        <v>0</v>
      </c>
      <c r="DV264" s="206">
        <f t="shared" si="264"/>
        <v>0</v>
      </c>
      <c r="DW264" s="206">
        <f t="shared" si="265"/>
        <v>0</v>
      </c>
      <c r="DX264" s="206">
        <f t="shared" si="266"/>
        <v>0</v>
      </c>
      <c r="DY264" s="206">
        <f t="shared" si="267"/>
        <v>0</v>
      </c>
      <c r="DZ264" s="206">
        <f t="shared" si="268"/>
        <v>0</v>
      </c>
      <c r="EA264" s="206">
        <f t="shared" si="269"/>
        <v>0</v>
      </c>
      <c r="EB264" s="206">
        <f t="shared" si="270"/>
        <v>0</v>
      </c>
      <c r="EC264" s="206">
        <f t="shared" si="271"/>
        <v>0</v>
      </c>
      <c r="ED264" s="207">
        <f t="shared" si="205"/>
        <v>0</v>
      </c>
      <c r="EE264" s="303">
        <f t="shared" si="272"/>
        <v>0</v>
      </c>
      <c r="EF264" s="306"/>
      <c r="EG264" s="314">
        <v>0</v>
      </c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>
        <f t="shared" si="193"/>
        <v>0</v>
      </c>
      <c r="DN265" s="317" t="s">
        <v>420</v>
      </c>
      <c r="DO265" s="317"/>
      <c r="DP265" s="317"/>
      <c r="DQ265" s="208"/>
      <c r="DR265" s="209" t="s">
        <v>262</v>
      </c>
      <c r="DS265" s="209"/>
      <c r="DT265" s="205"/>
      <c r="DU265" s="206">
        <f t="shared" si="263"/>
        <v>0</v>
      </c>
      <c r="DV265" s="206">
        <f t="shared" si="264"/>
        <v>0</v>
      </c>
      <c r="DW265" s="206">
        <f t="shared" si="265"/>
        <v>0</v>
      </c>
      <c r="DX265" s="206">
        <f t="shared" si="266"/>
        <v>0</v>
      </c>
      <c r="DY265" s="206">
        <f t="shared" si="267"/>
        <v>0</v>
      </c>
      <c r="DZ265" s="206">
        <f t="shared" si="268"/>
        <v>0</v>
      </c>
      <c r="EA265" s="206">
        <f t="shared" si="269"/>
        <v>0</v>
      </c>
      <c r="EB265" s="206">
        <f t="shared" si="270"/>
        <v>0</v>
      </c>
      <c r="EC265" s="206">
        <f t="shared" si="271"/>
        <v>0</v>
      </c>
      <c r="ED265" s="207">
        <f t="shared" si="205"/>
        <v>0</v>
      </c>
      <c r="EE265" s="303">
        <f t="shared" si="272"/>
        <v>0</v>
      </c>
      <c r="EF265" s="306"/>
      <c r="EG265" s="314">
        <v>0</v>
      </c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-11049875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-7086875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-1875000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M266" s="343">
        <f t="shared" si="193"/>
        <v>-18136750</v>
      </c>
      <c r="DN266" s="317"/>
      <c r="DO266" s="317"/>
      <c r="DP266" s="317"/>
      <c r="DQ266" s="290" t="s">
        <v>479</v>
      </c>
      <c r="DR266" s="209"/>
      <c r="DS266" s="209"/>
      <c r="DT266" s="205"/>
      <c r="DU266" s="206">
        <f t="shared" si="263"/>
        <v>0</v>
      </c>
      <c r="DV266" s="206">
        <f t="shared" si="264"/>
        <v>0</v>
      </c>
      <c r="DW266" s="206">
        <f t="shared" si="265"/>
        <v>-18.136749999999999</v>
      </c>
      <c r="DX266" s="206">
        <f t="shared" si="266"/>
        <v>-1.875</v>
      </c>
      <c r="DY266" s="206">
        <f t="shared" si="267"/>
        <v>-584.01175000000001</v>
      </c>
      <c r="DZ266" s="206">
        <f t="shared" si="268"/>
        <v>-401.83687500000002</v>
      </c>
      <c r="EA266" s="206">
        <f t="shared" si="269"/>
        <v>-76.875</v>
      </c>
      <c r="EB266" s="206">
        <f t="shared" si="270"/>
        <v>0</v>
      </c>
      <c r="EC266" s="206">
        <f t="shared" si="271"/>
        <v>0</v>
      </c>
      <c r="ED266" s="207">
        <f t="shared" si="205"/>
        <v>-1082.735375</v>
      </c>
      <c r="EE266" s="303">
        <f t="shared" si="272"/>
        <v>0</v>
      </c>
      <c r="EF266" s="306"/>
      <c r="EG266" s="314">
        <v>0</v>
      </c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>
        <f t="shared" si="193"/>
        <v>0</v>
      </c>
      <c r="DN267" s="317"/>
      <c r="DO267" s="317"/>
      <c r="DP267" s="317"/>
      <c r="DQ267" s="290" t="s">
        <v>480</v>
      </c>
      <c r="DR267" s="209"/>
      <c r="DS267" s="209"/>
      <c r="DT267" s="205"/>
      <c r="DU267" s="206">
        <f t="shared" si="263"/>
        <v>0</v>
      </c>
      <c r="DV267" s="206">
        <f t="shared" si="264"/>
        <v>0</v>
      </c>
      <c r="DW267" s="206">
        <f t="shared" si="265"/>
        <v>0</v>
      </c>
      <c r="DX267" s="206">
        <f t="shared" si="266"/>
        <v>0</v>
      </c>
      <c r="DY267" s="206">
        <f t="shared" si="267"/>
        <v>0</v>
      </c>
      <c r="DZ267" s="206">
        <f t="shared" si="268"/>
        <v>0</v>
      </c>
      <c r="EA267" s="206">
        <f t="shared" si="269"/>
        <v>0</v>
      </c>
      <c r="EB267" s="206">
        <f t="shared" si="270"/>
        <v>0</v>
      </c>
      <c r="EC267" s="206">
        <f t="shared" si="271"/>
        <v>0</v>
      </c>
      <c r="ED267" s="207">
        <f t="shared" si="205"/>
        <v>0</v>
      </c>
      <c r="EE267" s="303">
        <f t="shared" si="272"/>
        <v>0</v>
      </c>
      <c r="EF267" s="306"/>
      <c r="EG267" s="314">
        <v>0</v>
      </c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>
        <f t="shared" si="193"/>
        <v>0</v>
      </c>
      <c r="DN268" s="317"/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5"/>
        <v>0</v>
      </c>
      <c r="EE268" s="303">
        <f t="shared" si="272"/>
        <v>0</v>
      </c>
      <c r="EF268" s="306"/>
      <c r="EG268" s="314">
        <v>0</v>
      </c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-2057602062.5</v>
      </c>
      <c r="J269" s="206">
        <v>0</v>
      </c>
      <c r="K269" s="206">
        <v>0</v>
      </c>
      <c r="L269" s="206">
        <v>-250292472.22222221</v>
      </c>
      <c r="M269" s="206">
        <v>-1663594680.9288883</v>
      </c>
      <c r="N269" s="206">
        <v>-250463222.22222221</v>
      </c>
      <c r="O269" s="206">
        <v>0</v>
      </c>
      <c r="P269" s="206">
        <v>-100166750</v>
      </c>
      <c r="Q269" s="206">
        <v>0</v>
      </c>
      <c r="R269" s="206">
        <v>0</v>
      </c>
      <c r="S269" s="206">
        <v>0</v>
      </c>
      <c r="T269" s="206">
        <v>-1563420493.1088886</v>
      </c>
      <c r="U269" s="206">
        <v>-1002644444.4444444</v>
      </c>
      <c r="V269" s="206">
        <v>-250658583.33333334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-7138842708.7599993</v>
      </c>
      <c r="DM269" s="343">
        <f t="shared" si="193"/>
        <v>-7138842708.7599993</v>
      </c>
      <c r="DN269" s="317" t="s">
        <v>419</v>
      </c>
      <c r="DO269" s="317" t="s">
        <v>435</v>
      </c>
      <c r="DP269" s="317"/>
      <c r="DQ269" s="244"/>
      <c r="DR269" s="209" t="s">
        <v>24</v>
      </c>
      <c r="DS269" s="209"/>
      <c r="DT269" s="205"/>
      <c r="DU269" s="206">
        <f t="shared" ref="DU269:DU277" si="273">I269/$DQ$4</f>
        <v>-2057.6020625000001</v>
      </c>
      <c r="DV269" s="206">
        <f t="shared" ref="DV269:DV277" si="274">SUM(J269:O269)/$DQ$4</f>
        <v>-2164.350375373333</v>
      </c>
      <c r="DW269" s="206">
        <f t="shared" ref="DW269:DW277" si="275">SUM(P269:AL269)/$DQ$4</f>
        <v>-2916.8902708866667</v>
      </c>
      <c r="DX269" s="206">
        <f t="shared" ref="DX269:DX277" si="276">SUM(AM269:CT269)/$DQ$4</f>
        <v>0</v>
      </c>
      <c r="DY269" s="206">
        <f t="shared" ref="DY269:DY277" si="277">SUM(CU269:CY269)/$DQ$4</f>
        <v>0</v>
      </c>
      <c r="DZ269" s="206">
        <f t="shared" ref="DZ269:DZ277" si="278">SUM(CZ269:DE269)/$DQ$4</f>
        <v>0</v>
      </c>
      <c r="EA269" s="206">
        <f t="shared" ref="EA269:EA277" si="279">SUM(DF269:DG269)/$DQ$4</f>
        <v>0</v>
      </c>
      <c r="EB269" s="206">
        <f t="shared" ref="EB269:EB277" si="280">SUM(DH269:DI269)/$DQ$4</f>
        <v>0</v>
      </c>
      <c r="EC269" s="206">
        <f t="shared" ref="EC269:EC277" si="281">SUM(DJ269:DK269)/$DQ$4</f>
        <v>0</v>
      </c>
      <c r="ED269" s="207">
        <f t="shared" si="205"/>
        <v>-7138.8427087599994</v>
      </c>
      <c r="EE269" s="303">
        <f t="shared" si="272"/>
        <v>0</v>
      </c>
      <c r="EF269" s="306"/>
      <c r="EG269" s="314">
        <v>-578.11261867111079</v>
      </c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>
        <f t="shared" si="193"/>
        <v>0</v>
      </c>
      <c r="DN270" s="317" t="s">
        <v>419</v>
      </c>
      <c r="DO270" s="317" t="s">
        <v>435</v>
      </c>
      <c r="DP270" s="317"/>
      <c r="DQ270" s="244"/>
      <c r="DR270" s="209" t="s">
        <v>338</v>
      </c>
      <c r="DS270" s="209"/>
      <c r="DT270" s="205"/>
      <c r="DU270" s="206">
        <f t="shared" si="273"/>
        <v>0</v>
      </c>
      <c r="DV270" s="206">
        <f t="shared" si="274"/>
        <v>0</v>
      </c>
      <c r="DW270" s="206">
        <f t="shared" si="275"/>
        <v>0</v>
      </c>
      <c r="DX270" s="206">
        <f t="shared" si="276"/>
        <v>0</v>
      </c>
      <c r="DY270" s="206">
        <f t="shared" si="277"/>
        <v>0</v>
      </c>
      <c r="DZ270" s="206">
        <f t="shared" si="278"/>
        <v>0</v>
      </c>
      <c r="EA270" s="206">
        <f t="shared" si="279"/>
        <v>0</v>
      </c>
      <c r="EB270" s="206">
        <f t="shared" si="280"/>
        <v>0</v>
      </c>
      <c r="EC270" s="206">
        <f t="shared" si="281"/>
        <v>0</v>
      </c>
      <c r="ED270" s="207">
        <f t="shared" si="205"/>
        <v>0</v>
      </c>
      <c r="EE270" s="303">
        <f t="shared" si="272"/>
        <v>0</v>
      </c>
      <c r="EF270" s="306"/>
      <c r="EG270" s="314">
        <v>0</v>
      </c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-1913329384.9860129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-1913329384.9860129</v>
      </c>
      <c r="DM271" s="343">
        <f t="shared" si="193"/>
        <v>-1913329384.9860129</v>
      </c>
      <c r="DN271" s="317" t="s">
        <v>419</v>
      </c>
      <c r="DO271" s="317" t="s">
        <v>436</v>
      </c>
      <c r="DP271" s="317"/>
      <c r="DQ271" s="244"/>
      <c r="DR271" s="209" t="s">
        <v>339</v>
      </c>
      <c r="DS271" s="209"/>
      <c r="DT271" s="205"/>
      <c r="DU271" s="206">
        <f t="shared" si="273"/>
        <v>-1913.3293849860129</v>
      </c>
      <c r="DV271" s="206">
        <f t="shared" si="274"/>
        <v>0</v>
      </c>
      <c r="DW271" s="206">
        <f t="shared" si="275"/>
        <v>0</v>
      </c>
      <c r="DX271" s="206">
        <f t="shared" si="276"/>
        <v>0</v>
      </c>
      <c r="DY271" s="206">
        <f t="shared" si="277"/>
        <v>0</v>
      </c>
      <c r="DZ271" s="206">
        <f t="shared" si="278"/>
        <v>0</v>
      </c>
      <c r="EA271" s="206">
        <f t="shared" si="279"/>
        <v>0</v>
      </c>
      <c r="EB271" s="206">
        <f t="shared" si="280"/>
        <v>0</v>
      </c>
      <c r="EC271" s="206">
        <f t="shared" si="281"/>
        <v>0</v>
      </c>
      <c r="ED271" s="207">
        <f t="shared" si="205"/>
        <v>-1913.3293849860129</v>
      </c>
      <c r="EE271" s="303">
        <f t="shared" si="272"/>
        <v>0</v>
      </c>
      <c r="EF271" s="306"/>
      <c r="EG271" s="314">
        <v>-210.21518973668913</v>
      </c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-3550000</v>
      </c>
      <c r="J272" s="206">
        <v>0</v>
      </c>
      <c r="K272" s="206">
        <v>0</v>
      </c>
      <c r="L272" s="206">
        <v>-625000</v>
      </c>
      <c r="M272" s="206">
        <v>-5000000</v>
      </c>
      <c r="N272" s="206">
        <v>-875000</v>
      </c>
      <c r="O272" s="206">
        <v>-150000</v>
      </c>
      <c r="P272" s="206">
        <v>-125000</v>
      </c>
      <c r="Q272" s="206">
        <v>0</v>
      </c>
      <c r="R272" s="206">
        <v>0</v>
      </c>
      <c r="S272" s="206">
        <v>-250000</v>
      </c>
      <c r="T272" s="206">
        <v>0</v>
      </c>
      <c r="U272" s="206">
        <v>-712562.05359000002</v>
      </c>
      <c r="V272" s="206">
        <v>-625000</v>
      </c>
      <c r="W272" s="206">
        <v>-125000</v>
      </c>
      <c r="X272" s="206">
        <v>0</v>
      </c>
      <c r="Y272" s="206">
        <v>0</v>
      </c>
      <c r="Z272" s="206">
        <v>0</v>
      </c>
      <c r="AA272" s="206">
        <v>-600000</v>
      </c>
      <c r="AB272" s="206">
        <v>0</v>
      </c>
      <c r="AC272" s="206">
        <v>-325000</v>
      </c>
      <c r="AD272" s="206">
        <v>-250000</v>
      </c>
      <c r="AE272" s="206">
        <v>0</v>
      </c>
      <c r="AF272" s="206">
        <v>0</v>
      </c>
      <c r="AG272" s="206">
        <v>-2410000</v>
      </c>
      <c r="AH272" s="206">
        <v>0</v>
      </c>
      <c r="AI272" s="206">
        <v>-350000</v>
      </c>
      <c r="AJ272" s="206">
        <v>-100000</v>
      </c>
      <c r="AK272" s="206">
        <v>-815000</v>
      </c>
      <c r="AL272" s="206">
        <v>-530000</v>
      </c>
      <c r="AM272" s="206">
        <v>0</v>
      </c>
      <c r="AN272" s="206">
        <v>-150000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-1250000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-100000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-19115862.617109999</v>
      </c>
      <c r="DM272" s="343">
        <f t="shared" si="193"/>
        <v>-17417562.05359</v>
      </c>
      <c r="DN272" s="317" t="s">
        <v>419</v>
      </c>
      <c r="DO272" s="317" t="s">
        <v>437</v>
      </c>
      <c r="DP272" s="317"/>
      <c r="DQ272" s="244"/>
      <c r="DR272" s="209" t="s">
        <v>340</v>
      </c>
      <c r="DS272" s="209"/>
      <c r="DT272" s="205"/>
      <c r="DU272" s="206">
        <f t="shared" si="273"/>
        <v>-3.55</v>
      </c>
      <c r="DV272" s="206">
        <f t="shared" si="274"/>
        <v>-6.65</v>
      </c>
      <c r="DW272" s="206">
        <f t="shared" si="275"/>
        <v>-7.21756205359</v>
      </c>
      <c r="DX272" s="206">
        <f t="shared" si="276"/>
        <v>-1.5</v>
      </c>
      <c r="DY272" s="206">
        <f t="shared" si="277"/>
        <v>0</v>
      </c>
      <c r="DZ272" s="206">
        <f t="shared" si="278"/>
        <v>-0.19830056352</v>
      </c>
      <c r="EA272" s="206">
        <f t="shared" si="279"/>
        <v>0</v>
      </c>
      <c r="EB272" s="206">
        <f t="shared" si="280"/>
        <v>0</v>
      </c>
      <c r="EC272" s="206">
        <f t="shared" si="281"/>
        <v>0</v>
      </c>
      <c r="ED272" s="207">
        <f t="shared" si="205"/>
        <v>-19.11586261711</v>
      </c>
      <c r="EE272" s="303">
        <f t="shared" si="272"/>
        <v>0</v>
      </c>
      <c r="EF272" s="306"/>
      <c r="EG272" s="314">
        <v>1.6999999999999993</v>
      </c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>
        <f t="shared" ref="DM273:DM336" si="282">SUM(I273:AL273)</f>
        <v>0</v>
      </c>
      <c r="DN273" s="317" t="s">
        <v>420</v>
      </c>
      <c r="DO273" s="317"/>
      <c r="DP273" s="317"/>
      <c r="DQ273" s="208"/>
      <c r="DR273" s="209" t="s">
        <v>341</v>
      </c>
      <c r="DS273" s="209"/>
      <c r="DT273" s="205"/>
      <c r="DU273" s="206">
        <f t="shared" si="273"/>
        <v>0</v>
      </c>
      <c r="DV273" s="206">
        <f t="shared" si="274"/>
        <v>0</v>
      </c>
      <c r="DW273" s="206">
        <f t="shared" si="275"/>
        <v>0</v>
      </c>
      <c r="DX273" s="206">
        <f t="shared" si="276"/>
        <v>0</v>
      </c>
      <c r="DY273" s="206">
        <f t="shared" si="277"/>
        <v>0</v>
      </c>
      <c r="DZ273" s="206">
        <f t="shared" si="278"/>
        <v>0</v>
      </c>
      <c r="EA273" s="206">
        <f t="shared" si="279"/>
        <v>0</v>
      </c>
      <c r="EB273" s="206">
        <f t="shared" si="280"/>
        <v>0</v>
      </c>
      <c r="EC273" s="206">
        <f t="shared" si="281"/>
        <v>0</v>
      </c>
      <c r="ED273" s="207">
        <f t="shared" si="205"/>
        <v>0</v>
      </c>
      <c r="EE273" s="303">
        <f t="shared" si="272"/>
        <v>0</v>
      </c>
      <c r="EF273" s="306"/>
      <c r="EG273" s="314">
        <v>0</v>
      </c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>
        <f t="shared" si="282"/>
        <v>0</v>
      </c>
      <c r="DN274" s="317"/>
      <c r="DO274" s="317"/>
      <c r="DP274" s="317"/>
      <c r="DQ274" s="290" t="s">
        <v>342</v>
      </c>
      <c r="DR274" s="209"/>
      <c r="DS274" s="209"/>
      <c r="DT274" s="205"/>
      <c r="DU274" s="206">
        <f t="shared" si="273"/>
        <v>0</v>
      </c>
      <c r="DV274" s="206">
        <f t="shared" si="274"/>
        <v>0</v>
      </c>
      <c r="DW274" s="206">
        <f t="shared" si="275"/>
        <v>0</v>
      </c>
      <c r="DX274" s="206">
        <f t="shared" si="276"/>
        <v>0</v>
      </c>
      <c r="DY274" s="206">
        <f t="shared" si="277"/>
        <v>0</v>
      </c>
      <c r="DZ274" s="206">
        <f t="shared" si="278"/>
        <v>0</v>
      </c>
      <c r="EA274" s="206">
        <f t="shared" si="279"/>
        <v>0</v>
      </c>
      <c r="EB274" s="206">
        <f t="shared" si="280"/>
        <v>0</v>
      </c>
      <c r="EC274" s="206">
        <f t="shared" si="281"/>
        <v>0</v>
      </c>
      <c r="ED274" s="207">
        <f t="shared" si="205"/>
        <v>0</v>
      </c>
      <c r="EE274" s="303">
        <f t="shared" si="272"/>
        <v>0</v>
      </c>
      <c r="EF274" s="306"/>
      <c r="EG274" s="314">
        <v>0</v>
      </c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>
        <f t="shared" si="282"/>
        <v>0</v>
      </c>
      <c r="DN275" s="317"/>
      <c r="DO275" s="317"/>
      <c r="DP275" s="317"/>
      <c r="DQ275" s="290" t="s">
        <v>343</v>
      </c>
      <c r="DR275" s="209"/>
      <c r="DS275" s="209"/>
      <c r="DT275" s="205"/>
      <c r="DU275" s="206">
        <f t="shared" si="273"/>
        <v>0</v>
      </c>
      <c r="DV275" s="206">
        <f t="shared" si="274"/>
        <v>0</v>
      </c>
      <c r="DW275" s="206">
        <f t="shared" si="275"/>
        <v>0</v>
      </c>
      <c r="DX275" s="206">
        <f t="shared" si="276"/>
        <v>0</v>
      </c>
      <c r="DY275" s="206">
        <f t="shared" si="277"/>
        <v>0</v>
      </c>
      <c r="DZ275" s="206">
        <f t="shared" si="278"/>
        <v>0</v>
      </c>
      <c r="EA275" s="206">
        <f t="shared" si="279"/>
        <v>0</v>
      </c>
      <c r="EB275" s="206">
        <f t="shared" si="280"/>
        <v>0</v>
      </c>
      <c r="EC275" s="206">
        <f t="shared" si="281"/>
        <v>0</v>
      </c>
      <c r="ED275" s="207">
        <f t="shared" si="205"/>
        <v>0</v>
      </c>
      <c r="EE275" s="303">
        <f t="shared" si="272"/>
        <v>0</v>
      </c>
      <c r="EF275" s="306"/>
      <c r="EG275" s="314">
        <v>0</v>
      </c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>
        <f t="shared" si="282"/>
        <v>0</v>
      </c>
      <c r="DN276" s="317"/>
      <c r="DO276" s="317"/>
      <c r="DP276" s="317"/>
      <c r="DQ276" s="290" t="s">
        <v>481</v>
      </c>
      <c r="DR276" s="209"/>
      <c r="DS276" s="209"/>
      <c r="DT276" s="205"/>
      <c r="DU276" s="206">
        <f t="shared" si="273"/>
        <v>0</v>
      </c>
      <c r="DV276" s="206">
        <f t="shared" si="274"/>
        <v>0</v>
      </c>
      <c r="DW276" s="206">
        <f t="shared" si="275"/>
        <v>0</v>
      </c>
      <c r="DX276" s="206">
        <f t="shared" si="276"/>
        <v>0</v>
      </c>
      <c r="DY276" s="206">
        <f t="shared" si="277"/>
        <v>0</v>
      </c>
      <c r="DZ276" s="206">
        <f t="shared" si="278"/>
        <v>0</v>
      </c>
      <c r="EA276" s="206">
        <f t="shared" si="279"/>
        <v>0</v>
      </c>
      <c r="EB276" s="206">
        <f t="shared" si="280"/>
        <v>0</v>
      </c>
      <c r="EC276" s="206">
        <f t="shared" si="281"/>
        <v>0</v>
      </c>
      <c r="ED276" s="207">
        <f t="shared" si="205"/>
        <v>0</v>
      </c>
      <c r="EE276" s="303">
        <f t="shared" si="272"/>
        <v>0</v>
      </c>
      <c r="EF276" s="306"/>
      <c r="EG276" s="314">
        <v>0</v>
      </c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-6675866.4301499994</v>
      </c>
      <c r="J277" s="206">
        <v>-3776645.87115</v>
      </c>
      <c r="K277" s="206">
        <v>0</v>
      </c>
      <c r="L277" s="206">
        <v>-7134935.1129999999</v>
      </c>
      <c r="M277" s="206">
        <v>-63205873.673999995</v>
      </c>
      <c r="N277" s="206">
        <v>-7910614.2989999996</v>
      </c>
      <c r="O277" s="206">
        <v>-3552772.4332999992</v>
      </c>
      <c r="P277" s="206">
        <v>-13578440.563349996</v>
      </c>
      <c r="Q277" s="206">
        <v>0</v>
      </c>
      <c r="R277" s="206">
        <v>0</v>
      </c>
      <c r="S277" s="206">
        <v>-85617708.137850523</v>
      </c>
      <c r="T277" s="206">
        <v>-17706869.287749998</v>
      </c>
      <c r="U277" s="206">
        <v>-54330628.383999996</v>
      </c>
      <c r="V277" s="206">
        <v>-9693502.1613499969</v>
      </c>
      <c r="W277" s="206">
        <v>-1083883.4550750488</v>
      </c>
      <c r="X277" s="206">
        <v>0</v>
      </c>
      <c r="Y277" s="206">
        <v>0</v>
      </c>
      <c r="Z277" s="206">
        <v>0</v>
      </c>
      <c r="AA277" s="206">
        <v>-68503843.278269529</v>
      </c>
      <c r="AB277" s="206">
        <v>-5332821.4381867703</v>
      </c>
      <c r="AC277" s="206">
        <v>-10457674.266999999</v>
      </c>
      <c r="AD277" s="206">
        <v>-59469627.994690627</v>
      </c>
      <c r="AE277" s="206">
        <v>-277170.48654999991</v>
      </c>
      <c r="AF277" s="206">
        <v>0</v>
      </c>
      <c r="AG277" s="206">
        <v>-37547951.833199993</v>
      </c>
      <c r="AH277" s="206">
        <v>-15808084.982199999</v>
      </c>
      <c r="AI277" s="206">
        <v>-1458778.7499999998</v>
      </c>
      <c r="AJ277" s="206">
        <v>-6930204.4752999991</v>
      </c>
      <c r="AK277" s="206">
        <v>-9992127.3190000001</v>
      </c>
      <c r="AL277" s="206">
        <v>0</v>
      </c>
      <c r="AM277" s="206">
        <v>0</v>
      </c>
      <c r="AN277" s="206">
        <v>-20496681.381646324</v>
      </c>
      <c r="AO277" s="206">
        <v>-19427117.254499998</v>
      </c>
      <c r="AP277" s="206">
        <v>-3545810.61</v>
      </c>
      <c r="AQ277" s="206">
        <v>-582226.12600000005</v>
      </c>
      <c r="AR277" s="206">
        <v>-11656056.720349997</v>
      </c>
      <c r="AS277" s="206">
        <v>0</v>
      </c>
      <c r="AT277" s="206">
        <v>0</v>
      </c>
      <c r="AU277" s="206">
        <v>-23170521.934749998</v>
      </c>
      <c r="AV277" s="206">
        <v>-1076041.9531279691</v>
      </c>
      <c r="AW277" s="206">
        <v>-3737529.1290000002</v>
      </c>
      <c r="AX277" s="206">
        <v>-4364785.7039999999</v>
      </c>
      <c r="AY277" s="206">
        <v>-14312298.7349</v>
      </c>
      <c r="AZ277" s="206">
        <v>0</v>
      </c>
      <c r="BA277" s="206">
        <v>0</v>
      </c>
      <c r="BB277" s="206">
        <v>-40441061.475000001</v>
      </c>
      <c r="BC277" s="206">
        <v>-25247421.44701739</v>
      </c>
      <c r="BD277" s="206">
        <v>-11588470.130999999</v>
      </c>
      <c r="BE277" s="206">
        <v>-10624998.003146647</v>
      </c>
      <c r="BF277" s="206">
        <v>-8291099.0661281161</v>
      </c>
      <c r="BG277" s="206">
        <v>0</v>
      </c>
      <c r="BH277" s="206">
        <v>0</v>
      </c>
      <c r="BI277" s="206">
        <v>-25903114.130713142</v>
      </c>
      <c r="BJ277" s="206">
        <v>-4202336.943</v>
      </c>
      <c r="BK277" s="206">
        <v>0</v>
      </c>
      <c r="BL277" s="206">
        <v>-9198854.0159999989</v>
      </c>
      <c r="BM277" s="206">
        <v>-31274550.8292</v>
      </c>
      <c r="BN277" s="206">
        <v>0</v>
      </c>
      <c r="BO277" s="206">
        <v>0</v>
      </c>
      <c r="BP277" s="206">
        <v>-24681205.258423515</v>
      </c>
      <c r="BQ277" s="206">
        <v>-18136480.884</v>
      </c>
      <c r="BR277" s="206">
        <v>-10576963.1228</v>
      </c>
      <c r="BS277" s="206">
        <v>-10294090.643999999</v>
      </c>
      <c r="BT277" s="206">
        <v>-1421879.5999999996</v>
      </c>
      <c r="BU277" s="206">
        <v>0</v>
      </c>
      <c r="BV277" s="206">
        <v>0</v>
      </c>
      <c r="BW277" s="206">
        <v>-18658885.040824454</v>
      </c>
      <c r="BX277" s="206">
        <v>-20138904.92605</v>
      </c>
      <c r="BY277" s="206">
        <v>-9232411.1351500005</v>
      </c>
      <c r="BZ277" s="206">
        <v>-3448027.1999999993</v>
      </c>
      <c r="CA277" s="206">
        <v>-3752018.2725</v>
      </c>
      <c r="CB277" s="206">
        <v>0</v>
      </c>
      <c r="CC277" s="206">
        <v>0</v>
      </c>
      <c r="CD277" s="206">
        <v>-16011443.444</v>
      </c>
      <c r="CE277" s="206">
        <v>-84704907.847550005</v>
      </c>
      <c r="CF277" s="206">
        <v>-14016352.947138222</v>
      </c>
      <c r="CG277" s="206">
        <v>-27285378.447000001</v>
      </c>
      <c r="CH277" s="206">
        <v>-4704673.4881999996</v>
      </c>
      <c r="CI277" s="206">
        <v>0</v>
      </c>
      <c r="CJ277" s="206">
        <v>0</v>
      </c>
      <c r="CK277" s="206">
        <v>-26439352.600000001</v>
      </c>
      <c r="CL277" s="206">
        <v>-1253278.1359999999</v>
      </c>
      <c r="CM277" s="206">
        <v>-6656074.7889999989</v>
      </c>
      <c r="CN277" s="206">
        <v>-8129699.0010000002</v>
      </c>
      <c r="CO277" s="206">
        <v>0</v>
      </c>
      <c r="CP277" s="206">
        <v>0</v>
      </c>
      <c r="CQ277" s="206">
        <v>0</v>
      </c>
      <c r="CR277" s="206">
        <v>-14833962.297</v>
      </c>
      <c r="CS277" s="206">
        <v>-17534482.949999999</v>
      </c>
      <c r="CT277" s="206">
        <v>-1806850.875</v>
      </c>
      <c r="CU277" s="206">
        <v>0</v>
      </c>
      <c r="CV277" s="206">
        <v>-1830531.2499999995</v>
      </c>
      <c r="CW277" s="206">
        <v>-74132834.9404293</v>
      </c>
      <c r="CX277" s="206">
        <v>-29741526.690437444</v>
      </c>
      <c r="CY277" s="206">
        <v>-21404744.195359666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-1230013960.2057149</v>
      </c>
      <c r="DM277" s="343">
        <f t="shared" si="282"/>
        <v>-490046024.63437253</v>
      </c>
      <c r="DN277" s="317" t="s">
        <v>419</v>
      </c>
      <c r="DO277" s="317" t="s">
        <v>438</v>
      </c>
      <c r="DP277" s="317"/>
      <c r="DQ277" s="290" t="s">
        <v>482</v>
      </c>
      <c r="DR277" s="209"/>
      <c r="DS277" s="209"/>
      <c r="DT277" s="205"/>
      <c r="DU277" s="206">
        <f t="shared" si="273"/>
        <v>-6.6758664301499993</v>
      </c>
      <c r="DV277" s="206">
        <f t="shared" si="274"/>
        <v>-85.58084139044999</v>
      </c>
      <c r="DW277" s="206">
        <f t="shared" si="275"/>
        <v>-397.78931681377247</v>
      </c>
      <c r="DX277" s="206">
        <f t="shared" si="276"/>
        <v>-612.85829849511606</v>
      </c>
      <c r="DY277" s="206">
        <f t="shared" si="277"/>
        <v>-127.10963707622639</v>
      </c>
      <c r="DZ277" s="206">
        <f t="shared" si="278"/>
        <v>0</v>
      </c>
      <c r="EA277" s="206">
        <f t="shared" si="279"/>
        <v>0</v>
      </c>
      <c r="EB277" s="206">
        <f t="shared" si="280"/>
        <v>0</v>
      </c>
      <c r="EC277" s="206">
        <f t="shared" si="281"/>
        <v>0</v>
      </c>
      <c r="ED277" s="207">
        <f t="shared" ref="ED277:ED288" si="283">SUM(DU277:EC277)</f>
        <v>-1230.013960205715</v>
      </c>
      <c r="EE277" s="303">
        <f t="shared" si="272"/>
        <v>0</v>
      </c>
      <c r="EF277" s="306"/>
      <c r="EG277" s="314">
        <v>18.716198147223736</v>
      </c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>
        <f t="shared" si="282"/>
        <v>0</v>
      </c>
      <c r="DN278" s="317"/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84">SUM(DU279:DU280)</f>
        <v>0</v>
      </c>
      <c r="DV278" s="213">
        <f t="shared" si="284"/>
        <v>0</v>
      </c>
      <c r="DW278" s="213">
        <f t="shared" si="284"/>
        <v>0</v>
      </c>
      <c r="DX278" s="213">
        <f t="shared" si="284"/>
        <v>0</v>
      </c>
      <c r="DY278" s="213">
        <f t="shared" si="284"/>
        <v>0</v>
      </c>
      <c r="DZ278" s="213">
        <f t="shared" si="284"/>
        <v>0</v>
      </c>
      <c r="EA278" s="213">
        <f t="shared" si="284"/>
        <v>0</v>
      </c>
      <c r="EB278" s="213">
        <f t="shared" si="284"/>
        <v>0</v>
      </c>
      <c r="EC278" s="213">
        <f t="shared" si="284"/>
        <v>-23751.609230969632</v>
      </c>
      <c r="ED278" s="214">
        <f t="shared" si="283"/>
        <v>-23751.609230969632</v>
      </c>
      <c r="EE278" s="305"/>
      <c r="EF278" s="306"/>
      <c r="EG278" s="314">
        <v>0</v>
      </c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>
        <f t="shared" si="282"/>
        <v>0</v>
      </c>
      <c r="DN279" s="317"/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83"/>
        <v>0</v>
      </c>
      <c r="EE279" s="303">
        <f>ED279-(DL279/$DQ$4)</f>
        <v>0</v>
      </c>
      <c r="EF279" s="306"/>
      <c r="EG279" s="314">
        <v>0</v>
      </c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-23751609230.969631</v>
      </c>
      <c r="DK280" s="206">
        <v>0</v>
      </c>
      <c r="DL280" s="207">
        <v>-23751609230.969631</v>
      </c>
      <c r="DM280" s="343">
        <f t="shared" si="282"/>
        <v>0</v>
      </c>
      <c r="DN280" s="317" t="s">
        <v>419</v>
      </c>
      <c r="DO280" s="317" t="s">
        <v>439</v>
      </c>
      <c r="DP280" s="317"/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-23751.609230969632</v>
      </c>
      <c r="ED280" s="207">
        <f t="shared" si="283"/>
        <v>-23751.609230969632</v>
      </c>
      <c r="EE280" s="303">
        <f>ED280-(DL280/$DQ$4)</f>
        <v>0</v>
      </c>
      <c r="EF280" s="306"/>
      <c r="EG280" s="314">
        <v>0</v>
      </c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>
        <f t="shared" si="282"/>
        <v>0</v>
      </c>
      <c r="DN281" s="317"/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85">SUM(DU282:DU286)</f>
        <v>0</v>
      </c>
      <c r="DV281" s="213">
        <f t="shared" si="285"/>
        <v>0</v>
      </c>
      <c r="DW281" s="213">
        <f t="shared" si="285"/>
        <v>0</v>
      </c>
      <c r="DX281" s="213">
        <f t="shared" si="285"/>
        <v>0</v>
      </c>
      <c r="DY281" s="213">
        <f t="shared" si="285"/>
        <v>0</v>
      </c>
      <c r="DZ281" s="213">
        <f t="shared" si="285"/>
        <v>0</v>
      </c>
      <c r="EA281" s="213">
        <f t="shared" si="285"/>
        <v>0</v>
      </c>
      <c r="EB281" s="213">
        <f t="shared" si="285"/>
        <v>0</v>
      </c>
      <c r="EC281" s="213">
        <f t="shared" si="285"/>
        <v>-51117.361690205522</v>
      </c>
      <c r="ED281" s="214">
        <f t="shared" si="283"/>
        <v>-51117.361690205522</v>
      </c>
      <c r="EE281" s="305"/>
      <c r="EF281" s="306"/>
      <c r="EG281" s="314">
        <v>0</v>
      </c>
      <c r="EH281" s="101"/>
    </row>
    <row r="282" spans="1:138" s="126" customFormat="1" ht="15" hidden="1" customHeight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M282" s="343">
        <f t="shared" si="282"/>
        <v>0</v>
      </c>
      <c r="DN282" s="317" t="s">
        <v>419</v>
      </c>
      <c r="DO282" s="317" t="s">
        <v>440</v>
      </c>
      <c r="DP282" s="317"/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83"/>
        <v>-51117.361690205522</v>
      </c>
      <c r="EE282" s="303">
        <f t="shared" ref="EE282:EE289" si="286">ED282-(DL282/$DQ$4)</f>
        <v>0</v>
      </c>
      <c r="EF282" s="306"/>
      <c r="EG282" s="314">
        <v>0</v>
      </c>
      <c r="EH282" s="101"/>
    </row>
    <row r="283" spans="1:138" s="126" customFormat="1" ht="15" hidden="1" customHeight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>
        <f t="shared" si="282"/>
        <v>0</v>
      </c>
      <c r="DN283" s="317"/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83"/>
        <v>0</v>
      </c>
      <c r="EE283" s="303">
        <f t="shared" si="286"/>
        <v>0</v>
      </c>
      <c r="EF283" s="306"/>
      <c r="EG283" s="314">
        <v>0</v>
      </c>
      <c r="EH283" s="101"/>
    </row>
    <row r="284" spans="1:138" s="126" customFormat="1" ht="15" hidden="1" customHeight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>
        <f t="shared" si="282"/>
        <v>0</v>
      </c>
      <c r="DN284" s="317"/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83"/>
        <v>0</v>
      </c>
      <c r="EE284" s="303">
        <f t="shared" si="286"/>
        <v>0</v>
      </c>
      <c r="EF284" s="306"/>
      <c r="EG284" s="314">
        <v>0</v>
      </c>
      <c r="EH284" s="101"/>
    </row>
    <row r="285" spans="1:138" s="126" customFormat="1" ht="15" hidden="1" customHeight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>
        <f t="shared" si="282"/>
        <v>0</v>
      </c>
      <c r="DN285" s="317"/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83"/>
        <v>0</v>
      </c>
      <c r="EE285" s="303">
        <f t="shared" si="286"/>
        <v>0</v>
      </c>
      <c r="EF285" s="306"/>
      <c r="EG285" s="314">
        <v>0</v>
      </c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>
        <f t="shared" si="282"/>
        <v>0</v>
      </c>
      <c r="DN286" s="317"/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83"/>
        <v>0</v>
      </c>
      <c r="EE286" s="303">
        <f t="shared" si="286"/>
        <v>0</v>
      </c>
      <c r="EF286" s="306"/>
      <c r="EG286" s="314">
        <v>0</v>
      </c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-7169921695.6986933</v>
      </c>
      <c r="J287" s="245">
        <v>-1315862859.7382104</v>
      </c>
      <c r="K287" s="245">
        <v>-1312086116.2275102</v>
      </c>
      <c r="L287" s="245">
        <v>-4864241891.8891926</v>
      </c>
      <c r="M287" s="245">
        <v>-8237019786.8584652</v>
      </c>
      <c r="N287" s="245">
        <v>-2595703787.2637181</v>
      </c>
      <c r="O287" s="245">
        <v>-4235399455.8385801</v>
      </c>
      <c r="P287" s="245">
        <v>-2879861975.1073012</v>
      </c>
      <c r="Q287" s="245">
        <v>-1312086148.720186</v>
      </c>
      <c r="R287" s="245">
        <v>-1312086246.1755166</v>
      </c>
      <c r="S287" s="245">
        <v>-1793735749.1501596</v>
      </c>
      <c r="T287" s="245">
        <v>-5546730262.7102795</v>
      </c>
      <c r="U287" s="245">
        <v>-2854015107.4046268</v>
      </c>
      <c r="V287" s="245">
        <v>-1674758362.4332089</v>
      </c>
      <c r="W287" s="245">
        <v>-1313295015.8614693</v>
      </c>
      <c r="X287" s="245">
        <v>-1312086333.7433939</v>
      </c>
      <c r="Y287" s="245">
        <v>-1312086056.1817276</v>
      </c>
      <c r="Z287" s="245">
        <v>-1313086326.1003199</v>
      </c>
      <c r="AA287" s="245">
        <v>-1381189899.4599979</v>
      </c>
      <c r="AB287" s="245">
        <v>-1317419125.8818591</v>
      </c>
      <c r="AC287" s="245">
        <v>-1333918706.1816328</v>
      </c>
      <c r="AD287" s="245">
        <v>-1371805841.8617325</v>
      </c>
      <c r="AE287" s="245">
        <v>-1312363236.417001</v>
      </c>
      <c r="AF287" s="245">
        <v>-1312086430.0744669</v>
      </c>
      <c r="AG287" s="245">
        <v>-1352044024.1937721</v>
      </c>
      <c r="AH287" s="245">
        <v>-1327894310.1946211</v>
      </c>
      <c r="AI287" s="245">
        <v>-1313894927.4702141</v>
      </c>
      <c r="AJ287" s="245">
        <v>-1319116533.1971867</v>
      </c>
      <c r="AK287" s="245">
        <v>-1329980058.5007331</v>
      </c>
      <c r="AL287" s="245">
        <v>-1312616325.9161148</v>
      </c>
      <c r="AM287" s="245">
        <v>-3.1973712611943528E-7</v>
      </c>
      <c r="AN287" s="245">
        <v>-20646681.381644048</v>
      </c>
      <c r="AO287" s="245">
        <v>-19427117.254499014</v>
      </c>
      <c r="AP287" s="245">
        <v>-3545810.6099992953</v>
      </c>
      <c r="AQ287" s="245">
        <v>-582226.12600073765</v>
      </c>
      <c r="AR287" s="245">
        <v>-11656056.720349407</v>
      </c>
      <c r="AS287" s="245">
        <v>-4.216909874230624E-7</v>
      </c>
      <c r="AT287" s="245">
        <v>4.3568760156631451E-7</v>
      </c>
      <c r="AU287" s="245">
        <v>-23170521.934749935</v>
      </c>
      <c r="AV287" s="245">
        <v>-1076041.9531275174</v>
      </c>
      <c r="AW287" s="245">
        <v>-3737529.1289991676</v>
      </c>
      <c r="AX287" s="245">
        <v>-4364785.7040000232</v>
      </c>
      <c r="AY287" s="245">
        <v>-14312298.734899463</v>
      </c>
      <c r="AZ287" s="245">
        <v>1.6046017408370971E-6</v>
      </c>
      <c r="BA287" s="245">
        <v>6.0148537158966385E-8</v>
      </c>
      <c r="BB287" s="245">
        <v>-40441061.475000687</v>
      </c>
      <c r="BC287" s="245">
        <v>-25247421.447017256</v>
      </c>
      <c r="BD287" s="245">
        <v>-11588470.13099977</v>
      </c>
      <c r="BE287" s="245">
        <v>-10624998.003146799</v>
      </c>
      <c r="BF287" s="245">
        <v>-8291099.0661283936</v>
      </c>
      <c r="BG287" s="245">
        <v>-1.7348136752843854E-6</v>
      </c>
      <c r="BH287" s="245">
        <v>-6.7874789237975646E-8</v>
      </c>
      <c r="BI287" s="245">
        <v>-25903114.130712058</v>
      </c>
      <c r="BJ287" s="245">
        <v>-4202336.9430003483</v>
      </c>
      <c r="BK287" s="245">
        <v>4.1229464113712235E-7</v>
      </c>
      <c r="BL287" s="245">
        <v>-9198854.0160000939</v>
      </c>
      <c r="BM287" s="245">
        <v>-32524550.829200834</v>
      </c>
      <c r="BN287" s="245">
        <v>-1.301908865571022E-6</v>
      </c>
      <c r="BO287" s="245">
        <v>-5.1651149988174451E-7</v>
      </c>
      <c r="BP287" s="245">
        <v>-24681205.258423138</v>
      </c>
      <c r="BQ287" s="245">
        <v>-18136480.884000272</v>
      </c>
      <c r="BR287" s="245">
        <v>-10576963.122798974</v>
      </c>
      <c r="BS287" s="245">
        <v>-10294090.643998686</v>
      </c>
      <c r="BT287" s="245">
        <v>-1421879.6000005258</v>
      </c>
      <c r="BU287" s="245">
        <v>4.0714442729950021E-7</v>
      </c>
      <c r="BV287" s="245">
        <v>-5.0591677427291853E-7</v>
      </c>
      <c r="BW287" s="245">
        <v>-18658885.040826123</v>
      </c>
      <c r="BX287" s="245">
        <v>-20138904.926049095</v>
      </c>
      <c r="BY287" s="245">
        <v>-9232411.1351507641</v>
      </c>
      <c r="BZ287" s="245">
        <v>-3948027.2000016067</v>
      </c>
      <c r="CA287" s="245">
        <v>-3752018.2724997937</v>
      </c>
      <c r="CB287" s="245">
        <v>8.8999420404434227E-7</v>
      </c>
      <c r="CC287" s="245">
        <v>2.4125166237354322E-6</v>
      </c>
      <c r="CD287" s="245">
        <v>-16011443.44399948</v>
      </c>
      <c r="CE287" s="245">
        <v>-84704907.847550571</v>
      </c>
      <c r="CF287" s="245">
        <v>-14016352.947137579</v>
      </c>
      <c r="CG287" s="245">
        <v>-29285378.446999341</v>
      </c>
      <c r="CH287" s="245">
        <v>-6579673.4882002249</v>
      </c>
      <c r="CI287" s="245">
        <v>1.1156499385833748E-7</v>
      </c>
      <c r="CJ287" s="245">
        <v>1.0027409589383752E-6</v>
      </c>
      <c r="CK287" s="245">
        <v>-26439352.599999674</v>
      </c>
      <c r="CL287" s="245">
        <v>-1253278.1359993857</v>
      </c>
      <c r="CM287" s="245">
        <v>-6656074.7889997689</v>
      </c>
      <c r="CN287" s="245">
        <v>-8129699.0010004966</v>
      </c>
      <c r="CO287" s="245">
        <v>-7.8205205500125968E-7</v>
      </c>
      <c r="CP287" s="245">
        <v>9.9597871303558348E-7</v>
      </c>
      <c r="CQ287" s="245">
        <v>7.7026709914207478E-7</v>
      </c>
      <c r="CR287" s="245">
        <v>-14833962.297002252</v>
      </c>
      <c r="CS287" s="245">
        <v>-17534482.950001817</v>
      </c>
      <c r="CT287" s="245">
        <v>-1906850.8749988982</v>
      </c>
      <c r="CU287" s="245">
        <v>6.5967440605163873E-8</v>
      </c>
      <c r="CV287" s="245">
        <v>-1830531.2499997476</v>
      </c>
      <c r="CW287" s="245">
        <v>-656269584.94043136</v>
      </c>
      <c r="CX287" s="245">
        <v>-29741526.690432273</v>
      </c>
      <c r="CY287" s="245">
        <v>-23279744.195357006</v>
      </c>
      <c r="CZ287" s="245">
        <v>-398086875.00000733</v>
      </c>
      <c r="DA287" s="245">
        <v>-198300.5635216418</v>
      </c>
      <c r="DB287" s="245">
        <v>-1875000.0000002228</v>
      </c>
      <c r="DC287" s="245">
        <v>1.9218549132347196E-6</v>
      </c>
      <c r="DD287" s="245">
        <v>-1.402461901307109E-6</v>
      </c>
      <c r="DE287" s="245">
        <v>-1875000.0000021167</v>
      </c>
      <c r="DF287" s="245">
        <v>-77874999.999995172</v>
      </c>
      <c r="DG287" s="245">
        <v>5.428344011306763E-6</v>
      </c>
      <c r="DH287" s="245">
        <v>4.0949769318103802E-6</v>
      </c>
      <c r="DI287" s="245">
        <v>-208930583371.52493</v>
      </c>
      <c r="DJ287" s="245">
        <v>-74868970921.175156</v>
      </c>
      <c r="DK287" s="245">
        <v>0</v>
      </c>
      <c r="DL287" s="246">
        <v>-353947711750.2868</v>
      </c>
      <c r="DM287" s="343">
        <f t="shared" si="282"/>
        <v>-68338392596.451889</v>
      </c>
      <c r="DN287" s="317"/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87">SUM(DU171,DU236,DU244,DU261,DU266,DU267,DU269,DU270,DU271,DU272,DU273,DU274:DU278,DU281)</f>
        <v>-7169.9216956986938</v>
      </c>
      <c r="DV287" s="245">
        <f t="shared" si="287"/>
        <v>-22560.313897815675</v>
      </c>
      <c r="DW287" s="245">
        <f t="shared" si="287"/>
        <v>-38608.157002937522</v>
      </c>
      <c r="DX287" s="245">
        <f t="shared" si="287"/>
        <v>-618.73329849511015</v>
      </c>
      <c r="DY287" s="245">
        <f t="shared" si="287"/>
        <v>-711.12138707622034</v>
      </c>
      <c r="DZ287" s="245">
        <f t="shared" si="287"/>
        <v>-402.0351755635308</v>
      </c>
      <c r="EA287" s="245">
        <f t="shared" si="287"/>
        <v>-77.874999999989754</v>
      </c>
      <c r="EB287" s="245">
        <f t="shared" si="287"/>
        <v>-208930.58337152493</v>
      </c>
      <c r="EC287" s="245">
        <f t="shared" si="287"/>
        <v>-74868.970921175147</v>
      </c>
      <c r="ED287" s="246">
        <f t="shared" si="283"/>
        <v>-353947.71175028681</v>
      </c>
      <c r="EE287" s="303">
        <f t="shared" si="286"/>
        <v>0</v>
      </c>
      <c r="EF287" s="306"/>
      <c r="EG287" s="314">
        <v>-1776.7407365721301</v>
      </c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76309914050.553802</v>
      </c>
      <c r="J288" s="262">
        <v>-615881613.16527772</v>
      </c>
      <c r="K288" s="262">
        <v>1054131416.9614327</v>
      </c>
      <c r="L288" s="262">
        <v>-810201294.20393276</v>
      </c>
      <c r="M288" s="262">
        <v>-1584973949.8139143</v>
      </c>
      <c r="N288" s="262">
        <v>2225994789.4546247</v>
      </c>
      <c r="O288" s="262">
        <v>1335666827.077632</v>
      </c>
      <c r="P288" s="262">
        <v>-195380455.6177206</v>
      </c>
      <c r="Q288" s="262">
        <v>-1025458350.086605</v>
      </c>
      <c r="R288" s="262">
        <v>-1176892935.7015758</v>
      </c>
      <c r="S288" s="262">
        <v>-342610195.80430508</v>
      </c>
      <c r="T288" s="262">
        <v>-3137914145.4439154</v>
      </c>
      <c r="U288" s="262">
        <v>-1435039318.832484</v>
      </c>
      <c r="V288" s="262">
        <v>-1126764107.6417122</v>
      </c>
      <c r="W288" s="262">
        <v>-542033310.66479492</v>
      </c>
      <c r="X288" s="262">
        <v>-972854295.92531919</v>
      </c>
      <c r="Y288" s="262">
        <v>-816964111.35649204</v>
      </c>
      <c r="Z288" s="262">
        <v>-1063140042.6797879</v>
      </c>
      <c r="AA288" s="262">
        <v>-482768157.37032795</v>
      </c>
      <c r="AB288" s="262">
        <v>-1097321378.6409774</v>
      </c>
      <c r="AC288" s="262">
        <v>-696368143.38854277</v>
      </c>
      <c r="AD288" s="262">
        <v>-472968702.21650076</v>
      </c>
      <c r="AE288" s="262">
        <v>-1006101261.975072</v>
      </c>
      <c r="AF288" s="262">
        <v>-997133258.55607784</v>
      </c>
      <c r="AG288" s="262">
        <v>-265972003.48407531</v>
      </c>
      <c r="AH288" s="262">
        <v>-1011438964.6230931</v>
      </c>
      <c r="AI288" s="262">
        <v>-355960826.67250299</v>
      </c>
      <c r="AJ288" s="262">
        <v>-729717024.90996575</v>
      </c>
      <c r="AK288" s="262">
        <v>-528458578.40234351</v>
      </c>
      <c r="AL288" s="262">
        <v>-253265552.38558233</v>
      </c>
      <c r="AM288" s="262">
        <v>147056057.08755076</v>
      </c>
      <c r="AN288" s="262">
        <v>1198459570.4589529</v>
      </c>
      <c r="AO288" s="262">
        <v>714875189.76704991</v>
      </c>
      <c r="AP288" s="262">
        <v>283777180.36124051</v>
      </c>
      <c r="AQ288" s="262">
        <v>361681686.9315781</v>
      </c>
      <c r="AR288" s="262">
        <v>300658285.71562159</v>
      </c>
      <c r="AS288" s="262">
        <v>414246140.8707518</v>
      </c>
      <c r="AT288" s="262">
        <v>140603535.3164846</v>
      </c>
      <c r="AU288" s="262">
        <v>150055623.51308</v>
      </c>
      <c r="AV288" s="262">
        <v>201981761.25236464</v>
      </c>
      <c r="AW288" s="262">
        <v>124873417.33699474</v>
      </c>
      <c r="AX288" s="262">
        <v>159020788.92552388</v>
      </c>
      <c r="AY288" s="262">
        <v>136719058.98798844</v>
      </c>
      <c r="AZ288" s="262">
        <v>103852368.42466544</v>
      </c>
      <c r="BA288" s="262">
        <v>99212419.028017074</v>
      </c>
      <c r="BB288" s="262">
        <v>294052506.06916481</v>
      </c>
      <c r="BC288" s="262">
        <v>739108130.60072351</v>
      </c>
      <c r="BD288" s="262">
        <v>613123046.881616</v>
      </c>
      <c r="BE288" s="262">
        <v>192723881.21365204</v>
      </c>
      <c r="BF288" s="262">
        <v>260361517.06418154</v>
      </c>
      <c r="BG288" s="262">
        <v>625852779.70393288</v>
      </c>
      <c r="BH288" s="262">
        <v>102038858.51362303</v>
      </c>
      <c r="BI288" s="262">
        <v>314864772.4060424</v>
      </c>
      <c r="BJ288" s="262">
        <v>699917001.2738235</v>
      </c>
      <c r="BK288" s="262">
        <v>416433422.18428093</v>
      </c>
      <c r="BL288" s="262">
        <v>325721461.30715811</v>
      </c>
      <c r="BM288" s="262">
        <v>592948755.61758339</v>
      </c>
      <c r="BN288" s="262">
        <v>284920688.54980421</v>
      </c>
      <c r="BO288" s="262">
        <v>200329221.19006896</v>
      </c>
      <c r="BP288" s="262">
        <v>281291349.77381617</v>
      </c>
      <c r="BQ288" s="262">
        <v>169794993.97507012</v>
      </c>
      <c r="BR288" s="262">
        <v>245959819.40069443</v>
      </c>
      <c r="BS288" s="262">
        <v>121332148.0997888</v>
      </c>
      <c r="BT288" s="262">
        <v>821367499.84758258</v>
      </c>
      <c r="BU288" s="262">
        <v>205850178.53491807</v>
      </c>
      <c r="BV288" s="262">
        <v>352814715.49585044</v>
      </c>
      <c r="BW288" s="262">
        <v>187018602.20015875</v>
      </c>
      <c r="BX288" s="262">
        <v>371960971.91357642</v>
      </c>
      <c r="BY288" s="262">
        <v>231284357.26307741</v>
      </c>
      <c r="BZ288" s="262">
        <v>309661795.9184224</v>
      </c>
      <c r="CA288" s="262">
        <v>550656438.31250489</v>
      </c>
      <c r="CB288" s="262">
        <v>73097203.832453161</v>
      </c>
      <c r="CC288" s="262">
        <v>116606399.47549863</v>
      </c>
      <c r="CD288" s="262">
        <v>117741891.54453862</v>
      </c>
      <c r="CE288" s="262">
        <v>208903103.4421705</v>
      </c>
      <c r="CF288" s="262">
        <v>202913699.24395519</v>
      </c>
      <c r="CG288" s="262">
        <v>170108764.67301702</v>
      </c>
      <c r="CH288" s="262">
        <v>460730156.30319339</v>
      </c>
      <c r="CI288" s="262">
        <v>116406476.06113839</v>
      </c>
      <c r="CJ288" s="262">
        <v>99936425.535990193</v>
      </c>
      <c r="CK288" s="262">
        <v>174151715.42545089</v>
      </c>
      <c r="CL288" s="262">
        <v>97864489.874533892</v>
      </c>
      <c r="CM288" s="262">
        <v>225806542.84684405</v>
      </c>
      <c r="CN288" s="262">
        <v>181811509.78741387</v>
      </c>
      <c r="CO288" s="262">
        <v>128835928.48490247</v>
      </c>
      <c r="CP288" s="262">
        <v>206515423.28026801</v>
      </c>
      <c r="CQ288" s="262">
        <v>122739056.21527322</v>
      </c>
      <c r="CR288" s="262">
        <v>427738666.02591604</v>
      </c>
      <c r="CS288" s="262">
        <v>242829056.35605177</v>
      </c>
      <c r="CT288" s="262">
        <v>828927942.11404645</v>
      </c>
      <c r="CU288" s="262">
        <v>319935662.73343194</v>
      </c>
      <c r="CV288" s="262">
        <v>144349815.54080874</v>
      </c>
      <c r="CW288" s="262">
        <v>6594846568.5394325</v>
      </c>
      <c r="CX288" s="262">
        <v>3781482055.4467402</v>
      </c>
      <c r="CY288" s="262">
        <v>4016292834.8917284</v>
      </c>
      <c r="CZ288" s="262">
        <v>2641955056.1683545</v>
      </c>
      <c r="DA288" s="262">
        <v>2736153196.9875031</v>
      </c>
      <c r="DB288" s="262">
        <v>3558944258.8623352</v>
      </c>
      <c r="DC288" s="262">
        <v>4440969618.5672379</v>
      </c>
      <c r="DD288" s="262">
        <v>2654739571.5321012</v>
      </c>
      <c r="DE288" s="262">
        <v>2251556804.8298368</v>
      </c>
      <c r="DF288" s="262">
        <v>25629931232.407818</v>
      </c>
      <c r="DG288" s="262">
        <v>24530652890.03825</v>
      </c>
      <c r="DH288" s="262">
        <v>14727255522.985004</v>
      </c>
      <c r="DI288" s="262">
        <v>-168140508277.94846</v>
      </c>
      <c r="DJ288" s="262">
        <v>31840476802.150314</v>
      </c>
      <c r="DK288" s="262">
        <v>0</v>
      </c>
      <c r="DL288" s="263">
        <v>38163285166.028687</v>
      </c>
      <c r="DM288" s="343">
        <f t="shared" si="282"/>
        <v>58182125104.484589</v>
      </c>
      <c r="DN288" s="317"/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88">+DU287+DU169</f>
        <v>76309.91405055378</v>
      </c>
      <c r="DV288" s="262">
        <f t="shared" si="288"/>
        <v>1604.7361763105619</v>
      </c>
      <c r="DW288" s="262">
        <f t="shared" si="288"/>
        <v>-19732.525122379775</v>
      </c>
      <c r="DX288" s="262">
        <f t="shared" si="288"/>
        <v>18252.126447811635</v>
      </c>
      <c r="DY288" s="262">
        <f t="shared" si="288"/>
        <v>14856.90693715214</v>
      </c>
      <c r="DZ288" s="262">
        <f t="shared" si="288"/>
        <v>18284.318506947366</v>
      </c>
      <c r="EA288" s="262">
        <f t="shared" si="288"/>
        <v>50160.584122446082</v>
      </c>
      <c r="EB288" s="262">
        <f t="shared" si="288"/>
        <v>-153413.25275496347</v>
      </c>
      <c r="EC288" s="262">
        <f t="shared" si="288"/>
        <v>31840.476802150311</v>
      </c>
      <c r="ED288" s="263">
        <f t="shared" si="283"/>
        <v>38163.285166028625</v>
      </c>
      <c r="EE288" s="303">
        <f t="shared" si="286"/>
        <v>-5.8207660913467407E-11</v>
      </c>
      <c r="EF288" s="306"/>
      <c r="EG288" s="314">
        <v>522.55442155293713</v>
      </c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>
        <f t="shared" si="282"/>
        <v>0</v>
      </c>
      <c r="DN289" s="317"/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6"/>
        <v>0</v>
      </c>
      <c r="EF289" s="306"/>
      <c r="EG289" s="314">
        <v>0</v>
      </c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>
        <f t="shared" si="282"/>
        <v>0</v>
      </c>
      <c r="DN290" s="317"/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89">+DU$13</f>
        <v>ON</v>
      </c>
      <c r="DV290" s="251" t="str">
        <f t="shared" si="289"/>
        <v>≤7D</v>
      </c>
      <c r="DW290" s="251" t="str">
        <f t="shared" si="289"/>
        <v>&gt;7D - 30D</v>
      </c>
      <c r="DX290" s="251" t="str">
        <f t="shared" si="289"/>
        <v>&gt;1 - 3M</v>
      </c>
      <c r="DY290" s="251" t="str">
        <f t="shared" si="289"/>
        <v>&gt;3 - 6M</v>
      </c>
      <c r="DZ290" s="251" t="str">
        <f t="shared" si="289"/>
        <v>&gt;6 - 12M</v>
      </c>
      <c r="EA290" s="251" t="str">
        <f t="shared" si="289"/>
        <v>&gt;1 - 3Y</v>
      </c>
      <c r="EB290" s="251" t="str">
        <f t="shared" si="289"/>
        <v>&gt;3 - 5Y</v>
      </c>
      <c r="EC290" s="251" t="str">
        <f t="shared" si="289"/>
        <v>&gt;5Y</v>
      </c>
      <c r="ED290" s="252" t="str">
        <f t="shared" si="289"/>
        <v>Total</v>
      </c>
      <c r="EE290" s="303"/>
      <c r="EF290" s="306"/>
      <c r="EG290" s="314">
        <v>0</v>
      </c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>
        <f t="shared" si="282"/>
        <v>0</v>
      </c>
      <c r="DN291" s="317"/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90">ED291-(DL291/$DQ$4)</f>
        <v>0</v>
      </c>
      <c r="EF291" s="306"/>
      <c r="EG291" s="314">
        <v>0</v>
      </c>
    </row>
    <row r="292" spans="1:137" s="126" customFormat="1" ht="15.75" hidden="1" customHeight="1" outlineLevel="6" x14ac:dyDescent="0.35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>
        <f t="shared" si="282"/>
        <v>0</v>
      </c>
      <c r="DN292" s="317"/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90"/>
        <v>0</v>
      </c>
      <c r="EF292" s="306"/>
      <c r="EG292" s="314">
        <v>0</v>
      </c>
    </row>
    <row r="293" spans="1:137" s="126" customFormat="1" ht="15" hidden="1" customHeight="1" outlineLevel="6" x14ac:dyDescent="0.35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4179081956.3412237</v>
      </c>
      <c r="J293" s="268">
        <v>0</v>
      </c>
      <c r="K293" s="268">
        <v>0</v>
      </c>
      <c r="L293" s="268">
        <v>156038631.09370586</v>
      </c>
      <c r="M293" s="268">
        <v>2069050722.0719552</v>
      </c>
      <c r="N293" s="268">
        <v>216473528.12703055</v>
      </c>
      <c r="O293" s="268">
        <v>1026162117.9551864</v>
      </c>
      <c r="P293" s="268">
        <v>1110522444.0410542</v>
      </c>
      <c r="Q293" s="268">
        <v>0</v>
      </c>
      <c r="R293" s="268">
        <v>0</v>
      </c>
      <c r="S293" s="268">
        <v>2013330165.6482153</v>
      </c>
      <c r="T293" s="268">
        <v>337184701.15404928</v>
      </c>
      <c r="U293" s="268">
        <v>216381023.05925307</v>
      </c>
      <c r="V293" s="268">
        <v>918341982.0807097</v>
      </c>
      <c r="W293" s="268">
        <v>723591260.3547771</v>
      </c>
      <c r="X293" s="268">
        <v>0</v>
      </c>
      <c r="Y293" s="268">
        <v>0</v>
      </c>
      <c r="Z293" s="268">
        <v>170697030.99556378</v>
      </c>
      <c r="AA293" s="268">
        <v>814300658.40268779</v>
      </c>
      <c r="AB293" s="268">
        <v>142688398.05861166</v>
      </c>
      <c r="AC293" s="268">
        <v>982613922.97712076</v>
      </c>
      <c r="AD293" s="268">
        <v>472009538.78594214</v>
      </c>
      <c r="AE293" s="268">
        <v>0</v>
      </c>
      <c r="AF293" s="268">
        <v>0</v>
      </c>
      <c r="AG293" s="268">
        <v>985173187.07324219</v>
      </c>
      <c r="AH293" s="268">
        <v>419674186.13169849</v>
      </c>
      <c r="AI293" s="268">
        <v>353567120.0104326</v>
      </c>
      <c r="AJ293" s="268">
        <v>557791380.68839896</v>
      </c>
      <c r="AK293" s="268">
        <v>837097374.49271262</v>
      </c>
      <c r="AL293" s="268">
        <v>0</v>
      </c>
      <c r="AM293" s="268">
        <v>0</v>
      </c>
      <c r="AN293" s="268">
        <v>1149775113.9623771</v>
      </c>
      <c r="AO293" s="268">
        <v>251787419.11197311</v>
      </c>
      <c r="AP293" s="268">
        <v>226653626.02097112</v>
      </c>
      <c r="AQ293" s="268">
        <v>299893507.47224557</v>
      </c>
      <c r="AR293" s="268">
        <v>233960362.86893809</v>
      </c>
      <c r="AS293" s="268">
        <v>0</v>
      </c>
      <c r="AT293" s="268">
        <v>0</v>
      </c>
      <c r="AU293" s="268">
        <v>679298666.44057751</v>
      </c>
      <c r="AV293" s="268">
        <v>281597765.26283896</v>
      </c>
      <c r="AW293" s="268">
        <v>643978303.49310315</v>
      </c>
      <c r="AX293" s="268">
        <v>185170355.64458695</v>
      </c>
      <c r="AY293" s="268">
        <v>267903724.69982329</v>
      </c>
      <c r="AZ293" s="268">
        <v>0</v>
      </c>
      <c r="BA293" s="268">
        <v>0</v>
      </c>
      <c r="BB293" s="268">
        <v>133468327.48279724</v>
      </c>
      <c r="BC293" s="268">
        <v>370625545.95363748</v>
      </c>
      <c r="BD293" s="268">
        <v>369900818.27829373</v>
      </c>
      <c r="BE293" s="268">
        <v>163300754.09199995</v>
      </c>
      <c r="BF293" s="268">
        <v>134898074.78441581</v>
      </c>
      <c r="BG293" s="268">
        <v>0</v>
      </c>
      <c r="BH293" s="268">
        <v>0</v>
      </c>
      <c r="BI293" s="268">
        <v>327278824.74610436</v>
      </c>
      <c r="BJ293" s="268">
        <v>449169696.27500159</v>
      </c>
      <c r="BK293" s="268">
        <v>190984025.00180483</v>
      </c>
      <c r="BL293" s="268">
        <v>290055414.83551443</v>
      </c>
      <c r="BM293" s="268">
        <v>86055282.209062502</v>
      </c>
      <c r="BN293" s="268">
        <v>0</v>
      </c>
      <c r="BO293" s="268">
        <v>0</v>
      </c>
      <c r="BP293" s="268">
        <v>247775841.61654586</v>
      </c>
      <c r="BQ293" s="268">
        <v>233331516.56925696</v>
      </c>
      <c r="BR293" s="268">
        <v>258613918.65218619</v>
      </c>
      <c r="BS293" s="268">
        <v>273809305.61649042</v>
      </c>
      <c r="BT293" s="268">
        <v>144259494.06709394</v>
      </c>
      <c r="BU293" s="268">
        <v>0</v>
      </c>
      <c r="BV293" s="268">
        <v>0</v>
      </c>
      <c r="BW293" s="268">
        <v>391193637.46225631</v>
      </c>
      <c r="BX293" s="268">
        <v>136545992.98444158</v>
      </c>
      <c r="BY293" s="268">
        <v>130644182.87996262</v>
      </c>
      <c r="BZ293" s="268">
        <v>98872895.026660457</v>
      </c>
      <c r="CA293" s="268">
        <v>280350478.22974682</v>
      </c>
      <c r="CB293" s="268">
        <v>0</v>
      </c>
      <c r="CC293" s="268">
        <v>0</v>
      </c>
      <c r="CD293" s="268">
        <v>111724193.35231236</v>
      </c>
      <c r="CE293" s="268">
        <v>255188297.0547961</v>
      </c>
      <c r="CF293" s="268">
        <v>101173032.77293688</v>
      </c>
      <c r="CG293" s="268">
        <v>150015831.13808003</v>
      </c>
      <c r="CH293" s="268">
        <v>114560161.02032481</v>
      </c>
      <c r="CI293" s="268">
        <v>0</v>
      </c>
      <c r="CJ293" s="268">
        <v>0</v>
      </c>
      <c r="CK293" s="268">
        <v>341879206.10252714</v>
      </c>
      <c r="CL293" s="268">
        <v>81779819.799000099</v>
      </c>
      <c r="CM293" s="268">
        <v>62500623.964211158</v>
      </c>
      <c r="CN293" s="268">
        <v>284936497.72315013</v>
      </c>
      <c r="CO293" s="268">
        <v>263734633.65031826</v>
      </c>
      <c r="CP293" s="268">
        <v>0</v>
      </c>
      <c r="CQ293" s="268">
        <v>0</v>
      </c>
      <c r="CR293" s="268">
        <v>245067937.9044373</v>
      </c>
      <c r="CS293" s="268">
        <v>939893073.67659426</v>
      </c>
      <c r="CT293" s="268">
        <v>316490500.67007685</v>
      </c>
      <c r="CU293" s="268">
        <v>130638889.76657504</v>
      </c>
      <c r="CV293" s="268">
        <v>1032639472.3497136</v>
      </c>
      <c r="CW293" s="268">
        <v>3154329221.8945303</v>
      </c>
      <c r="CX293" s="268">
        <v>1141681493.8394785</v>
      </c>
      <c r="CY293" s="268">
        <v>1189508693.0833457</v>
      </c>
      <c r="CZ293" s="268">
        <v>108294044.26704267</v>
      </c>
      <c r="DA293" s="268">
        <v>359484004.31909382</v>
      </c>
      <c r="DB293" s="268">
        <v>52349007.407793209</v>
      </c>
      <c r="DC293" s="268">
        <v>116666932.57185023</v>
      </c>
      <c r="DD293" s="268">
        <v>335644384.77744615</v>
      </c>
      <c r="DE293" s="268">
        <v>25285918.932976983</v>
      </c>
      <c r="DF293" s="268">
        <v>140417833.49626997</v>
      </c>
      <c r="DG293" s="268">
        <v>423912499.99999988</v>
      </c>
      <c r="DH293" s="268">
        <v>0</v>
      </c>
      <c r="DI293" s="268">
        <v>0</v>
      </c>
      <c r="DJ293" s="268">
        <v>0</v>
      </c>
      <c r="DK293" s="268">
        <v>0</v>
      </c>
      <c r="DL293" s="228">
        <v>39112720406.819145</v>
      </c>
      <c r="DM293" s="343">
        <f t="shared" si="282"/>
        <v>18701771329.543571</v>
      </c>
      <c r="DN293" s="317" t="s">
        <v>419</v>
      </c>
      <c r="DO293" s="317"/>
      <c r="DP293" s="317"/>
      <c r="DQ293" s="270"/>
      <c r="DR293" s="209" t="s">
        <v>359</v>
      </c>
      <c r="DS293" s="209"/>
      <c r="DT293" s="267"/>
      <c r="DU293" s="268">
        <f t="shared" ref="DU293:DU299" si="291">I293/$DQ$4</f>
        <v>4179.0819563412233</v>
      </c>
      <c r="DV293" s="268">
        <f t="shared" ref="DV293:DV299" si="292">SUM(J293:O293)/$DQ$4</f>
        <v>3467.7249992478778</v>
      </c>
      <c r="DW293" s="268">
        <f t="shared" ref="DW293:DW299" si="293">SUM(P293:AL293)/$DQ$4</f>
        <v>11054.96437395447</v>
      </c>
      <c r="DX293" s="268">
        <f t="shared" ref="DX293:DX299" si="294">SUM(AM293:CT293)/$DQ$4</f>
        <v>12200.096680569473</v>
      </c>
      <c r="DY293" s="268">
        <f t="shared" ref="DY293:DY299" si="295">SUM(CU293:CY293)/$DQ$4</f>
        <v>6648.7977709336428</v>
      </c>
      <c r="DZ293" s="268">
        <f t="shared" ref="DZ293:DZ299" si="296">SUM(CZ293:DE293)/$DQ$4</f>
        <v>997.72429227620307</v>
      </c>
      <c r="EA293" s="268">
        <f t="shared" ref="EA293:EA299" si="297">SUM(DF293:DG293)/$DQ$4</f>
        <v>564.33033349626987</v>
      </c>
      <c r="EB293" s="268">
        <f t="shared" ref="EB293:EB299" si="298">SUM(DH293:DI293)/$DQ$4</f>
        <v>0</v>
      </c>
      <c r="EC293" s="268">
        <f t="shared" ref="EC293:EC299" si="299">SUM(DJ293:DK293)/$DQ$4</f>
        <v>0</v>
      </c>
      <c r="ED293" s="269">
        <f t="shared" ref="ED293:ED299" si="300">SUM(DU293:EC293)</f>
        <v>39112.720406819157</v>
      </c>
      <c r="EE293" s="303">
        <f t="shared" si="290"/>
        <v>0</v>
      </c>
      <c r="EF293" s="306"/>
      <c r="EG293" s="314">
        <v>-1298.2186750313158</v>
      </c>
    </row>
    <row r="294" spans="1:137" s="126" customFormat="1" ht="15" hidden="1" customHeight="1" outlineLevel="6" x14ac:dyDescent="0.35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>
        <f t="shared" si="282"/>
        <v>0</v>
      </c>
      <c r="DN294" s="317" t="s">
        <v>420</v>
      </c>
      <c r="DO294" s="317"/>
      <c r="DP294" s="317"/>
      <c r="DQ294" s="270"/>
      <c r="DR294" s="209" t="s">
        <v>360</v>
      </c>
      <c r="DS294" s="209"/>
      <c r="DT294" s="267"/>
      <c r="DU294" s="268">
        <f t="shared" si="291"/>
        <v>0</v>
      </c>
      <c r="DV294" s="268">
        <f t="shared" si="292"/>
        <v>0</v>
      </c>
      <c r="DW294" s="268">
        <f t="shared" si="293"/>
        <v>0</v>
      </c>
      <c r="DX294" s="268">
        <f t="shared" si="294"/>
        <v>0</v>
      </c>
      <c r="DY294" s="268">
        <f t="shared" si="295"/>
        <v>0</v>
      </c>
      <c r="DZ294" s="268">
        <f t="shared" si="296"/>
        <v>0</v>
      </c>
      <c r="EA294" s="268">
        <f t="shared" si="297"/>
        <v>0</v>
      </c>
      <c r="EB294" s="268">
        <f t="shared" si="298"/>
        <v>0</v>
      </c>
      <c r="EC294" s="268">
        <f t="shared" si="299"/>
        <v>0</v>
      </c>
      <c r="ED294" s="269">
        <f t="shared" si="300"/>
        <v>0</v>
      </c>
      <c r="EE294" s="303">
        <f t="shared" si="290"/>
        <v>0</v>
      </c>
      <c r="EF294" s="306"/>
      <c r="EG294" s="314">
        <v>0</v>
      </c>
    </row>
    <row r="295" spans="1:137" s="126" customFormat="1" ht="15" hidden="1" customHeight="1" outlineLevel="6" x14ac:dyDescent="0.35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107053.75240754997</v>
      </c>
      <c r="N295" s="268">
        <v>0</v>
      </c>
      <c r="O295" s="268">
        <v>1106057.7282778248</v>
      </c>
      <c r="P295" s="268">
        <v>706616.23162999982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10752021.274892263</v>
      </c>
      <c r="W295" s="268">
        <v>73054.09898564691</v>
      </c>
      <c r="X295" s="268">
        <v>0</v>
      </c>
      <c r="Y295" s="268">
        <v>0</v>
      </c>
      <c r="Z295" s="268">
        <v>159989.45634749994</v>
      </c>
      <c r="AA295" s="268">
        <v>850397.56775759975</v>
      </c>
      <c r="AB295" s="268">
        <v>0</v>
      </c>
      <c r="AC295" s="268">
        <v>0</v>
      </c>
      <c r="AD295" s="268">
        <v>1225794.6897088154</v>
      </c>
      <c r="AE295" s="268">
        <v>0</v>
      </c>
      <c r="AF295" s="268">
        <v>0</v>
      </c>
      <c r="AG295" s="268">
        <v>0</v>
      </c>
      <c r="AH295" s="268">
        <v>687585.56855558988</v>
      </c>
      <c r="AI295" s="268">
        <v>0</v>
      </c>
      <c r="AJ295" s="268">
        <v>663560.13242668507</v>
      </c>
      <c r="AK295" s="268">
        <v>495202.7558036999</v>
      </c>
      <c r="AL295" s="268">
        <v>0</v>
      </c>
      <c r="AM295" s="268">
        <v>0</v>
      </c>
      <c r="AN295" s="268">
        <v>0</v>
      </c>
      <c r="AO295" s="268">
        <v>1313093.3595667926</v>
      </c>
      <c r="AP295" s="268">
        <v>0</v>
      </c>
      <c r="AQ295" s="268">
        <v>1045072.5853152226</v>
      </c>
      <c r="AR295" s="268">
        <v>1035.2097399999996</v>
      </c>
      <c r="AS295" s="268">
        <v>0</v>
      </c>
      <c r="AT295" s="268">
        <v>0</v>
      </c>
      <c r="AU295" s="268">
        <v>136149.69485599996</v>
      </c>
      <c r="AV295" s="268">
        <v>0</v>
      </c>
      <c r="AW295" s="268">
        <v>38321163.488495022</v>
      </c>
      <c r="AX295" s="268">
        <v>787183.20306417486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1240708.7380317</v>
      </c>
      <c r="BF295" s="268">
        <v>2486.1851524999993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2173117.7691070423</v>
      </c>
      <c r="BM295" s="268">
        <v>16104.358799999998</v>
      </c>
      <c r="BN295" s="268">
        <v>0</v>
      </c>
      <c r="BO295" s="268">
        <v>0</v>
      </c>
      <c r="BP295" s="268">
        <v>0</v>
      </c>
      <c r="BQ295" s="268">
        <v>0</v>
      </c>
      <c r="BR295" s="268">
        <v>279891.74659874989</v>
      </c>
      <c r="BS295" s="268">
        <v>0</v>
      </c>
      <c r="BT295" s="268">
        <v>0</v>
      </c>
      <c r="BU295" s="268">
        <v>0</v>
      </c>
      <c r="BV295" s="268">
        <v>0</v>
      </c>
      <c r="BW295" s="268">
        <v>779583.42406337871</v>
      </c>
      <c r="BX295" s="268">
        <v>0</v>
      </c>
      <c r="BY295" s="268">
        <v>0</v>
      </c>
      <c r="BZ295" s="268">
        <v>751954.86958567984</v>
      </c>
      <c r="CA295" s="268">
        <v>36158.124457599995</v>
      </c>
      <c r="CB295" s="268">
        <v>0</v>
      </c>
      <c r="CC295" s="268">
        <v>0</v>
      </c>
      <c r="CD295" s="268">
        <v>52287.679999999986</v>
      </c>
      <c r="CE295" s="268">
        <v>0</v>
      </c>
      <c r="CF295" s="268">
        <v>0</v>
      </c>
      <c r="CG295" s="268">
        <v>1664178.836877964</v>
      </c>
      <c r="CH295" s="268">
        <v>24848.10733708704</v>
      </c>
      <c r="CI295" s="268">
        <v>0</v>
      </c>
      <c r="CJ295" s="268">
        <v>0</v>
      </c>
      <c r="CK295" s="268">
        <v>0</v>
      </c>
      <c r="CL295" s="268">
        <v>1182347.7425421395</v>
      </c>
      <c r="CM295" s="268">
        <v>0</v>
      </c>
      <c r="CN295" s="268">
        <v>1100872.1223234392</v>
      </c>
      <c r="CO295" s="268">
        <v>66704.453927999988</v>
      </c>
      <c r="CP295" s="268">
        <v>0</v>
      </c>
      <c r="CQ295" s="268">
        <v>0</v>
      </c>
      <c r="CR295" s="268">
        <v>0</v>
      </c>
      <c r="CS295" s="268">
        <v>0</v>
      </c>
      <c r="CT295" s="268">
        <v>29149.764999999992</v>
      </c>
      <c r="CU295" s="268">
        <v>352875.84032295493</v>
      </c>
      <c r="CV295" s="268">
        <v>816525.80503271031</v>
      </c>
      <c r="CW295" s="268">
        <v>2411365.1108724521</v>
      </c>
      <c r="CX295" s="268">
        <v>3945155.000219021</v>
      </c>
      <c r="CY295" s="268">
        <v>16660997.405096654</v>
      </c>
      <c r="CZ295" s="268">
        <v>3883162.1807109988</v>
      </c>
      <c r="DA295" s="268">
        <v>1164017.3535969998</v>
      </c>
      <c r="DB295" s="268">
        <v>531168.55932999984</v>
      </c>
      <c r="DC295" s="268">
        <v>563695.71999999986</v>
      </c>
      <c r="DD295" s="268">
        <v>891418.78031599976</v>
      </c>
      <c r="DE295" s="268">
        <v>617679.04999999981</v>
      </c>
      <c r="DF295" s="268">
        <v>392852382.54680002</v>
      </c>
      <c r="DG295" s="268">
        <v>496953196.87650001</v>
      </c>
      <c r="DH295" s="268">
        <v>0</v>
      </c>
      <c r="DI295" s="268">
        <v>0</v>
      </c>
      <c r="DJ295" s="268">
        <v>0</v>
      </c>
      <c r="DK295" s="268">
        <v>0</v>
      </c>
      <c r="DL295" s="228">
        <v>989475064.95043349</v>
      </c>
      <c r="DM295" s="343">
        <f t="shared" si="282"/>
        <v>16827333.256793175</v>
      </c>
      <c r="DN295" s="317" t="s">
        <v>419</v>
      </c>
      <c r="DO295" s="317"/>
      <c r="DP295" s="317"/>
      <c r="DQ295" s="270"/>
      <c r="DR295" s="209" t="s">
        <v>361</v>
      </c>
      <c r="DS295" s="209"/>
      <c r="DT295" s="267"/>
      <c r="DU295" s="268">
        <f t="shared" si="291"/>
        <v>0</v>
      </c>
      <c r="DV295" s="268">
        <f t="shared" si="292"/>
        <v>1.2131114806853747</v>
      </c>
      <c r="DW295" s="268">
        <f t="shared" si="293"/>
        <v>15.614221776107799</v>
      </c>
      <c r="DX295" s="268">
        <f t="shared" si="294"/>
        <v>51.004091464842489</v>
      </c>
      <c r="DY295" s="268">
        <f t="shared" si="295"/>
        <v>24.186919161543795</v>
      </c>
      <c r="DZ295" s="268">
        <f t="shared" si="296"/>
        <v>7.6511416439539977</v>
      </c>
      <c r="EA295" s="268">
        <f t="shared" si="297"/>
        <v>889.80557942330006</v>
      </c>
      <c r="EB295" s="268">
        <f t="shared" si="298"/>
        <v>0</v>
      </c>
      <c r="EC295" s="268">
        <f t="shared" si="299"/>
        <v>0</v>
      </c>
      <c r="ED295" s="269">
        <f t="shared" si="300"/>
        <v>989.47506495043353</v>
      </c>
      <c r="EE295" s="303">
        <f t="shared" si="290"/>
        <v>0</v>
      </c>
      <c r="EF295" s="306"/>
      <c r="EG295" s="314">
        <v>-0.26843720834520823</v>
      </c>
    </row>
    <row r="296" spans="1:137" s="126" customFormat="1" ht="15" hidden="1" customHeight="1" outlineLevel="6" x14ac:dyDescent="0.35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>
        <f t="shared" si="282"/>
        <v>0</v>
      </c>
      <c r="DN296" s="317" t="s">
        <v>441</v>
      </c>
      <c r="DO296" s="317"/>
      <c r="DP296" s="317"/>
      <c r="DQ296" s="270"/>
      <c r="DR296" s="209"/>
      <c r="DS296" s="209" t="s">
        <v>363</v>
      </c>
      <c r="DT296" s="267"/>
      <c r="DU296" s="268">
        <f t="shared" si="291"/>
        <v>0</v>
      </c>
      <c r="DV296" s="268">
        <f t="shared" si="292"/>
        <v>0</v>
      </c>
      <c r="DW296" s="268">
        <f t="shared" si="293"/>
        <v>0</v>
      </c>
      <c r="DX296" s="268">
        <f t="shared" si="294"/>
        <v>0</v>
      </c>
      <c r="DY296" s="268">
        <f t="shared" si="295"/>
        <v>0</v>
      </c>
      <c r="DZ296" s="268">
        <f t="shared" si="296"/>
        <v>0</v>
      </c>
      <c r="EA296" s="268">
        <f t="shared" si="297"/>
        <v>0</v>
      </c>
      <c r="EB296" s="268">
        <f t="shared" si="298"/>
        <v>0</v>
      </c>
      <c r="EC296" s="268">
        <f t="shared" si="299"/>
        <v>0</v>
      </c>
      <c r="ED296" s="269">
        <f t="shared" si="300"/>
        <v>0</v>
      </c>
      <c r="EE296" s="303">
        <f t="shared" si="290"/>
        <v>0</v>
      </c>
      <c r="EF296" s="306"/>
      <c r="EG296" s="314">
        <v>0</v>
      </c>
    </row>
    <row r="297" spans="1:137" s="126" customFormat="1" ht="15" hidden="1" customHeight="1" outlineLevel="6" x14ac:dyDescent="0.35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>
        <f t="shared" si="282"/>
        <v>0</v>
      </c>
      <c r="DN297" s="317" t="s">
        <v>441</v>
      </c>
      <c r="DO297" s="317"/>
      <c r="DP297" s="317"/>
      <c r="DQ297" s="270"/>
      <c r="DR297" s="209"/>
      <c r="DS297" s="209" t="s">
        <v>365</v>
      </c>
      <c r="DT297" s="267"/>
      <c r="DU297" s="268">
        <f t="shared" si="291"/>
        <v>0</v>
      </c>
      <c r="DV297" s="268">
        <f t="shared" si="292"/>
        <v>0</v>
      </c>
      <c r="DW297" s="268">
        <f t="shared" si="293"/>
        <v>0</v>
      </c>
      <c r="DX297" s="268">
        <f t="shared" si="294"/>
        <v>0</v>
      </c>
      <c r="DY297" s="268">
        <f t="shared" si="295"/>
        <v>0</v>
      </c>
      <c r="DZ297" s="268">
        <f t="shared" si="296"/>
        <v>0</v>
      </c>
      <c r="EA297" s="268">
        <f t="shared" si="297"/>
        <v>0</v>
      </c>
      <c r="EB297" s="268">
        <f t="shared" si="298"/>
        <v>0</v>
      </c>
      <c r="EC297" s="268">
        <f t="shared" si="299"/>
        <v>0</v>
      </c>
      <c r="ED297" s="269">
        <f t="shared" si="300"/>
        <v>0</v>
      </c>
      <c r="EE297" s="303">
        <f t="shared" si="290"/>
        <v>0</v>
      </c>
      <c r="EF297" s="306"/>
      <c r="EG297" s="314">
        <v>0</v>
      </c>
    </row>
    <row r="298" spans="1:137" s="126" customFormat="1" ht="15" hidden="1" customHeight="1" outlineLevel="6" x14ac:dyDescent="0.35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990196.99536345003</v>
      </c>
      <c r="J298" s="268">
        <v>0</v>
      </c>
      <c r="K298" s="268">
        <v>0</v>
      </c>
      <c r="L298" s="268">
        <v>1819843907.9957199</v>
      </c>
      <c r="M298" s="268">
        <v>644.63928665000003</v>
      </c>
      <c r="N298" s="268">
        <v>1862092.3965010501</v>
      </c>
      <c r="O298" s="268">
        <v>6303534.557600799</v>
      </c>
      <c r="P298" s="268">
        <v>9241509.6497318</v>
      </c>
      <c r="Q298" s="268">
        <v>0</v>
      </c>
      <c r="R298" s="268">
        <v>0</v>
      </c>
      <c r="S298" s="268">
        <v>3686730.2400174988</v>
      </c>
      <c r="T298" s="268">
        <v>16950154.7949811</v>
      </c>
      <c r="U298" s="268">
        <v>803505.64905915002</v>
      </c>
      <c r="V298" s="268">
        <v>0</v>
      </c>
      <c r="W298" s="268">
        <v>24086226.9400381</v>
      </c>
      <c r="X298" s="268">
        <v>0</v>
      </c>
      <c r="Y298" s="268">
        <v>0</v>
      </c>
      <c r="Z298" s="268">
        <v>2310303.125</v>
      </c>
      <c r="AA298" s="268">
        <v>2910443.4075404</v>
      </c>
      <c r="AB298" s="268">
        <v>0</v>
      </c>
      <c r="AC298" s="268">
        <v>0</v>
      </c>
      <c r="AD298" s="268">
        <v>53326967.104363456</v>
      </c>
      <c r="AE298" s="268">
        <v>0</v>
      </c>
      <c r="AF298" s="268">
        <v>0</v>
      </c>
      <c r="AG298" s="268">
        <v>20493678.762980245</v>
      </c>
      <c r="AH298" s="268">
        <v>17063707.7051626</v>
      </c>
      <c r="AI298" s="268">
        <v>743843.54927299998</v>
      </c>
      <c r="AJ298" s="268">
        <v>17710740.152417801</v>
      </c>
      <c r="AK298" s="268">
        <v>32832244.5485323</v>
      </c>
      <c r="AL298" s="268">
        <v>0</v>
      </c>
      <c r="AM298" s="268">
        <v>0</v>
      </c>
      <c r="AN298" s="268">
        <v>13252385.887296949</v>
      </c>
      <c r="AO298" s="268">
        <v>302611.35052390001</v>
      </c>
      <c r="AP298" s="268">
        <v>1600438.125</v>
      </c>
      <c r="AQ298" s="268">
        <v>6229.0601847999997</v>
      </c>
      <c r="AR298" s="268">
        <v>1046293.1249999998</v>
      </c>
      <c r="AS298" s="268">
        <v>0</v>
      </c>
      <c r="AT298" s="268">
        <v>0</v>
      </c>
      <c r="AU298" s="268">
        <v>16726330.0274</v>
      </c>
      <c r="AV298" s="268">
        <v>2140594.3234630502</v>
      </c>
      <c r="AW298" s="268">
        <v>1924929.3236688999</v>
      </c>
      <c r="AX298" s="268">
        <v>3368363.2476669992</v>
      </c>
      <c r="AY298" s="268">
        <v>24971275.360646799</v>
      </c>
      <c r="AZ298" s="268">
        <v>0</v>
      </c>
      <c r="BA298" s="268">
        <v>0</v>
      </c>
      <c r="BB298" s="268">
        <v>3311029.7618141002</v>
      </c>
      <c r="BC298" s="268">
        <v>53149665.723234802</v>
      </c>
      <c r="BD298" s="268">
        <v>18873354.506469298</v>
      </c>
      <c r="BE298" s="268">
        <v>6044557.1422971003</v>
      </c>
      <c r="BF298" s="268">
        <v>4221970.2761271996</v>
      </c>
      <c r="BG298" s="268">
        <v>0</v>
      </c>
      <c r="BH298" s="268">
        <v>0</v>
      </c>
      <c r="BI298" s="268">
        <v>2903266.6666667</v>
      </c>
      <c r="BJ298" s="268">
        <v>2520702.1733881999</v>
      </c>
      <c r="BK298" s="268">
        <v>9641528.8646560479</v>
      </c>
      <c r="BL298" s="268">
        <v>2505394.0351670999</v>
      </c>
      <c r="BM298" s="268">
        <v>15754423.093400549</v>
      </c>
      <c r="BN298" s="268">
        <v>0</v>
      </c>
      <c r="BO298" s="268">
        <v>0</v>
      </c>
      <c r="BP298" s="268">
        <v>14195355.77834475</v>
      </c>
      <c r="BQ298" s="268">
        <v>5717495.2575957486</v>
      </c>
      <c r="BR298" s="268">
        <v>3355620.8233142002</v>
      </c>
      <c r="BS298" s="268">
        <v>3007445.7376692002</v>
      </c>
      <c r="BT298" s="268">
        <v>163170.02943759999</v>
      </c>
      <c r="BU298" s="268">
        <v>0</v>
      </c>
      <c r="BV298" s="268">
        <v>0</v>
      </c>
      <c r="BW298" s="268">
        <v>0</v>
      </c>
      <c r="BX298" s="268">
        <v>0</v>
      </c>
      <c r="BY298" s="268">
        <v>19293155.733252399</v>
      </c>
      <c r="BZ298" s="268">
        <v>2827402.7882227493</v>
      </c>
      <c r="CA298" s="268">
        <v>1373861.8749999998</v>
      </c>
      <c r="CB298" s="268">
        <v>0</v>
      </c>
      <c r="CC298" s="268">
        <v>0</v>
      </c>
      <c r="CD298" s="268">
        <v>0</v>
      </c>
      <c r="CE298" s="268">
        <v>149860250.68547049</v>
      </c>
      <c r="CF298" s="268">
        <v>302818.39441284997</v>
      </c>
      <c r="CG298" s="268">
        <v>26103720.8087564</v>
      </c>
      <c r="CH298" s="268">
        <v>22520723.895750798</v>
      </c>
      <c r="CI298" s="268">
        <v>0</v>
      </c>
      <c r="CJ298" s="268">
        <v>0</v>
      </c>
      <c r="CK298" s="268">
        <v>0</v>
      </c>
      <c r="CL298" s="268">
        <v>24366340.8615309</v>
      </c>
      <c r="CM298" s="268">
        <v>58117789.685031801</v>
      </c>
      <c r="CN298" s="268">
        <v>24480487.2606389</v>
      </c>
      <c r="CO298" s="268">
        <v>280887470.2699244</v>
      </c>
      <c r="CP298" s="268">
        <v>0</v>
      </c>
      <c r="CQ298" s="268">
        <v>0</v>
      </c>
      <c r="CR298" s="268">
        <v>8304434.3055555504</v>
      </c>
      <c r="CS298" s="268">
        <v>0</v>
      </c>
      <c r="CT298" s="268">
        <v>21575698.963556401</v>
      </c>
      <c r="CU298" s="268">
        <v>4032969.61461615</v>
      </c>
      <c r="CV298" s="268">
        <v>326881.74836565001</v>
      </c>
      <c r="CW298" s="268">
        <v>174431567.22591674</v>
      </c>
      <c r="CX298" s="268">
        <v>181346353.31916714</v>
      </c>
      <c r="CY298" s="268">
        <v>707405136.29912722</v>
      </c>
      <c r="CZ298" s="268">
        <v>308730202.62837434</v>
      </c>
      <c r="DA298" s="268">
        <v>194239745.33244455</v>
      </c>
      <c r="DB298" s="268">
        <v>291417869.13447392</v>
      </c>
      <c r="DC298" s="268">
        <v>350521864.90957719</v>
      </c>
      <c r="DD298" s="268">
        <v>581915433.04477251</v>
      </c>
      <c r="DE298" s="268">
        <v>206980912.84337035</v>
      </c>
      <c r="DF298" s="268">
        <v>2287618292.8694539</v>
      </c>
      <c r="DG298" s="268">
        <v>1921198050.1534722</v>
      </c>
      <c r="DH298" s="268">
        <v>728234066.16567695</v>
      </c>
      <c r="DI298" s="268">
        <v>959224638.44005191</v>
      </c>
      <c r="DJ298" s="268">
        <v>159361941.83450267</v>
      </c>
      <c r="DK298" s="268">
        <v>0</v>
      </c>
      <c r="DL298" s="228">
        <v>11938864943.004469</v>
      </c>
      <c r="DM298" s="343">
        <f t="shared" si="282"/>
        <v>2031160432.2135692</v>
      </c>
      <c r="DN298" s="317" t="s">
        <v>419</v>
      </c>
      <c r="DO298" s="317" t="s">
        <v>442</v>
      </c>
      <c r="DP298" s="317"/>
      <c r="DQ298" s="270"/>
      <c r="DR298" s="209" t="s">
        <v>366</v>
      </c>
      <c r="DS298" s="209"/>
      <c r="DT298" s="267"/>
      <c r="DU298" s="268">
        <f t="shared" si="291"/>
        <v>0.99019699536345007</v>
      </c>
      <c r="DV298" s="268">
        <f t="shared" si="292"/>
        <v>1828.0101795891085</v>
      </c>
      <c r="DW298" s="268">
        <f t="shared" si="293"/>
        <v>202.16005562909749</v>
      </c>
      <c r="DX298" s="268">
        <f t="shared" si="294"/>
        <v>850.7185852275378</v>
      </c>
      <c r="DY298" s="268">
        <f t="shared" si="295"/>
        <v>1067.5429082071928</v>
      </c>
      <c r="DZ298" s="268">
        <f t="shared" si="296"/>
        <v>1933.8060278930129</v>
      </c>
      <c r="EA298" s="268">
        <f t="shared" si="297"/>
        <v>4208.816343022926</v>
      </c>
      <c r="EB298" s="268">
        <f t="shared" si="298"/>
        <v>1687.4587046057288</v>
      </c>
      <c r="EC298" s="268">
        <f t="shared" si="299"/>
        <v>159.36194183450266</v>
      </c>
      <c r="ED298" s="269">
        <f t="shared" si="300"/>
        <v>11938.864943004472</v>
      </c>
      <c r="EE298" s="303">
        <f t="shared" si="290"/>
        <v>0</v>
      </c>
      <c r="EF298" s="306"/>
      <c r="EG298" s="314">
        <v>3.9127896393679293</v>
      </c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1607990716.6969402</v>
      </c>
      <c r="J299" s="268">
        <v>0</v>
      </c>
      <c r="K299" s="267">
        <v>0</v>
      </c>
      <c r="L299" s="218">
        <v>629118242.33546996</v>
      </c>
      <c r="M299" s="218">
        <v>120077107.54824997</v>
      </c>
      <c r="N299" s="218">
        <v>25388200</v>
      </c>
      <c r="O299" s="218">
        <v>2441864.4069499997</v>
      </c>
      <c r="P299" s="218">
        <v>0</v>
      </c>
      <c r="Q299" s="218">
        <v>0</v>
      </c>
      <c r="R299" s="218">
        <v>0</v>
      </c>
      <c r="S299" s="218">
        <v>0</v>
      </c>
      <c r="T299" s="218">
        <v>1591.85928961749</v>
      </c>
      <c r="U299" s="218">
        <v>0</v>
      </c>
      <c r="V299" s="218">
        <v>8963.2444374999977</v>
      </c>
      <c r="W299" s="218">
        <v>0</v>
      </c>
      <c r="X299" s="218">
        <v>0</v>
      </c>
      <c r="Y299" s="218">
        <v>0</v>
      </c>
      <c r="Z299" s="218">
        <v>0</v>
      </c>
      <c r="AA299" s="218">
        <v>897618.20765027299</v>
      </c>
      <c r="AB299" s="218">
        <v>0</v>
      </c>
      <c r="AC299" s="218">
        <v>0</v>
      </c>
      <c r="AD299" s="218">
        <v>18433.556736111041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5645.9426229508099</v>
      </c>
      <c r="AY299" s="218">
        <v>0</v>
      </c>
      <c r="AZ299" s="218">
        <v>0</v>
      </c>
      <c r="BA299" s="218">
        <v>0</v>
      </c>
      <c r="BB299" s="218">
        <v>0</v>
      </c>
      <c r="BC299" s="218">
        <v>1308097.0723751667</v>
      </c>
      <c r="BD299" s="218">
        <v>0</v>
      </c>
      <c r="BE299" s="218">
        <v>10284.221311475399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44487.689999999988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5834.1407103825104</v>
      </c>
      <c r="CD299" s="218">
        <v>0</v>
      </c>
      <c r="CE299" s="218">
        <v>0</v>
      </c>
      <c r="CF299" s="218">
        <v>0</v>
      </c>
      <c r="CG299" s="218">
        <v>0</v>
      </c>
      <c r="CH299" s="218">
        <v>1669421.44125683</v>
      </c>
      <c r="CI299" s="218">
        <v>0</v>
      </c>
      <c r="CJ299" s="218">
        <v>10627.028688524601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2760490.57377049</v>
      </c>
      <c r="CX299" s="218">
        <v>6115605.4257926317</v>
      </c>
      <c r="CY299" s="218">
        <v>13994945.850479856</v>
      </c>
      <c r="CZ299" s="218">
        <v>10502477.476340201</v>
      </c>
      <c r="DA299" s="218">
        <v>5081314.9989238996</v>
      </c>
      <c r="DB299" s="218">
        <v>4247337.7277588099</v>
      </c>
      <c r="DC299" s="218">
        <v>4789372.1419118196</v>
      </c>
      <c r="DD299" s="218">
        <v>8228835.4914982896</v>
      </c>
      <c r="DE299" s="218">
        <v>12750570.530274002</v>
      </c>
      <c r="DF299" s="218">
        <v>192930969.26513699</v>
      </c>
      <c r="DG299" s="218">
        <v>134039355.65571921</v>
      </c>
      <c r="DH299" s="218">
        <v>214007703.81317198</v>
      </c>
      <c r="DI299" s="218">
        <v>133422650.04448889</v>
      </c>
      <c r="DJ299" s="218">
        <v>2935775914.7859321</v>
      </c>
      <c r="DK299" s="218">
        <v>0</v>
      </c>
      <c r="DL299" s="228">
        <v>6067644679.1738892</v>
      </c>
      <c r="DM299" s="343">
        <f t="shared" si="282"/>
        <v>2385942737.8557239</v>
      </c>
      <c r="DN299" s="317" t="s">
        <v>419</v>
      </c>
      <c r="DO299" s="317" t="s">
        <v>443</v>
      </c>
      <c r="DP299" s="317"/>
      <c r="DQ299" s="270"/>
      <c r="DR299" s="209" t="s">
        <v>367</v>
      </c>
      <c r="DS299" s="209"/>
      <c r="DT299" s="267"/>
      <c r="DU299" s="218">
        <f t="shared" si="291"/>
        <v>1607.9907166969401</v>
      </c>
      <c r="DV299" s="218">
        <f t="shared" si="292"/>
        <v>777.02541429066991</v>
      </c>
      <c r="DW299" s="218">
        <f t="shared" si="293"/>
        <v>0.92660686811350157</v>
      </c>
      <c r="DX299" s="218">
        <f t="shared" si="294"/>
        <v>3.0543975369653298</v>
      </c>
      <c r="DY299" s="218">
        <f t="shared" si="295"/>
        <v>22.871041850042978</v>
      </c>
      <c r="DZ299" s="218">
        <f t="shared" si="296"/>
        <v>45.599908366707027</v>
      </c>
      <c r="EA299" s="218">
        <f t="shared" si="297"/>
        <v>326.97032492085617</v>
      </c>
      <c r="EB299" s="218">
        <f t="shared" si="298"/>
        <v>347.43035385766086</v>
      </c>
      <c r="EC299" s="218">
        <f t="shared" si="299"/>
        <v>2935.7759147859319</v>
      </c>
      <c r="ED299" s="228">
        <f t="shared" si="300"/>
        <v>6067.644679173889</v>
      </c>
      <c r="EE299" s="303">
        <f t="shared" si="290"/>
        <v>0</v>
      </c>
      <c r="EF299" s="306"/>
      <c r="EG299" s="314">
        <v>-582.17872912236544</v>
      </c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5788062870.0335274</v>
      </c>
      <c r="J300" s="245">
        <v>0</v>
      </c>
      <c r="K300" s="245">
        <v>0</v>
      </c>
      <c r="L300" s="245">
        <v>2605000781.4248958</v>
      </c>
      <c r="M300" s="245">
        <v>2189235528.0118995</v>
      </c>
      <c r="N300" s="245">
        <v>243723820.52353162</v>
      </c>
      <c r="O300" s="245">
        <v>1036013574.648015</v>
      </c>
      <c r="P300" s="245">
        <v>1120470569.9224162</v>
      </c>
      <c r="Q300" s="245">
        <v>0</v>
      </c>
      <c r="R300" s="245">
        <v>0</v>
      </c>
      <c r="S300" s="245">
        <v>2017016895.8882327</v>
      </c>
      <c r="T300" s="245">
        <v>354136447.80832005</v>
      </c>
      <c r="U300" s="245">
        <v>217184528.70831221</v>
      </c>
      <c r="V300" s="245">
        <v>929102966.60003936</v>
      </c>
      <c r="W300" s="245">
        <v>747750541.39380085</v>
      </c>
      <c r="X300" s="245">
        <v>0</v>
      </c>
      <c r="Y300" s="245">
        <v>0</v>
      </c>
      <c r="Z300" s="245">
        <v>173167323.57691127</v>
      </c>
      <c r="AA300" s="245">
        <v>818959117.58563614</v>
      </c>
      <c r="AB300" s="245">
        <v>142688398.05861166</v>
      </c>
      <c r="AC300" s="245">
        <v>982613922.97712076</v>
      </c>
      <c r="AD300" s="245">
        <v>526580734.13675052</v>
      </c>
      <c r="AE300" s="245">
        <v>0</v>
      </c>
      <c r="AF300" s="245">
        <v>0</v>
      </c>
      <c r="AG300" s="245">
        <v>1005666865.8362224</v>
      </c>
      <c r="AH300" s="245">
        <v>437425479.40541667</v>
      </c>
      <c r="AI300" s="245">
        <v>354310963.55970562</v>
      </c>
      <c r="AJ300" s="245">
        <v>576165680.97324347</v>
      </c>
      <c r="AK300" s="245">
        <v>870424821.79704857</v>
      </c>
      <c r="AL300" s="245">
        <v>0</v>
      </c>
      <c r="AM300" s="245">
        <v>0</v>
      </c>
      <c r="AN300" s="245">
        <v>1163027499.849674</v>
      </c>
      <c r="AO300" s="245">
        <v>253403123.82206377</v>
      </c>
      <c r="AP300" s="245">
        <v>228254064.14597112</v>
      </c>
      <c r="AQ300" s="245">
        <v>300944809.11774558</v>
      </c>
      <c r="AR300" s="245">
        <v>235007691.2036781</v>
      </c>
      <c r="AS300" s="245">
        <v>0</v>
      </c>
      <c r="AT300" s="245">
        <v>0</v>
      </c>
      <c r="AU300" s="245">
        <v>696161146.16283357</v>
      </c>
      <c r="AV300" s="245">
        <v>283738359.58630198</v>
      </c>
      <c r="AW300" s="245">
        <v>684224396.3052671</v>
      </c>
      <c r="AX300" s="245">
        <v>189331548.03794107</v>
      </c>
      <c r="AY300" s="245">
        <v>292875000.0604701</v>
      </c>
      <c r="AZ300" s="245">
        <v>0</v>
      </c>
      <c r="BA300" s="245">
        <v>0</v>
      </c>
      <c r="BB300" s="245">
        <v>136779357.24461132</v>
      </c>
      <c r="BC300" s="245">
        <v>425083308.74924743</v>
      </c>
      <c r="BD300" s="245">
        <v>388774172.78476304</v>
      </c>
      <c r="BE300" s="245">
        <v>170596304.1936402</v>
      </c>
      <c r="BF300" s="245">
        <v>139122531.2456955</v>
      </c>
      <c r="BG300" s="245">
        <v>0</v>
      </c>
      <c r="BH300" s="245">
        <v>0</v>
      </c>
      <c r="BI300" s="245">
        <v>330182091.41277105</v>
      </c>
      <c r="BJ300" s="245">
        <v>451690398.44838977</v>
      </c>
      <c r="BK300" s="245">
        <v>200625553.86646089</v>
      </c>
      <c r="BL300" s="245">
        <v>294733926.63978857</v>
      </c>
      <c r="BM300" s="245">
        <v>101825809.66126305</v>
      </c>
      <c r="BN300" s="245">
        <v>0</v>
      </c>
      <c r="BO300" s="245">
        <v>0</v>
      </c>
      <c r="BP300" s="245">
        <v>261971197.39489061</v>
      </c>
      <c r="BQ300" s="245">
        <v>239049011.82685271</v>
      </c>
      <c r="BR300" s="245">
        <v>262293918.91209912</v>
      </c>
      <c r="BS300" s="245">
        <v>276816751.35415965</v>
      </c>
      <c r="BT300" s="245">
        <v>144422664.09653154</v>
      </c>
      <c r="BU300" s="245">
        <v>0</v>
      </c>
      <c r="BV300" s="245">
        <v>0</v>
      </c>
      <c r="BW300" s="245">
        <v>391973220.8863197</v>
      </c>
      <c r="BX300" s="245">
        <v>136545992.98444158</v>
      </c>
      <c r="BY300" s="245">
        <v>149937338.61321503</v>
      </c>
      <c r="BZ300" s="245">
        <v>102452252.68446888</v>
      </c>
      <c r="CA300" s="245">
        <v>281760498.22920442</v>
      </c>
      <c r="CB300" s="245">
        <v>0</v>
      </c>
      <c r="CC300" s="245">
        <v>5834.1407103825104</v>
      </c>
      <c r="CD300" s="245">
        <v>111776481.03231236</v>
      </c>
      <c r="CE300" s="245">
        <v>405048547.74026656</v>
      </c>
      <c r="CF300" s="245">
        <v>101475851.16734973</v>
      </c>
      <c r="CG300" s="245">
        <v>177783730.78371441</v>
      </c>
      <c r="CH300" s="245">
        <v>138775154.46466953</v>
      </c>
      <c r="CI300" s="245">
        <v>0</v>
      </c>
      <c r="CJ300" s="245">
        <v>10627.028688524601</v>
      </c>
      <c r="CK300" s="245">
        <v>341879206.10252714</v>
      </c>
      <c r="CL300" s="245">
        <v>107328508.40307313</v>
      </c>
      <c r="CM300" s="245">
        <v>120618413.64924297</v>
      </c>
      <c r="CN300" s="245">
        <v>310517857.10611248</v>
      </c>
      <c r="CO300" s="245">
        <v>544688808.37417066</v>
      </c>
      <c r="CP300" s="245">
        <v>0</v>
      </c>
      <c r="CQ300" s="245">
        <v>0</v>
      </c>
      <c r="CR300" s="245">
        <v>253372372.20999286</v>
      </c>
      <c r="CS300" s="245">
        <v>939893073.67659426</v>
      </c>
      <c r="CT300" s="245">
        <v>338095349.39863324</v>
      </c>
      <c r="CU300" s="245">
        <v>135024735.22151414</v>
      </c>
      <c r="CV300" s="245">
        <v>1033782879.9031119</v>
      </c>
      <c r="CW300" s="245">
        <v>3333932644.80509</v>
      </c>
      <c r="CX300" s="245">
        <v>1333088607.5846574</v>
      </c>
      <c r="CY300" s="245">
        <v>1927569772.6380494</v>
      </c>
      <c r="CZ300" s="245">
        <v>431409886.55246818</v>
      </c>
      <c r="DA300" s="245">
        <v>559969082.0040592</v>
      </c>
      <c r="DB300" s="245">
        <v>348545382.82935596</v>
      </c>
      <c r="DC300" s="245">
        <v>472541865.3433392</v>
      </c>
      <c r="DD300" s="245">
        <v>926680072.09403288</v>
      </c>
      <c r="DE300" s="245">
        <v>245635081.35662133</v>
      </c>
      <c r="DF300" s="245">
        <v>3013819478.1776609</v>
      </c>
      <c r="DG300" s="245">
        <v>2976103102.6856914</v>
      </c>
      <c r="DH300" s="245">
        <v>942241769.97884893</v>
      </c>
      <c r="DI300" s="245">
        <v>1092647288.4845407</v>
      </c>
      <c r="DJ300" s="245">
        <v>3095137856.6204348</v>
      </c>
      <c r="DK300" s="245">
        <v>0</v>
      </c>
      <c r="DL300" s="246">
        <v>58108705093.947937</v>
      </c>
      <c r="DM300" s="343">
        <f t="shared" si="282"/>
        <v>23135701832.869659</v>
      </c>
      <c r="DN300" s="317"/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5788.0628700335274</v>
      </c>
      <c r="DV300" s="245">
        <f t="shared" ref="DV300:EC300" si="301">SUM(DV293:DV299)</f>
        <v>6073.973704608341</v>
      </c>
      <c r="DW300" s="245">
        <f t="shared" si="301"/>
        <v>11273.665258227789</v>
      </c>
      <c r="DX300" s="245">
        <f t="shared" si="301"/>
        <v>13104.873754798818</v>
      </c>
      <c r="DY300" s="245">
        <f t="shared" si="301"/>
        <v>7763.3986401524235</v>
      </c>
      <c r="DZ300" s="245">
        <f t="shared" si="301"/>
        <v>2984.7813701798773</v>
      </c>
      <c r="EA300" s="245">
        <f t="shared" si="301"/>
        <v>5989.9225808633519</v>
      </c>
      <c r="EB300" s="245">
        <f t="shared" si="301"/>
        <v>2034.8890584633896</v>
      </c>
      <c r="EC300" s="245">
        <f t="shared" si="301"/>
        <v>3095.1378566204348</v>
      </c>
      <c r="ED300" s="246">
        <f>SUM(DU300:EC300)</f>
        <v>58108.70509394796</v>
      </c>
      <c r="EE300" s="303">
        <f t="shared" si="290"/>
        <v>0</v>
      </c>
      <c r="EF300" s="317"/>
      <c r="EG300" s="314">
        <v>-1876.7530517226587</v>
      </c>
    </row>
    <row r="301" spans="1:137" s="126" customFormat="1" ht="15.75" hidden="1" customHeight="1" outlineLevel="1" x14ac:dyDescent="0.35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>
        <f t="shared" si="282"/>
        <v>0</v>
      </c>
      <c r="DN301" s="317"/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>
        <v>0</v>
      </c>
    </row>
    <row r="302" spans="1:137" s="126" customFormat="1" ht="15.75" hidden="1" customHeight="1" outlineLevel="1" x14ac:dyDescent="0.35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>
        <f t="shared" si="282"/>
        <v>0</v>
      </c>
      <c r="DN302" s="317" t="s">
        <v>444</v>
      </c>
      <c r="DO302" s="317"/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>
        <v>0</v>
      </c>
    </row>
    <row r="303" spans="1:137" s="126" customFormat="1" ht="15" hidden="1" customHeight="1" outlineLevel="1" x14ac:dyDescent="0.35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>
        <f t="shared" si="282"/>
        <v>0</v>
      </c>
      <c r="DN303" s="317"/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302">I303/$DQ$4</f>
        <v>0</v>
      </c>
      <c r="DV303" s="206">
        <f t="shared" ref="DV303:DV334" si="303">SUM(J303:O303)/$DQ$4</f>
        <v>0</v>
      </c>
      <c r="DW303" s="206">
        <f t="shared" ref="DW303:DW334" si="304">SUM(P303:AL303)/$DQ$4</f>
        <v>0</v>
      </c>
      <c r="DX303" s="206">
        <f t="shared" ref="DX303:DX334" si="305">SUM(AM303:CT303)/$DQ$4</f>
        <v>0</v>
      </c>
      <c r="DY303" s="206">
        <f t="shared" ref="DY303:DY334" si="306">SUM(CU303:CY303)/$DQ$4</f>
        <v>0</v>
      </c>
      <c r="DZ303" s="206">
        <f t="shared" ref="DZ303:DZ334" si="307">SUM(CZ303:DE303)/$DQ$4</f>
        <v>0</v>
      </c>
      <c r="EA303" s="206">
        <f t="shared" ref="EA303:EA334" si="308">SUM(DF303:DG303)/$DQ$4</f>
        <v>0</v>
      </c>
      <c r="EB303" s="206">
        <f t="shared" ref="EB303:EB334" si="309">SUM(DH303:DI303)/$DQ$4</f>
        <v>0</v>
      </c>
      <c r="EC303" s="206">
        <f t="shared" ref="EC303:EC334" si="310">SUM(DJ303:DK303)/$DQ$4</f>
        <v>0</v>
      </c>
      <c r="ED303" s="207">
        <f t="shared" ref="ED303:ED366" si="311">SUM(DU303:EC303)</f>
        <v>0</v>
      </c>
      <c r="EE303" s="303">
        <f t="shared" ref="EE303:EE334" si="312">ED303-(DL303/$DQ$4)</f>
        <v>0</v>
      </c>
      <c r="EF303" s="317"/>
      <c r="EG303" s="314">
        <v>0</v>
      </c>
    </row>
    <row r="304" spans="1:137" s="126" customFormat="1" ht="15" hidden="1" customHeight="1" outlineLevel="1" x14ac:dyDescent="0.35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>
        <f t="shared" si="282"/>
        <v>0</v>
      </c>
      <c r="DN304" s="317"/>
      <c r="DO304" s="317"/>
      <c r="DP304" s="317"/>
      <c r="DQ304" s="270"/>
      <c r="DR304" s="209"/>
      <c r="DS304" s="209" t="s">
        <v>371</v>
      </c>
      <c r="DT304" s="267"/>
      <c r="DU304" s="206">
        <f t="shared" si="302"/>
        <v>0</v>
      </c>
      <c r="DV304" s="206">
        <f t="shared" si="303"/>
        <v>0</v>
      </c>
      <c r="DW304" s="206">
        <f t="shared" si="304"/>
        <v>0</v>
      </c>
      <c r="DX304" s="206">
        <f t="shared" si="305"/>
        <v>0</v>
      </c>
      <c r="DY304" s="206">
        <f t="shared" si="306"/>
        <v>0</v>
      </c>
      <c r="DZ304" s="206">
        <f t="shared" si="307"/>
        <v>0</v>
      </c>
      <c r="EA304" s="206">
        <f t="shared" si="308"/>
        <v>0</v>
      </c>
      <c r="EB304" s="206">
        <f t="shared" si="309"/>
        <v>0</v>
      </c>
      <c r="EC304" s="206">
        <f t="shared" si="310"/>
        <v>0</v>
      </c>
      <c r="ED304" s="207">
        <f t="shared" si="311"/>
        <v>0</v>
      </c>
      <c r="EE304" s="303">
        <f t="shared" si="312"/>
        <v>0</v>
      </c>
      <c r="EF304" s="317"/>
      <c r="EG304" s="314">
        <v>0</v>
      </c>
    </row>
    <row r="305" spans="1:137" s="126" customFormat="1" ht="15" hidden="1" customHeight="1" outlineLevel="1" x14ac:dyDescent="0.35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-1132.7313226932299</v>
      </c>
      <c r="J305" s="206">
        <v>-1132.7313226932299</v>
      </c>
      <c r="K305" s="206">
        <v>-1132.7313226931101</v>
      </c>
      <c r="L305" s="206">
        <v>-1132.7313226932299</v>
      </c>
      <c r="M305" s="206">
        <v>-1132.7313226932299</v>
      </c>
      <c r="N305" s="206">
        <v>-1132.7313226932299</v>
      </c>
      <c r="O305" s="206">
        <v>-1132.7313226931101</v>
      </c>
      <c r="P305" s="206">
        <v>-1132.7313226932299</v>
      </c>
      <c r="Q305" s="206">
        <v>-1132.7313226932299</v>
      </c>
      <c r="R305" s="206">
        <v>-1132.7313226932299</v>
      </c>
      <c r="S305" s="206">
        <v>-1132.7313226931101</v>
      </c>
      <c r="T305" s="206">
        <v>-1132.7313226932299</v>
      </c>
      <c r="U305" s="206">
        <v>-1132.7313226932299</v>
      </c>
      <c r="V305" s="206">
        <v>-1132.7313226932299</v>
      </c>
      <c r="W305" s="206">
        <v>-1132.7313226931101</v>
      </c>
      <c r="X305" s="206">
        <v>-1132.7313226932299</v>
      </c>
      <c r="Y305" s="206">
        <v>-1132.7313226932299</v>
      </c>
      <c r="Z305" s="206">
        <v>-1132.7313226932299</v>
      </c>
      <c r="AA305" s="206">
        <v>-1132.7313226931699</v>
      </c>
      <c r="AB305" s="206">
        <v>-1132.7313226931699</v>
      </c>
      <c r="AC305" s="206">
        <v>-1132.7313226932299</v>
      </c>
      <c r="AD305" s="206">
        <v>-1132.7313226932299</v>
      </c>
      <c r="AE305" s="206">
        <v>-1132.7313226931699</v>
      </c>
      <c r="AF305" s="206">
        <v>-1132.7313226931699</v>
      </c>
      <c r="AG305" s="206">
        <v>-1132.7313226932299</v>
      </c>
      <c r="AH305" s="206">
        <v>-1132.7313226931699</v>
      </c>
      <c r="AI305" s="206">
        <v>-1132.7313226932299</v>
      </c>
      <c r="AJ305" s="206">
        <v>-1132.7313226932299</v>
      </c>
      <c r="AK305" s="206">
        <v>-1132.7313226931699</v>
      </c>
      <c r="AL305" s="206">
        <v>-1132.7313226931699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-2.98023223876953E-11</v>
      </c>
      <c r="CX305" s="206">
        <v>0</v>
      </c>
      <c r="CY305" s="206">
        <v>0</v>
      </c>
      <c r="CZ305" s="206">
        <v>0</v>
      </c>
      <c r="DA305" s="206">
        <v>2.6077032089233399E-11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-432162.63755920401</v>
      </c>
      <c r="DJ305" s="232">
        <v>0</v>
      </c>
      <c r="DK305" s="206">
        <v>0</v>
      </c>
      <c r="DL305" s="207">
        <v>-466144.57724000001</v>
      </c>
      <c r="DM305" s="343">
        <f t="shared" si="282"/>
        <v>-33981.939680796</v>
      </c>
      <c r="DN305" s="317"/>
      <c r="DO305" s="317"/>
      <c r="DP305" s="317"/>
      <c r="DQ305" s="270"/>
      <c r="DR305" s="209"/>
      <c r="DS305" s="205" t="s">
        <v>276</v>
      </c>
      <c r="DT305" s="267"/>
      <c r="DU305" s="206">
        <f t="shared" si="302"/>
        <v>-1.1327313226932299E-3</v>
      </c>
      <c r="DV305" s="206">
        <f t="shared" si="303"/>
        <v>-6.7963879361591407E-3</v>
      </c>
      <c r="DW305" s="206">
        <f t="shared" si="304"/>
        <v>-2.6052820421943627E-2</v>
      </c>
      <c r="DX305" s="206">
        <f t="shared" si="305"/>
        <v>0</v>
      </c>
      <c r="DY305" s="206">
        <f t="shared" si="306"/>
        <v>-2.9802322387695302E-17</v>
      </c>
      <c r="DZ305" s="206">
        <f t="shared" si="307"/>
        <v>2.6077032089233398E-17</v>
      </c>
      <c r="EA305" s="206">
        <f t="shared" si="308"/>
        <v>0</v>
      </c>
      <c r="EB305" s="206">
        <f t="shared" si="309"/>
        <v>-0.43216263755920403</v>
      </c>
      <c r="EC305" s="206">
        <f t="shared" si="310"/>
        <v>0</v>
      </c>
      <c r="ED305" s="207">
        <f t="shared" si="311"/>
        <v>-0.46614457724000002</v>
      </c>
      <c r="EE305" s="303">
        <f t="shared" si="312"/>
        <v>0</v>
      </c>
      <c r="EF305" s="317"/>
      <c r="EG305" s="314">
        <v>0</v>
      </c>
    </row>
    <row r="306" spans="1:137" s="126" customFormat="1" ht="15" hidden="1" customHeight="1" outlineLevel="1" x14ac:dyDescent="0.35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>
        <f t="shared" si="282"/>
        <v>0</v>
      </c>
      <c r="DN306" s="317"/>
      <c r="DO306" s="317"/>
      <c r="DP306" s="317"/>
      <c r="DQ306" s="270"/>
      <c r="DR306" s="209"/>
      <c r="DS306" s="209" t="s">
        <v>372</v>
      </c>
      <c r="DT306" s="267"/>
      <c r="DU306" s="206">
        <f t="shared" si="302"/>
        <v>0</v>
      </c>
      <c r="DV306" s="206">
        <f t="shared" si="303"/>
        <v>0</v>
      </c>
      <c r="DW306" s="206">
        <f t="shared" si="304"/>
        <v>0</v>
      </c>
      <c r="DX306" s="206">
        <f t="shared" si="305"/>
        <v>0</v>
      </c>
      <c r="DY306" s="206">
        <f t="shared" si="306"/>
        <v>0</v>
      </c>
      <c r="DZ306" s="206">
        <f t="shared" si="307"/>
        <v>0</v>
      </c>
      <c r="EA306" s="206">
        <f t="shared" si="308"/>
        <v>0</v>
      </c>
      <c r="EB306" s="206">
        <f t="shared" si="309"/>
        <v>0</v>
      </c>
      <c r="EC306" s="206">
        <f t="shared" si="310"/>
        <v>0</v>
      </c>
      <c r="ED306" s="207">
        <f t="shared" si="311"/>
        <v>0</v>
      </c>
      <c r="EE306" s="303">
        <f t="shared" si="312"/>
        <v>0</v>
      </c>
      <c r="EF306" s="317"/>
      <c r="EG306" s="314">
        <v>0</v>
      </c>
    </row>
    <row r="307" spans="1:137" s="126" customFormat="1" ht="15" hidden="1" customHeight="1" outlineLevel="1" x14ac:dyDescent="0.35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>
        <f t="shared" si="282"/>
        <v>0</v>
      </c>
      <c r="DN307" s="317"/>
      <c r="DO307" s="317"/>
      <c r="DP307" s="317"/>
      <c r="DQ307" s="270"/>
      <c r="DR307" s="209"/>
      <c r="DS307" s="205"/>
      <c r="DT307" s="209" t="s">
        <v>374</v>
      </c>
      <c r="DU307" s="206">
        <f t="shared" si="302"/>
        <v>0</v>
      </c>
      <c r="DV307" s="206">
        <f t="shared" si="303"/>
        <v>0</v>
      </c>
      <c r="DW307" s="206">
        <f t="shared" si="304"/>
        <v>0</v>
      </c>
      <c r="DX307" s="206">
        <f t="shared" si="305"/>
        <v>0</v>
      </c>
      <c r="DY307" s="206">
        <f t="shared" si="306"/>
        <v>0</v>
      </c>
      <c r="DZ307" s="206">
        <f t="shared" si="307"/>
        <v>0</v>
      </c>
      <c r="EA307" s="206">
        <f t="shared" si="308"/>
        <v>0</v>
      </c>
      <c r="EB307" s="206">
        <f t="shared" si="309"/>
        <v>0</v>
      </c>
      <c r="EC307" s="206">
        <f t="shared" si="310"/>
        <v>0</v>
      </c>
      <c r="ED307" s="207">
        <f t="shared" si="311"/>
        <v>0</v>
      </c>
      <c r="EE307" s="303">
        <f t="shared" si="312"/>
        <v>0</v>
      </c>
      <c r="EF307" s="317"/>
      <c r="EG307" s="314">
        <v>0</v>
      </c>
    </row>
    <row r="308" spans="1:137" s="126" customFormat="1" ht="15" hidden="1" customHeight="1" outlineLevel="1" x14ac:dyDescent="0.35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>
        <f t="shared" si="282"/>
        <v>0</v>
      </c>
      <c r="DN308" s="317"/>
      <c r="DO308" s="317"/>
      <c r="DP308" s="317"/>
      <c r="DQ308" s="270"/>
      <c r="DR308" s="209"/>
      <c r="DS308" s="205"/>
      <c r="DT308" s="209" t="s">
        <v>376</v>
      </c>
      <c r="DU308" s="206">
        <f t="shared" si="302"/>
        <v>0</v>
      </c>
      <c r="DV308" s="206">
        <f t="shared" si="303"/>
        <v>0</v>
      </c>
      <c r="DW308" s="206">
        <f t="shared" si="304"/>
        <v>0</v>
      </c>
      <c r="DX308" s="206">
        <f t="shared" si="305"/>
        <v>0</v>
      </c>
      <c r="DY308" s="206">
        <f t="shared" si="306"/>
        <v>0</v>
      </c>
      <c r="DZ308" s="206">
        <f t="shared" si="307"/>
        <v>0</v>
      </c>
      <c r="EA308" s="206">
        <f t="shared" si="308"/>
        <v>0</v>
      </c>
      <c r="EB308" s="206">
        <f t="shared" si="309"/>
        <v>0</v>
      </c>
      <c r="EC308" s="206">
        <f t="shared" si="310"/>
        <v>0</v>
      </c>
      <c r="ED308" s="207">
        <f t="shared" si="311"/>
        <v>0</v>
      </c>
      <c r="EE308" s="303">
        <f t="shared" si="312"/>
        <v>0</v>
      </c>
      <c r="EF308" s="317"/>
      <c r="EG308" s="314">
        <v>0</v>
      </c>
    </row>
    <row r="309" spans="1:137" s="126" customFormat="1" ht="15" hidden="1" customHeight="1" outlineLevel="1" x14ac:dyDescent="0.35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-2.673</v>
      </c>
      <c r="J309" s="206">
        <v>-2.673</v>
      </c>
      <c r="K309" s="206">
        <v>-2.673</v>
      </c>
      <c r="L309" s="206">
        <v>-2.673</v>
      </c>
      <c r="M309" s="206">
        <v>-2.673</v>
      </c>
      <c r="N309" s="206">
        <v>-2.673</v>
      </c>
      <c r="O309" s="206">
        <v>-2.67299999999977</v>
      </c>
      <c r="P309" s="206">
        <v>-2.6730000000002301</v>
      </c>
      <c r="Q309" s="206">
        <v>-2.673</v>
      </c>
      <c r="R309" s="206">
        <v>-2.673</v>
      </c>
      <c r="S309" s="206">
        <v>-2.67299999999977</v>
      </c>
      <c r="T309" s="206">
        <v>-2.6730000000002301</v>
      </c>
      <c r="U309" s="206">
        <v>-2.673</v>
      </c>
      <c r="V309" s="206">
        <v>-2.673</v>
      </c>
      <c r="W309" s="206">
        <v>-2.67299999999977</v>
      </c>
      <c r="X309" s="206">
        <v>-2.673</v>
      </c>
      <c r="Y309" s="206">
        <v>-2.6730000000002301</v>
      </c>
      <c r="Z309" s="206">
        <v>-2.673</v>
      </c>
      <c r="AA309" s="206">
        <v>-2.673</v>
      </c>
      <c r="AB309" s="206">
        <v>-2.6729999999998801</v>
      </c>
      <c r="AC309" s="206">
        <v>-2.673</v>
      </c>
      <c r="AD309" s="206">
        <v>-2.673</v>
      </c>
      <c r="AE309" s="206">
        <v>-2.6730000000001199</v>
      </c>
      <c r="AF309" s="206">
        <v>-2.6729999999998801</v>
      </c>
      <c r="AG309" s="206">
        <v>-2.673</v>
      </c>
      <c r="AH309" s="206">
        <v>-2.673</v>
      </c>
      <c r="AI309" s="206">
        <v>-2.673</v>
      </c>
      <c r="AJ309" s="206">
        <v>-2.6730000000001199</v>
      </c>
      <c r="AK309" s="206">
        <v>-2.6729999999998801</v>
      </c>
      <c r="AL309" s="206">
        <v>-2.673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-1019.81</v>
      </c>
      <c r="DJ309" s="232">
        <v>0</v>
      </c>
      <c r="DK309" s="206">
        <v>0</v>
      </c>
      <c r="DL309" s="207">
        <v>-1099.9999999999998</v>
      </c>
      <c r="DM309" s="343">
        <f t="shared" si="282"/>
        <v>-80.189999999999898</v>
      </c>
      <c r="DN309" s="317"/>
      <c r="DO309" s="317"/>
      <c r="DP309" s="317"/>
      <c r="DQ309" s="270"/>
      <c r="DR309" s="209"/>
      <c r="DS309" s="205" t="s">
        <v>377</v>
      </c>
      <c r="DT309" s="205"/>
      <c r="DU309" s="206">
        <f t="shared" si="302"/>
        <v>-2.6730000000000001E-6</v>
      </c>
      <c r="DV309" s="206">
        <f t="shared" si="303"/>
        <v>-1.6037999999999771E-5</v>
      </c>
      <c r="DW309" s="206">
        <f t="shared" si="304"/>
        <v>-6.1479000000000134E-5</v>
      </c>
      <c r="DX309" s="206">
        <f t="shared" si="305"/>
        <v>0</v>
      </c>
      <c r="DY309" s="206">
        <f t="shared" si="306"/>
        <v>0</v>
      </c>
      <c r="DZ309" s="206">
        <f t="shared" si="307"/>
        <v>0</v>
      </c>
      <c r="EA309" s="206">
        <f t="shared" si="308"/>
        <v>0</v>
      </c>
      <c r="EB309" s="206">
        <f t="shared" si="309"/>
        <v>-1.0198099999999999E-3</v>
      </c>
      <c r="EC309" s="206">
        <f t="shared" si="310"/>
        <v>0</v>
      </c>
      <c r="ED309" s="207">
        <f t="shared" si="311"/>
        <v>-1.0999999999999998E-3</v>
      </c>
      <c r="EE309" s="303">
        <f t="shared" si="312"/>
        <v>0</v>
      </c>
      <c r="EF309" s="317"/>
      <c r="EG309" s="314">
        <v>0</v>
      </c>
    </row>
    <row r="310" spans="1:137" s="126" customFormat="1" ht="15" hidden="1" customHeight="1" outlineLevel="1" x14ac:dyDescent="0.35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>
        <f t="shared" si="282"/>
        <v>0</v>
      </c>
      <c r="DN310" s="317"/>
      <c r="DO310" s="317"/>
      <c r="DP310" s="317"/>
      <c r="DQ310" s="270"/>
      <c r="DR310" s="209"/>
      <c r="DS310" s="205" t="s">
        <v>378</v>
      </c>
      <c r="DT310" s="267"/>
      <c r="DU310" s="206">
        <f t="shared" si="302"/>
        <v>0</v>
      </c>
      <c r="DV310" s="206">
        <f t="shared" si="303"/>
        <v>0</v>
      </c>
      <c r="DW310" s="206">
        <f t="shared" si="304"/>
        <v>0</v>
      </c>
      <c r="DX310" s="206">
        <f t="shared" si="305"/>
        <v>0</v>
      </c>
      <c r="DY310" s="206">
        <f t="shared" si="306"/>
        <v>0</v>
      </c>
      <c r="DZ310" s="206">
        <f t="shared" si="307"/>
        <v>0</v>
      </c>
      <c r="EA310" s="206">
        <f t="shared" si="308"/>
        <v>0</v>
      </c>
      <c r="EB310" s="206">
        <f t="shared" si="309"/>
        <v>0</v>
      </c>
      <c r="EC310" s="206">
        <f t="shared" si="310"/>
        <v>0</v>
      </c>
      <c r="ED310" s="207">
        <f t="shared" si="311"/>
        <v>0</v>
      </c>
      <c r="EE310" s="303">
        <f t="shared" si="312"/>
        <v>0</v>
      </c>
      <c r="EF310" s="317"/>
      <c r="EG310" s="314">
        <v>0</v>
      </c>
    </row>
    <row r="311" spans="1:137" s="126" customFormat="1" ht="15" hidden="1" customHeight="1" outlineLevel="1" x14ac:dyDescent="0.35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-4.3739999999999898E-4</v>
      </c>
      <c r="DG311" s="206">
        <v>0</v>
      </c>
      <c r="DH311" s="206">
        <v>0</v>
      </c>
      <c r="DI311" s="206">
        <v>-5.5626E-3</v>
      </c>
      <c r="DJ311" s="206">
        <v>0</v>
      </c>
      <c r="DK311" s="206">
        <v>0</v>
      </c>
      <c r="DL311" s="207">
        <v>-5.9999999999999993E-3</v>
      </c>
      <c r="DM311" s="343">
        <f t="shared" si="282"/>
        <v>0</v>
      </c>
      <c r="DN311" s="317"/>
      <c r="DO311" s="317"/>
      <c r="DP311" s="317"/>
      <c r="DQ311" s="270"/>
      <c r="DR311" s="209"/>
      <c r="DS311" s="205" t="s">
        <v>379</v>
      </c>
      <c r="DT311" s="267"/>
      <c r="DU311" s="206">
        <f t="shared" si="302"/>
        <v>0</v>
      </c>
      <c r="DV311" s="206">
        <f t="shared" si="303"/>
        <v>0</v>
      </c>
      <c r="DW311" s="206">
        <f t="shared" si="304"/>
        <v>0</v>
      </c>
      <c r="DX311" s="206">
        <f t="shared" si="305"/>
        <v>0</v>
      </c>
      <c r="DY311" s="206">
        <f t="shared" si="306"/>
        <v>0</v>
      </c>
      <c r="DZ311" s="206">
        <f t="shared" si="307"/>
        <v>0</v>
      </c>
      <c r="EA311" s="206">
        <f t="shared" si="308"/>
        <v>-4.3739999999999898E-10</v>
      </c>
      <c r="EB311" s="206">
        <f t="shared" si="309"/>
        <v>-5.5625999999999998E-9</v>
      </c>
      <c r="EC311" s="206">
        <f t="shared" si="310"/>
        <v>0</v>
      </c>
      <c r="ED311" s="207">
        <f t="shared" si="311"/>
        <v>-5.9999999999999991E-9</v>
      </c>
      <c r="EE311" s="303">
        <f t="shared" si="312"/>
        <v>0</v>
      </c>
      <c r="EF311" s="317"/>
      <c r="EG311" s="314">
        <v>0</v>
      </c>
    </row>
    <row r="312" spans="1:137" s="126" customFormat="1" ht="15" hidden="1" customHeight="1" outlineLevel="1" x14ac:dyDescent="0.35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>
        <f t="shared" si="282"/>
        <v>0</v>
      </c>
      <c r="DN312" s="317"/>
      <c r="DO312" s="317"/>
      <c r="DP312" s="317"/>
      <c r="DQ312" s="270"/>
      <c r="DR312" s="209" t="s">
        <v>316</v>
      </c>
      <c r="DS312" s="209"/>
      <c r="DT312" s="267"/>
      <c r="DU312" s="206">
        <f t="shared" si="302"/>
        <v>0</v>
      </c>
      <c r="DV312" s="206">
        <f t="shared" si="303"/>
        <v>0</v>
      </c>
      <c r="DW312" s="206">
        <f t="shared" si="304"/>
        <v>0</v>
      </c>
      <c r="DX312" s="206">
        <f t="shared" si="305"/>
        <v>0</v>
      </c>
      <c r="DY312" s="206">
        <f t="shared" si="306"/>
        <v>0</v>
      </c>
      <c r="DZ312" s="206">
        <f t="shared" si="307"/>
        <v>0</v>
      </c>
      <c r="EA312" s="206">
        <f t="shared" si="308"/>
        <v>0</v>
      </c>
      <c r="EB312" s="206">
        <f t="shared" si="309"/>
        <v>0</v>
      </c>
      <c r="EC312" s="206">
        <f t="shared" si="310"/>
        <v>0</v>
      </c>
      <c r="ED312" s="207">
        <f t="shared" si="311"/>
        <v>0</v>
      </c>
      <c r="EE312" s="303">
        <f t="shared" si="312"/>
        <v>0</v>
      </c>
      <c r="EF312" s="317"/>
      <c r="EG312" s="314">
        <v>0</v>
      </c>
    </row>
    <row r="313" spans="1:137" s="126" customFormat="1" ht="15" hidden="1" customHeight="1" outlineLevel="1" x14ac:dyDescent="0.35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>
        <f t="shared" si="282"/>
        <v>0</v>
      </c>
      <c r="DN313" s="317"/>
      <c r="DO313" s="317"/>
      <c r="DP313" s="317"/>
      <c r="DQ313" s="270"/>
      <c r="DR313" s="209"/>
      <c r="DS313" s="209" t="s">
        <v>371</v>
      </c>
      <c r="DT313" s="267"/>
      <c r="DU313" s="206">
        <f t="shared" si="302"/>
        <v>0</v>
      </c>
      <c r="DV313" s="206">
        <f t="shared" si="303"/>
        <v>0</v>
      </c>
      <c r="DW313" s="206">
        <f t="shared" si="304"/>
        <v>0</v>
      </c>
      <c r="DX313" s="206">
        <f t="shared" si="305"/>
        <v>0</v>
      </c>
      <c r="DY313" s="206">
        <f t="shared" si="306"/>
        <v>0</v>
      </c>
      <c r="DZ313" s="206">
        <f t="shared" si="307"/>
        <v>0</v>
      </c>
      <c r="EA313" s="206">
        <f t="shared" si="308"/>
        <v>0</v>
      </c>
      <c r="EB313" s="206">
        <f t="shared" si="309"/>
        <v>0</v>
      </c>
      <c r="EC313" s="206">
        <f t="shared" si="310"/>
        <v>0</v>
      </c>
      <c r="ED313" s="207">
        <f t="shared" si="311"/>
        <v>0</v>
      </c>
      <c r="EE313" s="303">
        <f t="shared" si="312"/>
        <v>0</v>
      </c>
      <c r="EF313" s="317"/>
      <c r="EG313" s="314">
        <v>0</v>
      </c>
    </row>
    <row r="314" spans="1:137" s="126" customFormat="1" ht="15" hidden="1" customHeight="1" outlineLevel="1" x14ac:dyDescent="0.35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>
        <f t="shared" si="282"/>
        <v>0</v>
      </c>
      <c r="DN314" s="317"/>
      <c r="DO314" s="317"/>
      <c r="DP314" s="317"/>
      <c r="DQ314" s="270"/>
      <c r="DR314" s="209"/>
      <c r="DS314" s="205" t="s">
        <v>276</v>
      </c>
      <c r="DT314" s="267"/>
      <c r="DU314" s="206">
        <f t="shared" si="302"/>
        <v>0</v>
      </c>
      <c r="DV314" s="206">
        <f t="shared" si="303"/>
        <v>0</v>
      </c>
      <c r="DW314" s="206">
        <f t="shared" si="304"/>
        <v>0</v>
      </c>
      <c r="DX314" s="206">
        <f t="shared" si="305"/>
        <v>0</v>
      </c>
      <c r="DY314" s="206">
        <f t="shared" si="306"/>
        <v>0</v>
      </c>
      <c r="DZ314" s="206">
        <f t="shared" si="307"/>
        <v>0</v>
      </c>
      <c r="EA314" s="206">
        <f t="shared" si="308"/>
        <v>0</v>
      </c>
      <c r="EB314" s="206">
        <f t="shared" si="309"/>
        <v>0</v>
      </c>
      <c r="EC314" s="206">
        <f t="shared" si="310"/>
        <v>0</v>
      </c>
      <c r="ED314" s="207">
        <f t="shared" si="311"/>
        <v>0</v>
      </c>
      <c r="EE314" s="303">
        <f t="shared" si="312"/>
        <v>0</v>
      </c>
      <c r="EF314" s="317"/>
      <c r="EG314" s="314">
        <v>0</v>
      </c>
    </row>
    <row r="315" spans="1:137" s="126" customFormat="1" ht="15" hidden="1" customHeight="1" outlineLevel="1" x14ac:dyDescent="0.35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>
        <f t="shared" si="282"/>
        <v>0</v>
      </c>
      <c r="DN315" s="317"/>
      <c r="DO315" s="317"/>
      <c r="DP315" s="317"/>
      <c r="DQ315" s="270"/>
      <c r="DR315" s="209"/>
      <c r="DS315" s="209" t="s">
        <v>372</v>
      </c>
      <c r="DT315" s="267"/>
      <c r="DU315" s="206">
        <f t="shared" si="302"/>
        <v>0</v>
      </c>
      <c r="DV315" s="206">
        <f t="shared" si="303"/>
        <v>0</v>
      </c>
      <c r="DW315" s="206">
        <f t="shared" si="304"/>
        <v>0</v>
      </c>
      <c r="DX315" s="206">
        <f t="shared" si="305"/>
        <v>0</v>
      </c>
      <c r="DY315" s="206">
        <f t="shared" si="306"/>
        <v>0</v>
      </c>
      <c r="DZ315" s="206">
        <f t="shared" si="307"/>
        <v>0</v>
      </c>
      <c r="EA315" s="206">
        <f t="shared" si="308"/>
        <v>0</v>
      </c>
      <c r="EB315" s="206">
        <f t="shared" si="309"/>
        <v>0</v>
      </c>
      <c r="EC315" s="206">
        <f t="shared" si="310"/>
        <v>0</v>
      </c>
      <c r="ED315" s="207">
        <f t="shared" si="311"/>
        <v>0</v>
      </c>
      <c r="EE315" s="303">
        <f t="shared" si="312"/>
        <v>0</v>
      </c>
      <c r="EF315" s="317"/>
      <c r="EG315" s="314">
        <v>0</v>
      </c>
    </row>
    <row r="316" spans="1:137" s="126" customFormat="1" ht="15" hidden="1" customHeight="1" outlineLevel="1" x14ac:dyDescent="0.35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>
        <f t="shared" si="282"/>
        <v>0</v>
      </c>
      <c r="DN316" s="317"/>
      <c r="DO316" s="317"/>
      <c r="DP316" s="317"/>
      <c r="DQ316" s="270"/>
      <c r="DR316" s="209"/>
      <c r="DS316" s="205"/>
      <c r="DT316" s="209" t="s">
        <v>374</v>
      </c>
      <c r="DU316" s="206">
        <f t="shared" si="302"/>
        <v>0</v>
      </c>
      <c r="DV316" s="206">
        <f t="shared" si="303"/>
        <v>0</v>
      </c>
      <c r="DW316" s="206">
        <f t="shared" si="304"/>
        <v>0</v>
      </c>
      <c r="DX316" s="206">
        <f t="shared" si="305"/>
        <v>0</v>
      </c>
      <c r="DY316" s="206">
        <f t="shared" si="306"/>
        <v>0</v>
      </c>
      <c r="DZ316" s="206">
        <f t="shared" si="307"/>
        <v>0</v>
      </c>
      <c r="EA316" s="206">
        <f t="shared" si="308"/>
        <v>0</v>
      </c>
      <c r="EB316" s="206">
        <f t="shared" si="309"/>
        <v>0</v>
      </c>
      <c r="EC316" s="206">
        <f t="shared" si="310"/>
        <v>0</v>
      </c>
      <c r="ED316" s="207">
        <f t="shared" si="311"/>
        <v>0</v>
      </c>
      <c r="EE316" s="303">
        <f t="shared" si="312"/>
        <v>0</v>
      </c>
      <c r="EF316" s="317"/>
      <c r="EG316" s="314">
        <v>0</v>
      </c>
    </row>
    <row r="317" spans="1:137" s="126" customFormat="1" ht="15" hidden="1" customHeight="1" outlineLevel="1" x14ac:dyDescent="0.35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>
        <f t="shared" si="282"/>
        <v>0</v>
      </c>
      <c r="DN317" s="317"/>
      <c r="DO317" s="317"/>
      <c r="DP317" s="317"/>
      <c r="DQ317" s="270"/>
      <c r="DR317" s="209"/>
      <c r="DS317" s="205"/>
      <c r="DT317" s="209" t="s">
        <v>376</v>
      </c>
      <c r="DU317" s="206">
        <f t="shared" si="302"/>
        <v>0</v>
      </c>
      <c r="DV317" s="206">
        <f t="shared" si="303"/>
        <v>0</v>
      </c>
      <c r="DW317" s="206">
        <f t="shared" si="304"/>
        <v>0</v>
      </c>
      <c r="DX317" s="206">
        <f t="shared" si="305"/>
        <v>0</v>
      </c>
      <c r="DY317" s="206">
        <f t="shared" si="306"/>
        <v>0</v>
      </c>
      <c r="DZ317" s="206">
        <f t="shared" si="307"/>
        <v>0</v>
      </c>
      <c r="EA317" s="206">
        <f t="shared" si="308"/>
        <v>0</v>
      </c>
      <c r="EB317" s="206">
        <f t="shared" si="309"/>
        <v>0</v>
      </c>
      <c r="EC317" s="206">
        <f t="shared" si="310"/>
        <v>0</v>
      </c>
      <c r="ED317" s="207">
        <f t="shared" si="311"/>
        <v>0</v>
      </c>
      <c r="EE317" s="303">
        <f t="shared" si="312"/>
        <v>0</v>
      </c>
      <c r="EF317" s="317"/>
      <c r="EG317" s="314">
        <v>0</v>
      </c>
    </row>
    <row r="318" spans="1:137" s="126" customFormat="1" ht="15" hidden="1" customHeight="1" outlineLevel="1" x14ac:dyDescent="0.35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>
        <f t="shared" si="282"/>
        <v>0</v>
      </c>
      <c r="DN318" s="317"/>
      <c r="DO318" s="317"/>
      <c r="DP318" s="317"/>
      <c r="DQ318" s="270"/>
      <c r="DR318" s="209"/>
      <c r="DS318" s="205" t="s">
        <v>377</v>
      </c>
      <c r="DT318" s="209"/>
      <c r="DU318" s="206">
        <f t="shared" si="302"/>
        <v>0</v>
      </c>
      <c r="DV318" s="206">
        <f t="shared" si="303"/>
        <v>0</v>
      </c>
      <c r="DW318" s="206">
        <f t="shared" si="304"/>
        <v>0</v>
      </c>
      <c r="DX318" s="206">
        <f t="shared" si="305"/>
        <v>0</v>
      </c>
      <c r="DY318" s="206">
        <f t="shared" si="306"/>
        <v>0</v>
      </c>
      <c r="DZ318" s="206">
        <f t="shared" si="307"/>
        <v>0</v>
      </c>
      <c r="EA318" s="206">
        <f t="shared" si="308"/>
        <v>0</v>
      </c>
      <c r="EB318" s="206">
        <f t="shared" si="309"/>
        <v>0</v>
      </c>
      <c r="EC318" s="206">
        <f t="shared" si="310"/>
        <v>0</v>
      </c>
      <c r="ED318" s="207">
        <f t="shared" si="311"/>
        <v>0</v>
      </c>
      <c r="EE318" s="303">
        <f t="shared" si="312"/>
        <v>0</v>
      </c>
      <c r="EF318" s="317"/>
      <c r="EG318" s="314">
        <v>0</v>
      </c>
    </row>
    <row r="319" spans="1:137" s="126" customFormat="1" ht="15" hidden="1" customHeight="1" outlineLevel="1" x14ac:dyDescent="0.35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>
        <f t="shared" si="282"/>
        <v>0</v>
      </c>
      <c r="DN319" s="317"/>
      <c r="DO319" s="317"/>
      <c r="DP319" s="317"/>
      <c r="DQ319" s="270"/>
      <c r="DR319" s="209"/>
      <c r="DS319" s="205" t="s">
        <v>379</v>
      </c>
      <c r="DT319" s="267"/>
      <c r="DU319" s="206">
        <f t="shared" si="302"/>
        <v>0</v>
      </c>
      <c r="DV319" s="206">
        <f t="shared" si="303"/>
        <v>0</v>
      </c>
      <c r="DW319" s="206">
        <f t="shared" si="304"/>
        <v>0</v>
      </c>
      <c r="DX319" s="206">
        <f t="shared" si="305"/>
        <v>0</v>
      </c>
      <c r="DY319" s="206">
        <f t="shared" si="306"/>
        <v>0</v>
      </c>
      <c r="DZ319" s="206">
        <f t="shared" si="307"/>
        <v>0</v>
      </c>
      <c r="EA319" s="206">
        <f t="shared" si="308"/>
        <v>0</v>
      </c>
      <c r="EB319" s="206">
        <f t="shared" si="309"/>
        <v>0</v>
      </c>
      <c r="EC319" s="206">
        <f t="shared" si="310"/>
        <v>0</v>
      </c>
      <c r="ED319" s="207">
        <f t="shared" si="311"/>
        <v>0</v>
      </c>
      <c r="EE319" s="303">
        <f t="shared" si="312"/>
        <v>0</v>
      </c>
      <c r="EF319" s="317"/>
      <c r="EG319" s="314">
        <v>0</v>
      </c>
    </row>
    <row r="320" spans="1:137" s="126" customFormat="1" ht="15" hidden="1" customHeight="1" outlineLevel="1" x14ac:dyDescent="0.35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>
        <f t="shared" si="282"/>
        <v>0</v>
      </c>
      <c r="DN320" s="317"/>
      <c r="DO320" s="317"/>
      <c r="DP320" s="317"/>
      <c r="DQ320" s="270"/>
      <c r="DR320" s="209" t="s">
        <v>271</v>
      </c>
      <c r="DS320" s="205"/>
      <c r="DT320" s="267"/>
      <c r="DU320" s="206">
        <f t="shared" si="302"/>
        <v>0</v>
      </c>
      <c r="DV320" s="206">
        <f t="shared" si="303"/>
        <v>0</v>
      </c>
      <c r="DW320" s="206">
        <f t="shared" si="304"/>
        <v>0</v>
      </c>
      <c r="DX320" s="206">
        <f t="shared" si="305"/>
        <v>0</v>
      </c>
      <c r="DY320" s="206">
        <f t="shared" si="306"/>
        <v>0</v>
      </c>
      <c r="DZ320" s="206">
        <f t="shared" si="307"/>
        <v>0</v>
      </c>
      <c r="EA320" s="206">
        <f t="shared" si="308"/>
        <v>0</v>
      </c>
      <c r="EB320" s="206">
        <f t="shared" si="309"/>
        <v>0</v>
      </c>
      <c r="EC320" s="206">
        <f t="shared" si="310"/>
        <v>0</v>
      </c>
      <c r="ED320" s="207">
        <f t="shared" si="311"/>
        <v>0</v>
      </c>
      <c r="EE320" s="303">
        <f t="shared" si="312"/>
        <v>0</v>
      </c>
      <c r="EF320" s="317"/>
      <c r="EG320" s="314">
        <v>0</v>
      </c>
    </row>
    <row r="321" spans="1:137" s="126" customFormat="1" ht="15" hidden="1" customHeight="1" outlineLevel="1" x14ac:dyDescent="0.35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>
        <f t="shared" si="282"/>
        <v>0</v>
      </c>
      <c r="DN321" s="317"/>
      <c r="DO321" s="317"/>
      <c r="DP321" s="317"/>
      <c r="DQ321" s="270"/>
      <c r="DR321" s="218"/>
      <c r="DS321" s="209" t="s">
        <v>272</v>
      </c>
      <c r="DT321" s="267"/>
      <c r="DU321" s="206">
        <f t="shared" si="302"/>
        <v>0</v>
      </c>
      <c r="DV321" s="206">
        <f t="shared" si="303"/>
        <v>0</v>
      </c>
      <c r="DW321" s="206">
        <f t="shared" si="304"/>
        <v>0</v>
      </c>
      <c r="DX321" s="206">
        <f t="shared" si="305"/>
        <v>0</v>
      </c>
      <c r="DY321" s="206">
        <f t="shared" si="306"/>
        <v>0</v>
      </c>
      <c r="DZ321" s="206">
        <f t="shared" si="307"/>
        <v>0</v>
      </c>
      <c r="EA321" s="206">
        <f t="shared" si="308"/>
        <v>0</v>
      </c>
      <c r="EB321" s="206">
        <f t="shared" si="309"/>
        <v>0</v>
      </c>
      <c r="EC321" s="206">
        <f t="shared" si="310"/>
        <v>0</v>
      </c>
      <c r="ED321" s="207">
        <f t="shared" si="311"/>
        <v>0</v>
      </c>
      <c r="EE321" s="303">
        <f t="shared" si="312"/>
        <v>0</v>
      </c>
      <c r="EF321" s="317"/>
      <c r="EG321" s="314">
        <v>0</v>
      </c>
    </row>
    <row r="322" spans="1:137" s="126" customFormat="1" ht="15" hidden="1" customHeight="1" outlineLevel="1" x14ac:dyDescent="0.35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>
        <f t="shared" si="282"/>
        <v>0</v>
      </c>
      <c r="DN322" s="317"/>
      <c r="DO322" s="317"/>
      <c r="DP322" s="317"/>
      <c r="DQ322" s="270"/>
      <c r="DR322" s="209"/>
      <c r="DS322" s="218"/>
      <c r="DT322" s="267" t="s">
        <v>371</v>
      </c>
      <c r="DU322" s="206">
        <f t="shared" si="302"/>
        <v>0</v>
      </c>
      <c r="DV322" s="206">
        <f t="shared" si="303"/>
        <v>0</v>
      </c>
      <c r="DW322" s="206">
        <f t="shared" si="304"/>
        <v>0</v>
      </c>
      <c r="DX322" s="206">
        <f t="shared" si="305"/>
        <v>0</v>
      </c>
      <c r="DY322" s="206">
        <f t="shared" si="306"/>
        <v>0</v>
      </c>
      <c r="DZ322" s="206">
        <f t="shared" si="307"/>
        <v>0</v>
      </c>
      <c r="EA322" s="206">
        <f t="shared" si="308"/>
        <v>0</v>
      </c>
      <c r="EB322" s="206">
        <f t="shared" si="309"/>
        <v>0</v>
      </c>
      <c r="EC322" s="206">
        <f t="shared" si="310"/>
        <v>0</v>
      </c>
      <c r="ED322" s="207">
        <f t="shared" si="311"/>
        <v>0</v>
      </c>
      <c r="EE322" s="303">
        <f t="shared" si="312"/>
        <v>0</v>
      </c>
      <c r="EF322" s="317"/>
      <c r="EG322" s="314">
        <v>0</v>
      </c>
    </row>
    <row r="323" spans="1:137" s="126" customFormat="1" ht="15" hidden="1" customHeight="1" outlineLevel="1" x14ac:dyDescent="0.35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-96593210.823828042</v>
      </c>
      <c r="J323" s="206">
        <v>-96593210.823828012</v>
      </c>
      <c r="K323" s="206">
        <v>-96593210.823827744</v>
      </c>
      <c r="L323" s="206">
        <v>-96593210.823828667</v>
      </c>
      <c r="M323" s="206">
        <v>-96593210.823828697</v>
      </c>
      <c r="N323" s="206">
        <v>-96593210.823828921</v>
      </c>
      <c r="O323" s="206">
        <v>-96593210.823827863</v>
      </c>
      <c r="P323" s="206">
        <v>-96593210.823828191</v>
      </c>
      <c r="Q323" s="206">
        <v>-96593210.823829383</v>
      </c>
      <c r="R323" s="206">
        <v>-96593210.823828205</v>
      </c>
      <c r="S323" s="206">
        <v>-96593210.823827595</v>
      </c>
      <c r="T323" s="206">
        <v>-96593210.82382831</v>
      </c>
      <c r="U323" s="206">
        <v>-96593210.823829114</v>
      </c>
      <c r="V323" s="206">
        <v>-96593210.823827744</v>
      </c>
      <c r="W323" s="206">
        <v>-96593210.823827401</v>
      </c>
      <c r="X323" s="206">
        <v>-96593210.823829472</v>
      </c>
      <c r="Y323" s="206">
        <v>-96593210.823828921</v>
      </c>
      <c r="Z323" s="206">
        <v>-96593210.823828042</v>
      </c>
      <c r="AA323" s="206">
        <v>-96593210.823829427</v>
      </c>
      <c r="AB323" s="206">
        <v>-96593210.823826313</v>
      </c>
      <c r="AC323" s="206">
        <v>-96593210.823829263</v>
      </c>
      <c r="AD323" s="206">
        <v>-96593210.823828623</v>
      </c>
      <c r="AE323" s="206">
        <v>-96593210.823828042</v>
      </c>
      <c r="AF323" s="206">
        <v>-96593210.823827907</v>
      </c>
      <c r="AG323" s="206">
        <v>-96593210.82382831</v>
      </c>
      <c r="AH323" s="206">
        <v>-96593210.823828146</v>
      </c>
      <c r="AI323" s="206">
        <v>-96593210.823828697</v>
      </c>
      <c r="AJ323" s="206">
        <v>-96593210.823829085</v>
      </c>
      <c r="AK323" s="206">
        <v>-96593210.823828682</v>
      </c>
      <c r="AL323" s="206">
        <v>-96593210.823827535</v>
      </c>
      <c r="AM323" s="206">
        <v>0</v>
      </c>
      <c r="AN323" s="206">
        <v>-1.4648437499999996E-6</v>
      </c>
      <c r="AO323" s="206">
        <v>0</v>
      </c>
      <c r="AP323" s="206">
        <v>0</v>
      </c>
      <c r="AQ323" s="206">
        <v>0</v>
      </c>
      <c r="AR323" s="206">
        <v>0</v>
      </c>
      <c r="AS323" s="206">
        <v>-1.09672546386719E-8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1.5258789062499995E-7</v>
      </c>
      <c r="CY323" s="206">
        <v>-7.6293945312500002E-9</v>
      </c>
      <c r="CZ323" s="206">
        <v>0</v>
      </c>
      <c r="DA323" s="206">
        <v>0</v>
      </c>
      <c r="DB323" s="206">
        <v>1.52587890625E-8</v>
      </c>
      <c r="DC323" s="206">
        <v>0</v>
      </c>
      <c r="DD323" s="206">
        <v>-1.4495849609375002E-7</v>
      </c>
      <c r="DE323" s="206">
        <v>0</v>
      </c>
      <c r="DF323" s="206">
        <v>3.051757812499999E-7</v>
      </c>
      <c r="DG323" s="206">
        <v>-3.0517578125000001E-8</v>
      </c>
      <c r="DH323" s="206">
        <v>-1.220703125E-7</v>
      </c>
      <c r="DI323" s="206">
        <v>-9622819457.022562</v>
      </c>
      <c r="DJ323" s="206">
        <v>2.4414062500000001E-7</v>
      </c>
      <c r="DK323" s="206">
        <v>0</v>
      </c>
      <c r="DL323" s="207">
        <v>-12520615781.737413</v>
      </c>
      <c r="DM323" s="343">
        <f t="shared" si="282"/>
        <v>-2897796324.7148509</v>
      </c>
      <c r="DN323" s="317"/>
      <c r="DO323" s="317"/>
      <c r="DP323" s="317"/>
      <c r="DQ323" s="270"/>
      <c r="DR323" s="209"/>
      <c r="DS323" s="218"/>
      <c r="DT323" s="205" t="s">
        <v>276</v>
      </c>
      <c r="DU323" s="206">
        <f t="shared" si="302"/>
        <v>-96.593210823828045</v>
      </c>
      <c r="DV323" s="206">
        <f t="shared" si="303"/>
        <v>-579.55926494296989</v>
      </c>
      <c r="DW323" s="206">
        <f t="shared" si="304"/>
        <v>-2221.6438489480524</v>
      </c>
      <c r="DX323" s="206">
        <f t="shared" si="305"/>
        <v>-1.4758110046386715E-12</v>
      </c>
      <c r="DY323" s="206">
        <f t="shared" si="306"/>
        <v>1.4495849609374993E-13</v>
      </c>
      <c r="DZ323" s="206">
        <f t="shared" si="307"/>
        <v>-1.2969970703125E-13</v>
      </c>
      <c r="EA323" s="206">
        <f t="shared" si="308"/>
        <v>2.7465820312499994E-13</v>
      </c>
      <c r="EB323" s="206">
        <f t="shared" si="309"/>
        <v>-9622.8194570225623</v>
      </c>
      <c r="EC323" s="206">
        <f t="shared" si="310"/>
        <v>2.4414062500000002E-13</v>
      </c>
      <c r="ED323" s="207">
        <f t="shared" si="311"/>
        <v>-12520.615781737413</v>
      </c>
      <c r="EE323" s="303">
        <f t="shared" si="312"/>
        <v>0</v>
      </c>
      <c r="EF323" s="317"/>
      <c r="EG323" s="314">
        <v>9.8101848894029899</v>
      </c>
    </row>
    <row r="324" spans="1:137" s="126" customFormat="1" ht="15" hidden="1" customHeight="1" outlineLevel="1" x14ac:dyDescent="0.35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>
        <f t="shared" si="282"/>
        <v>0</v>
      </c>
      <c r="DN324" s="317"/>
      <c r="DO324" s="317"/>
      <c r="DP324" s="317"/>
      <c r="DQ324" s="270"/>
      <c r="DR324" s="209"/>
      <c r="DS324" s="218"/>
      <c r="DT324" s="209" t="s">
        <v>380</v>
      </c>
      <c r="DU324" s="206">
        <f t="shared" si="302"/>
        <v>0</v>
      </c>
      <c r="DV324" s="206">
        <f t="shared" si="303"/>
        <v>0</v>
      </c>
      <c r="DW324" s="206">
        <f t="shared" si="304"/>
        <v>0</v>
      </c>
      <c r="DX324" s="206">
        <f t="shared" si="305"/>
        <v>0</v>
      </c>
      <c r="DY324" s="206">
        <f t="shared" si="306"/>
        <v>0</v>
      </c>
      <c r="DZ324" s="206">
        <f t="shared" si="307"/>
        <v>0</v>
      </c>
      <c r="EA324" s="206">
        <f t="shared" si="308"/>
        <v>0</v>
      </c>
      <c r="EB324" s="206">
        <f t="shared" si="309"/>
        <v>0</v>
      </c>
      <c r="EC324" s="206">
        <f t="shared" si="310"/>
        <v>0</v>
      </c>
      <c r="ED324" s="207">
        <f t="shared" si="311"/>
        <v>0</v>
      </c>
      <c r="EE324" s="303">
        <f t="shared" si="312"/>
        <v>0</v>
      </c>
      <c r="EF324" s="317"/>
      <c r="EG324" s="314">
        <v>0</v>
      </c>
    </row>
    <row r="325" spans="1:137" s="126" customFormat="1" ht="15" hidden="1" customHeight="1" outlineLevel="1" x14ac:dyDescent="0.35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>
        <f t="shared" si="282"/>
        <v>0</v>
      </c>
      <c r="DN325" s="317"/>
      <c r="DO325" s="317"/>
      <c r="DP325" s="317"/>
      <c r="DQ325" s="270"/>
      <c r="DR325" s="209"/>
      <c r="DS325" s="205"/>
      <c r="DT325" s="209" t="s">
        <v>374</v>
      </c>
      <c r="DU325" s="206">
        <f t="shared" si="302"/>
        <v>0</v>
      </c>
      <c r="DV325" s="206">
        <f t="shared" si="303"/>
        <v>0</v>
      </c>
      <c r="DW325" s="206">
        <f t="shared" si="304"/>
        <v>0</v>
      </c>
      <c r="DX325" s="206">
        <f t="shared" si="305"/>
        <v>0</v>
      </c>
      <c r="DY325" s="206">
        <f t="shared" si="306"/>
        <v>0</v>
      </c>
      <c r="DZ325" s="206">
        <f t="shared" si="307"/>
        <v>0</v>
      </c>
      <c r="EA325" s="206">
        <f t="shared" si="308"/>
        <v>0</v>
      </c>
      <c r="EB325" s="206">
        <f t="shared" si="309"/>
        <v>0</v>
      </c>
      <c r="EC325" s="206">
        <f t="shared" si="310"/>
        <v>0</v>
      </c>
      <c r="ED325" s="207">
        <f t="shared" si="311"/>
        <v>0</v>
      </c>
      <c r="EE325" s="303">
        <f t="shared" si="312"/>
        <v>0</v>
      </c>
      <c r="EF325" s="317"/>
      <c r="EG325" s="314">
        <v>0</v>
      </c>
    </row>
    <row r="326" spans="1:137" s="126" customFormat="1" ht="15" hidden="1" customHeight="1" outlineLevel="1" x14ac:dyDescent="0.35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>
        <f t="shared" si="282"/>
        <v>0</v>
      </c>
      <c r="DN326" s="317"/>
      <c r="DO326" s="317"/>
      <c r="DP326" s="317"/>
      <c r="DQ326" s="270"/>
      <c r="DR326" s="209"/>
      <c r="DS326" s="205"/>
      <c r="DT326" s="209" t="s">
        <v>376</v>
      </c>
      <c r="DU326" s="206">
        <f t="shared" si="302"/>
        <v>0</v>
      </c>
      <c r="DV326" s="206">
        <f t="shared" si="303"/>
        <v>0</v>
      </c>
      <c r="DW326" s="206">
        <f t="shared" si="304"/>
        <v>0</v>
      </c>
      <c r="DX326" s="206">
        <f t="shared" si="305"/>
        <v>0</v>
      </c>
      <c r="DY326" s="206">
        <f t="shared" si="306"/>
        <v>0</v>
      </c>
      <c r="DZ326" s="206">
        <f t="shared" si="307"/>
        <v>0</v>
      </c>
      <c r="EA326" s="206">
        <f t="shared" si="308"/>
        <v>0</v>
      </c>
      <c r="EB326" s="206">
        <f t="shared" si="309"/>
        <v>0</v>
      </c>
      <c r="EC326" s="206">
        <f t="shared" si="310"/>
        <v>0</v>
      </c>
      <c r="ED326" s="207">
        <f t="shared" si="311"/>
        <v>0</v>
      </c>
      <c r="EE326" s="303">
        <f t="shared" si="312"/>
        <v>0</v>
      </c>
      <c r="EF326" s="317"/>
      <c r="EG326" s="314">
        <v>0</v>
      </c>
    </row>
    <row r="327" spans="1:137" s="126" customFormat="1" ht="15" hidden="1" customHeight="1" outlineLevel="1" x14ac:dyDescent="0.35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>
        <f t="shared" si="282"/>
        <v>0</v>
      </c>
      <c r="DN327" s="317"/>
      <c r="DO327" s="317"/>
      <c r="DP327" s="317"/>
      <c r="DQ327" s="270"/>
      <c r="DR327" s="209"/>
      <c r="DS327" s="205"/>
      <c r="DT327" s="205" t="s">
        <v>377</v>
      </c>
      <c r="DU327" s="206">
        <f t="shared" si="302"/>
        <v>0</v>
      </c>
      <c r="DV327" s="206">
        <f t="shared" si="303"/>
        <v>0</v>
      </c>
      <c r="DW327" s="206">
        <f t="shared" si="304"/>
        <v>0</v>
      </c>
      <c r="DX327" s="206">
        <f t="shared" si="305"/>
        <v>0</v>
      </c>
      <c r="DY327" s="206">
        <f t="shared" si="306"/>
        <v>0</v>
      </c>
      <c r="DZ327" s="206">
        <f t="shared" si="307"/>
        <v>0</v>
      </c>
      <c r="EA327" s="206">
        <f t="shared" si="308"/>
        <v>0</v>
      </c>
      <c r="EB327" s="206">
        <f t="shared" si="309"/>
        <v>0</v>
      </c>
      <c r="EC327" s="206">
        <f t="shared" si="310"/>
        <v>0</v>
      </c>
      <c r="ED327" s="207">
        <f t="shared" si="311"/>
        <v>0</v>
      </c>
      <c r="EE327" s="303">
        <f t="shared" si="312"/>
        <v>0</v>
      </c>
      <c r="EF327" s="317"/>
      <c r="EG327" s="314">
        <v>0</v>
      </c>
    </row>
    <row r="328" spans="1:137" s="126" customFormat="1" ht="15" hidden="1" customHeight="1" outlineLevel="1" x14ac:dyDescent="0.35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-35442981.69716271</v>
      </c>
      <c r="J328" s="206">
        <v>-35442981.697162725</v>
      </c>
      <c r="K328" s="206">
        <v>-35442981.697163053</v>
      </c>
      <c r="L328" s="206">
        <v>-35442981.69716271</v>
      </c>
      <c r="M328" s="206">
        <v>-35442981.697162725</v>
      </c>
      <c r="N328" s="206">
        <v>-35442981.69716271</v>
      </c>
      <c r="O328" s="206">
        <v>-35442981.697163053</v>
      </c>
      <c r="P328" s="206">
        <v>-35442981.697162725</v>
      </c>
      <c r="Q328" s="206">
        <v>-35442981.697162867</v>
      </c>
      <c r="R328" s="206">
        <v>-35442981.697162725</v>
      </c>
      <c r="S328" s="206">
        <v>-35442981.697162688</v>
      </c>
      <c r="T328" s="206">
        <v>-35442981.697162472</v>
      </c>
      <c r="U328" s="206">
        <v>-35442981.697162725</v>
      </c>
      <c r="V328" s="206">
        <v>-35442981.697162651</v>
      </c>
      <c r="W328" s="206">
        <v>-35442981.697162345</v>
      </c>
      <c r="X328" s="206">
        <v>-35442981.697162963</v>
      </c>
      <c r="Y328" s="206">
        <v>-35442981.697162412</v>
      </c>
      <c r="Z328" s="206">
        <v>-35442981.697162785</v>
      </c>
      <c r="AA328" s="206">
        <v>-35442981.697162807</v>
      </c>
      <c r="AB328" s="206">
        <v>-35442981.697162129</v>
      </c>
      <c r="AC328" s="206">
        <v>-35442981.697163187</v>
      </c>
      <c r="AD328" s="206">
        <v>-35442981.697162405</v>
      </c>
      <c r="AE328" s="206">
        <v>-35442981.697162651</v>
      </c>
      <c r="AF328" s="206">
        <v>-35442981.697162651</v>
      </c>
      <c r="AG328" s="206">
        <v>-35442981.697162412</v>
      </c>
      <c r="AH328" s="206">
        <v>-35442981.697162725</v>
      </c>
      <c r="AI328" s="206">
        <v>-35442981.697162405</v>
      </c>
      <c r="AJ328" s="206">
        <v>-35442981.697162963</v>
      </c>
      <c r="AK328" s="206">
        <v>-35442981.697162963</v>
      </c>
      <c r="AL328" s="206">
        <v>-35442981.697162263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3.8146972656250059E-9</v>
      </c>
      <c r="DH328" s="206">
        <v>1.6860961914062462E-6</v>
      </c>
      <c r="DI328" s="206">
        <v>-3022691569.1784058</v>
      </c>
      <c r="DJ328" s="206">
        <v>1.2207031249999995E-7</v>
      </c>
      <c r="DK328" s="206">
        <v>0</v>
      </c>
      <c r="DL328" s="207">
        <v>-4085981020.0932846</v>
      </c>
      <c r="DM328" s="343">
        <f t="shared" si="282"/>
        <v>-1063289450.9148806</v>
      </c>
      <c r="DN328" s="317"/>
      <c r="DO328" s="317"/>
      <c r="DP328" s="317"/>
      <c r="DQ328" s="270"/>
      <c r="DR328" s="209"/>
      <c r="DS328" s="218"/>
      <c r="DT328" s="205" t="s">
        <v>379</v>
      </c>
      <c r="DU328" s="206">
        <f t="shared" si="302"/>
        <v>-35.442981697162708</v>
      </c>
      <c r="DV328" s="206">
        <f t="shared" si="303"/>
        <v>-212.65789018297696</v>
      </c>
      <c r="DW328" s="206">
        <f t="shared" si="304"/>
        <v>-815.18857903474088</v>
      </c>
      <c r="DX328" s="206">
        <f t="shared" si="305"/>
        <v>0</v>
      </c>
      <c r="DY328" s="206">
        <f t="shared" si="306"/>
        <v>0</v>
      </c>
      <c r="DZ328" s="206">
        <f t="shared" si="307"/>
        <v>0</v>
      </c>
      <c r="EA328" s="206">
        <f t="shared" si="308"/>
        <v>3.8146972656250058E-15</v>
      </c>
      <c r="EB328" s="206">
        <f t="shared" si="309"/>
        <v>-3022.6915691784038</v>
      </c>
      <c r="EC328" s="206">
        <f t="shared" si="310"/>
        <v>1.2207031249999996E-13</v>
      </c>
      <c r="ED328" s="207">
        <f t="shared" si="311"/>
        <v>-4085.9810200932843</v>
      </c>
      <c r="EE328" s="303">
        <f t="shared" si="312"/>
        <v>0</v>
      </c>
      <c r="EF328" s="317"/>
      <c r="EG328" s="314">
        <v>2.1575907357657798</v>
      </c>
    </row>
    <row r="329" spans="1:137" s="126" customFormat="1" ht="15" hidden="1" customHeight="1" outlineLevel="1" x14ac:dyDescent="0.35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>
        <f t="shared" si="282"/>
        <v>0</v>
      </c>
      <c r="DN329" s="317"/>
      <c r="DO329" s="317"/>
      <c r="DP329" s="317"/>
      <c r="DQ329" s="270"/>
      <c r="DR329" s="218"/>
      <c r="DS329" s="209" t="s">
        <v>281</v>
      </c>
      <c r="DT329" s="267"/>
      <c r="DU329" s="206">
        <f t="shared" si="302"/>
        <v>0</v>
      </c>
      <c r="DV329" s="206">
        <f t="shared" si="303"/>
        <v>0</v>
      </c>
      <c r="DW329" s="206">
        <f t="shared" si="304"/>
        <v>0</v>
      </c>
      <c r="DX329" s="206">
        <f t="shared" si="305"/>
        <v>0</v>
      </c>
      <c r="DY329" s="206">
        <f t="shared" si="306"/>
        <v>0</v>
      </c>
      <c r="DZ329" s="206">
        <f t="shared" si="307"/>
        <v>0</v>
      </c>
      <c r="EA329" s="206">
        <f t="shared" si="308"/>
        <v>0</v>
      </c>
      <c r="EB329" s="206">
        <f t="shared" si="309"/>
        <v>0</v>
      </c>
      <c r="EC329" s="206">
        <f t="shared" si="310"/>
        <v>0</v>
      </c>
      <c r="ED329" s="207">
        <f t="shared" si="311"/>
        <v>0</v>
      </c>
      <c r="EE329" s="303">
        <f t="shared" si="312"/>
        <v>0</v>
      </c>
      <c r="EF329" s="317"/>
      <c r="EG329" s="314">
        <v>0</v>
      </c>
    </row>
    <row r="330" spans="1:137" s="126" customFormat="1" ht="15" hidden="1" customHeight="1" outlineLevel="1" x14ac:dyDescent="0.35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>
        <f t="shared" si="282"/>
        <v>0</v>
      </c>
      <c r="DN330" s="317"/>
      <c r="DO330" s="317"/>
      <c r="DP330" s="317"/>
      <c r="DQ330" s="270"/>
      <c r="DR330" s="209"/>
      <c r="DS330" s="209"/>
      <c r="DT330" s="209" t="s">
        <v>371</v>
      </c>
      <c r="DU330" s="206">
        <f t="shared" si="302"/>
        <v>0</v>
      </c>
      <c r="DV330" s="206">
        <f t="shared" si="303"/>
        <v>0</v>
      </c>
      <c r="DW330" s="206">
        <f t="shared" si="304"/>
        <v>0</v>
      </c>
      <c r="DX330" s="206">
        <f t="shared" si="305"/>
        <v>0</v>
      </c>
      <c r="DY330" s="206">
        <f t="shared" si="306"/>
        <v>0</v>
      </c>
      <c r="DZ330" s="206">
        <f t="shared" si="307"/>
        <v>0</v>
      </c>
      <c r="EA330" s="206">
        <f t="shared" si="308"/>
        <v>0</v>
      </c>
      <c r="EB330" s="206">
        <f t="shared" si="309"/>
        <v>0</v>
      </c>
      <c r="EC330" s="206">
        <f t="shared" si="310"/>
        <v>0</v>
      </c>
      <c r="ED330" s="207">
        <f t="shared" si="311"/>
        <v>0</v>
      </c>
      <c r="EE330" s="303">
        <f t="shared" si="312"/>
        <v>0</v>
      </c>
      <c r="EF330" s="317"/>
      <c r="EG330" s="314">
        <v>0</v>
      </c>
    </row>
    <row r="331" spans="1:137" s="126" customFormat="1" ht="15" hidden="1" customHeight="1" outlineLevel="1" x14ac:dyDescent="0.35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>
        <f t="shared" si="282"/>
        <v>0</v>
      </c>
      <c r="DN331" s="317"/>
      <c r="DO331" s="317"/>
      <c r="DP331" s="317"/>
      <c r="DQ331" s="270"/>
      <c r="DR331" s="209"/>
      <c r="DS331" s="205"/>
      <c r="DT331" s="205" t="s">
        <v>276</v>
      </c>
      <c r="DU331" s="206">
        <f t="shared" si="302"/>
        <v>0</v>
      </c>
      <c r="DV331" s="206">
        <f t="shared" si="303"/>
        <v>0</v>
      </c>
      <c r="DW331" s="206">
        <f t="shared" si="304"/>
        <v>0</v>
      </c>
      <c r="DX331" s="206">
        <f t="shared" si="305"/>
        <v>0</v>
      </c>
      <c r="DY331" s="206">
        <f t="shared" si="306"/>
        <v>0</v>
      </c>
      <c r="DZ331" s="206">
        <f t="shared" si="307"/>
        <v>0</v>
      </c>
      <c r="EA331" s="206">
        <f t="shared" si="308"/>
        <v>0</v>
      </c>
      <c r="EB331" s="206">
        <f t="shared" si="309"/>
        <v>0</v>
      </c>
      <c r="EC331" s="206">
        <f t="shared" si="310"/>
        <v>0</v>
      </c>
      <c r="ED331" s="207">
        <f t="shared" si="311"/>
        <v>0</v>
      </c>
      <c r="EE331" s="303">
        <f t="shared" si="312"/>
        <v>0</v>
      </c>
      <c r="EF331" s="317"/>
      <c r="EG331" s="314">
        <v>0</v>
      </c>
    </row>
    <row r="332" spans="1:137" s="126" customFormat="1" ht="15" hidden="1" customHeight="1" outlineLevel="1" x14ac:dyDescent="0.35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>
        <f t="shared" si="282"/>
        <v>0</v>
      </c>
      <c r="DN332" s="317"/>
      <c r="DO332" s="317"/>
      <c r="DP332" s="317"/>
      <c r="DQ332" s="270"/>
      <c r="DR332" s="209"/>
      <c r="DS332" s="209"/>
      <c r="DT332" s="209" t="s">
        <v>380</v>
      </c>
      <c r="DU332" s="206">
        <f t="shared" si="302"/>
        <v>0</v>
      </c>
      <c r="DV332" s="206">
        <f t="shared" si="303"/>
        <v>0</v>
      </c>
      <c r="DW332" s="206">
        <f t="shared" si="304"/>
        <v>0</v>
      </c>
      <c r="DX332" s="206">
        <f t="shared" si="305"/>
        <v>0</v>
      </c>
      <c r="DY332" s="206">
        <f t="shared" si="306"/>
        <v>0</v>
      </c>
      <c r="DZ332" s="206">
        <f t="shared" si="307"/>
        <v>0</v>
      </c>
      <c r="EA332" s="206">
        <f t="shared" si="308"/>
        <v>0</v>
      </c>
      <c r="EB332" s="206">
        <f t="shared" si="309"/>
        <v>0</v>
      </c>
      <c r="EC332" s="206">
        <f t="shared" si="310"/>
        <v>0</v>
      </c>
      <c r="ED332" s="207">
        <f t="shared" si="311"/>
        <v>0</v>
      </c>
      <c r="EE332" s="303">
        <f t="shared" si="312"/>
        <v>0</v>
      </c>
      <c r="EF332" s="317"/>
      <c r="EG332" s="314">
        <v>0</v>
      </c>
    </row>
    <row r="333" spans="1:137" s="126" customFormat="1" ht="15" hidden="1" customHeight="1" outlineLevel="1" x14ac:dyDescent="0.35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>
        <f t="shared" si="282"/>
        <v>0</v>
      </c>
      <c r="DN333" s="317"/>
      <c r="DO333" s="317"/>
      <c r="DP333" s="317"/>
      <c r="DQ333" s="270"/>
      <c r="DR333" s="209"/>
      <c r="DS333" s="205"/>
      <c r="DT333" s="209" t="s">
        <v>374</v>
      </c>
      <c r="DU333" s="206">
        <f t="shared" si="302"/>
        <v>0</v>
      </c>
      <c r="DV333" s="206">
        <f t="shared" si="303"/>
        <v>0</v>
      </c>
      <c r="DW333" s="206">
        <f t="shared" si="304"/>
        <v>0</v>
      </c>
      <c r="DX333" s="206">
        <f t="shared" si="305"/>
        <v>0</v>
      </c>
      <c r="DY333" s="206">
        <f t="shared" si="306"/>
        <v>0</v>
      </c>
      <c r="DZ333" s="206">
        <f t="shared" si="307"/>
        <v>0</v>
      </c>
      <c r="EA333" s="206">
        <f t="shared" si="308"/>
        <v>0</v>
      </c>
      <c r="EB333" s="206">
        <f t="shared" si="309"/>
        <v>0</v>
      </c>
      <c r="EC333" s="206">
        <f t="shared" si="310"/>
        <v>0</v>
      </c>
      <c r="ED333" s="207">
        <f t="shared" si="311"/>
        <v>0</v>
      </c>
      <c r="EE333" s="303">
        <f t="shared" si="312"/>
        <v>0</v>
      </c>
      <c r="EF333" s="317"/>
      <c r="EG333" s="314">
        <v>0</v>
      </c>
    </row>
    <row r="334" spans="1:137" s="126" customFormat="1" ht="15" hidden="1" customHeight="1" outlineLevel="1" x14ac:dyDescent="0.35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>
        <f t="shared" si="282"/>
        <v>0</v>
      </c>
      <c r="DN334" s="317"/>
      <c r="DO334" s="317"/>
      <c r="DP334" s="317"/>
      <c r="DQ334" s="270"/>
      <c r="DR334" s="209"/>
      <c r="DS334" s="205"/>
      <c r="DT334" s="209" t="s">
        <v>376</v>
      </c>
      <c r="DU334" s="206">
        <f t="shared" si="302"/>
        <v>0</v>
      </c>
      <c r="DV334" s="206">
        <f t="shared" si="303"/>
        <v>0</v>
      </c>
      <c r="DW334" s="206">
        <f t="shared" si="304"/>
        <v>0</v>
      </c>
      <c r="DX334" s="206">
        <f t="shared" si="305"/>
        <v>0</v>
      </c>
      <c r="DY334" s="206">
        <f t="shared" si="306"/>
        <v>0</v>
      </c>
      <c r="DZ334" s="206">
        <f t="shared" si="307"/>
        <v>0</v>
      </c>
      <c r="EA334" s="206">
        <f t="shared" si="308"/>
        <v>0</v>
      </c>
      <c r="EB334" s="206">
        <f t="shared" si="309"/>
        <v>0</v>
      </c>
      <c r="EC334" s="206">
        <f t="shared" si="310"/>
        <v>0</v>
      </c>
      <c r="ED334" s="207">
        <f t="shared" si="311"/>
        <v>0</v>
      </c>
      <c r="EE334" s="303">
        <f t="shared" si="312"/>
        <v>0</v>
      </c>
      <c r="EF334" s="317"/>
      <c r="EG334" s="314">
        <v>0</v>
      </c>
    </row>
    <row r="335" spans="1:137" s="126" customFormat="1" ht="15" hidden="1" customHeight="1" outlineLevel="1" x14ac:dyDescent="0.35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>
        <f t="shared" si="282"/>
        <v>0</v>
      </c>
      <c r="DN335" s="317"/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13">I335/$DQ$4</f>
        <v>0</v>
      </c>
      <c r="DV335" s="206">
        <f t="shared" ref="DV335:DV366" si="314">SUM(J335:O335)/$DQ$4</f>
        <v>0</v>
      </c>
      <c r="DW335" s="206">
        <f t="shared" ref="DW335:DW366" si="315">SUM(P335:AL335)/$DQ$4</f>
        <v>0</v>
      </c>
      <c r="DX335" s="206">
        <f t="shared" ref="DX335:DX366" si="316">SUM(AM335:CT335)/$DQ$4</f>
        <v>0</v>
      </c>
      <c r="DY335" s="206">
        <f t="shared" ref="DY335:DY366" si="317">SUM(CU335:CY335)/$DQ$4</f>
        <v>0</v>
      </c>
      <c r="DZ335" s="206">
        <f t="shared" ref="DZ335:DZ366" si="318">SUM(CZ335:DE335)/$DQ$4</f>
        <v>0</v>
      </c>
      <c r="EA335" s="206">
        <f t="shared" ref="EA335:EA366" si="319">SUM(DF335:DG335)/$DQ$4</f>
        <v>0</v>
      </c>
      <c r="EB335" s="206">
        <f t="shared" ref="EB335:EB366" si="320">SUM(DH335:DI335)/$DQ$4</f>
        <v>0</v>
      </c>
      <c r="EC335" s="206">
        <f t="shared" ref="EC335:EC366" si="321">SUM(DJ335:DK335)/$DQ$4</f>
        <v>0</v>
      </c>
      <c r="ED335" s="207">
        <f t="shared" si="311"/>
        <v>0</v>
      </c>
      <c r="EE335" s="303">
        <f t="shared" ref="EE335:EE366" si="322">ED335-(DL335/$DQ$4)</f>
        <v>0</v>
      </c>
      <c r="EF335" s="317"/>
      <c r="EG335" s="314">
        <v>0</v>
      </c>
    </row>
    <row r="336" spans="1:137" s="126" customFormat="1" ht="15" hidden="1" customHeight="1" outlineLevel="1" x14ac:dyDescent="0.35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>
        <f t="shared" si="282"/>
        <v>0</v>
      </c>
      <c r="DN336" s="317"/>
      <c r="DO336" s="317"/>
      <c r="DP336" s="317"/>
      <c r="DQ336" s="270"/>
      <c r="DR336" s="209"/>
      <c r="DS336" s="205"/>
      <c r="DT336" s="205" t="s">
        <v>379</v>
      </c>
      <c r="DU336" s="206">
        <f t="shared" si="313"/>
        <v>0</v>
      </c>
      <c r="DV336" s="206">
        <f t="shared" si="314"/>
        <v>0</v>
      </c>
      <c r="DW336" s="206">
        <f t="shared" si="315"/>
        <v>0</v>
      </c>
      <c r="DX336" s="206">
        <f t="shared" si="316"/>
        <v>0</v>
      </c>
      <c r="DY336" s="206">
        <f t="shared" si="317"/>
        <v>0</v>
      </c>
      <c r="DZ336" s="206">
        <f t="shared" si="318"/>
        <v>0</v>
      </c>
      <c r="EA336" s="206">
        <f t="shared" si="319"/>
        <v>0</v>
      </c>
      <c r="EB336" s="206">
        <f t="shared" si="320"/>
        <v>0</v>
      </c>
      <c r="EC336" s="206">
        <f t="shared" si="321"/>
        <v>0</v>
      </c>
      <c r="ED336" s="207">
        <f t="shared" si="311"/>
        <v>0</v>
      </c>
      <c r="EE336" s="303">
        <f t="shared" si="322"/>
        <v>0</v>
      </c>
      <c r="EF336" s="317"/>
      <c r="EG336" s="314">
        <v>0</v>
      </c>
    </row>
    <row r="337" spans="1:137" s="126" customFormat="1" ht="15" hidden="1" customHeight="1" outlineLevel="1" x14ac:dyDescent="0.35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>
        <f t="shared" ref="DM337:DM372" si="323">SUM(I337:AL337)</f>
        <v>0</v>
      </c>
      <c r="DN337" s="317"/>
      <c r="DO337" s="317"/>
      <c r="DP337" s="317"/>
      <c r="DQ337" s="270"/>
      <c r="DR337" s="218"/>
      <c r="DS337" s="209" t="s">
        <v>313</v>
      </c>
      <c r="DT337" s="267"/>
      <c r="DU337" s="206">
        <f t="shared" si="313"/>
        <v>0</v>
      </c>
      <c r="DV337" s="206">
        <f t="shared" si="314"/>
        <v>0</v>
      </c>
      <c r="DW337" s="206">
        <f t="shared" si="315"/>
        <v>0</v>
      </c>
      <c r="DX337" s="206">
        <f t="shared" si="316"/>
        <v>0</v>
      </c>
      <c r="DY337" s="206">
        <f t="shared" si="317"/>
        <v>0</v>
      </c>
      <c r="DZ337" s="206">
        <f t="shared" si="318"/>
        <v>0</v>
      </c>
      <c r="EA337" s="206">
        <f t="shared" si="319"/>
        <v>0</v>
      </c>
      <c r="EB337" s="206">
        <f t="shared" si="320"/>
        <v>0</v>
      </c>
      <c r="EC337" s="206">
        <f t="shared" si="321"/>
        <v>0</v>
      </c>
      <c r="ED337" s="207">
        <f t="shared" si="311"/>
        <v>0</v>
      </c>
      <c r="EE337" s="303">
        <f t="shared" si="322"/>
        <v>0</v>
      </c>
      <c r="EF337" s="317"/>
      <c r="EG337" s="314">
        <v>0</v>
      </c>
    </row>
    <row r="338" spans="1:137" s="126" customFormat="1" ht="15" hidden="1" customHeight="1" outlineLevel="1" x14ac:dyDescent="0.35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>
        <f t="shared" si="323"/>
        <v>0</v>
      </c>
      <c r="DN338" s="317"/>
      <c r="DO338" s="317"/>
      <c r="DP338" s="317"/>
      <c r="DQ338" s="270"/>
      <c r="DR338" s="209"/>
      <c r="DS338" s="209"/>
      <c r="DT338" s="209" t="s">
        <v>371</v>
      </c>
      <c r="DU338" s="206">
        <f t="shared" si="313"/>
        <v>0</v>
      </c>
      <c r="DV338" s="206">
        <f t="shared" si="314"/>
        <v>0</v>
      </c>
      <c r="DW338" s="206">
        <f t="shared" si="315"/>
        <v>0</v>
      </c>
      <c r="DX338" s="206">
        <f t="shared" si="316"/>
        <v>0</v>
      </c>
      <c r="DY338" s="206">
        <f t="shared" si="317"/>
        <v>0</v>
      </c>
      <c r="DZ338" s="206">
        <f t="shared" si="318"/>
        <v>0</v>
      </c>
      <c r="EA338" s="206">
        <f t="shared" si="319"/>
        <v>0</v>
      </c>
      <c r="EB338" s="206">
        <f t="shared" si="320"/>
        <v>0</v>
      </c>
      <c r="EC338" s="206">
        <f t="shared" si="321"/>
        <v>0</v>
      </c>
      <c r="ED338" s="207">
        <f t="shared" si="311"/>
        <v>0</v>
      </c>
      <c r="EE338" s="303">
        <f t="shared" si="322"/>
        <v>0</v>
      </c>
      <c r="EF338" s="317"/>
      <c r="EG338" s="314">
        <v>0</v>
      </c>
    </row>
    <row r="339" spans="1:137" s="126" customFormat="1" ht="15" hidden="1" customHeight="1" outlineLevel="1" x14ac:dyDescent="0.35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-384750.00002011098</v>
      </c>
      <c r="J339" s="268">
        <v>-384750.000020081</v>
      </c>
      <c r="K339" s="268">
        <v>-384750.000020081</v>
      </c>
      <c r="L339" s="206">
        <v>-384750.000020081</v>
      </c>
      <c r="M339" s="206">
        <v>-384750.000020081</v>
      </c>
      <c r="N339" s="206">
        <v>-384750.00002011098</v>
      </c>
      <c r="O339" s="206">
        <v>-384750.000020081</v>
      </c>
      <c r="P339" s="206">
        <v>-384750.000020081</v>
      </c>
      <c r="Q339" s="206">
        <v>-384750.000020081</v>
      </c>
      <c r="R339" s="206">
        <v>-384750.00002011098</v>
      </c>
      <c r="S339" s="206">
        <v>-384750.00002004998</v>
      </c>
      <c r="T339" s="206">
        <v>-384750.00002011098</v>
      </c>
      <c r="U339" s="206">
        <v>-384750.000020081</v>
      </c>
      <c r="V339" s="206">
        <v>-384750.00002011098</v>
      </c>
      <c r="W339" s="206">
        <v>-384750.00002004998</v>
      </c>
      <c r="X339" s="206">
        <v>-384750.00002011098</v>
      </c>
      <c r="Y339" s="206">
        <v>-384750.000020081</v>
      </c>
      <c r="Z339" s="206">
        <v>-384750.00002011098</v>
      </c>
      <c r="AA339" s="206">
        <v>-384750.000020081</v>
      </c>
      <c r="AB339" s="206">
        <v>-384750.000020081</v>
      </c>
      <c r="AC339" s="206">
        <v>-384750.000020081</v>
      </c>
      <c r="AD339" s="206">
        <v>-384750.000020081</v>
      </c>
      <c r="AE339" s="206">
        <v>-384750.00002011098</v>
      </c>
      <c r="AF339" s="206">
        <v>-384750.000020081</v>
      </c>
      <c r="AG339" s="206">
        <v>-384750.000020081</v>
      </c>
      <c r="AH339" s="206">
        <v>-384750.000020081</v>
      </c>
      <c r="AI339" s="206">
        <v>-384750.00002011098</v>
      </c>
      <c r="AJ339" s="206">
        <v>-384750.000020081</v>
      </c>
      <c r="AK339" s="206">
        <v>-384750.000020081</v>
      </c>
      <c r="AL339" s="206">
        <v>-384750.000020081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-146790833.34099701</v>
      </c>
      <c r="DJ339" s="206">
        <v>0</v>
      </c>
      <c r="DK339" s="206">
        <v>0</v>
      </c>
      <c r="DL339" s="207">
        <v>-158333333.34159964</v>
      </c>
      <c r="DM339" s="343">
        <f t="shared" si="323"/>
        <v>-11542500.00060264</v>
      </c>
      <c r="DN339" s="317"/>
      <c r="DO339" s="317"/>
      <c r="DP339" s="317"/>
      <c r="DQ339" s="270"/>
      <c r="DR339" s="209"/>
      <c r="DS339" s="205"/>
      <c r="DT339" s="205" t="s">
        <v>276</v>
      </c>
      <c r="DU339" s="206">
        <f t="shared" si="313"/>
        <v>-0.384750000020111</v>
      </c>
      <c r="DV339" s="206">
        <f t="shared" si="314"/>
        <v>-2.308500000120516</v>
      </c>
      <c r="DW339" s="206">
        <f t="shared" si="315"/>
        <v>-8.8492500004620123</v>
      </c>
      <c r="DX339" s="206">
        <f t="shared" si="316"/>
        <v>0</v>
      </c>
      <c r="DY339" s="206">
        <f t="shared" si="317"/>
        <v>0</v>
      </c>
      <c r="DZ339" s="206">
        <f t="shared" si="318"/>
        <v>0</v>
      </c>
      <c r="EA339" s="206">
        <f t="shared" si="319"/>
        <v>0</v>
      </c>
      <c r="EB339" s="206">
        <f t="shared" si="320"/>
        <v>-146.79083334099701</v>
      </c>
      <c r="EC339" s="206">
        <f t="shared" si="321"/>
        <v>0</v>
      </c>
      <c r="ED339" s="207">
        <f t="shared" si="311"/>
        <v>-158.33333334159965</v>
      </c>
      <c r="EE339" s="303">
        <f t="shared" si="322"/>
        <v>0</v>
      </c>
      <c r="EF339" s="317"/>
      <c r="EG339" s="314">
        <v>0</v>
      </c>
    </row>
    <row r="340" spans="1:137" s="126" customFormat="1" ht="15" hidden="1" customHeight="1" outlineLevel="1" x14ac:dyDescent="0.35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>
        <f t="shared" si="323"/>
        <v>0</v>
      </c>
      <c r="DN340" s="317"/>
      <c r="DO340" s="317"/>
      <c r="DP340" s="317"/>
      <c r="DQ340" s="270"/>
      <c r="DR340" s="209"/>
      <c r="DS340" s="209"/>
      <c r="DT340" s="209" t="s">
        <v>380</v>
      </c>
      <c r="DU340" s="206">
        <f t="shared" si="313"/>
        <v>0</v>
      </c>
      <c r="DV340" s="206">
        <f t="shared" si="314"/>
        <v>0</v>
      </c>
      <c r="DW340" s="206">
        <f t="shared" si="315"/>
        <v>0</v>
      </c>
      <c r="DX340" s="206">
        <f t="shared" si="316"/>
        <v>0</v>
      </c>
      <c r="DY340" s="206">
        <f t="shared" si="317"/>
        <v>0</v>
      </c>
      <c r="DZ340" s="206">
        <f t="shared" si="318"/>
        <v>0</v>
      </c>
      <c r="EA340" s="206">
        <f t="shared" si="319"/>
        <v>0</v>
      </c>
      <c r="EB340" s="206">
        <f t="shared" si="320"/>
        <v>0</v>
      </c>
      <c r="EC340" s="206">
        <f t="shared" si="321"/>
        <v>0</v>
      </c>
      <c r="ED340" s="207">
        <f t="shared" si="311"/>
        <v>0</v>
      </c>
      <c r="EE340" s="303">
        <f t="shared" si="322"/>
        <v>0</v>
      </c>
      <c r="EF340" s="317"/>
      <c r="EG340" s="314">
        <v>0</v>
      </c>
    </row>
    <row r="341" spans="1:137" s="126" customFormat="1" ht="15" hidden="1" customHeight="1" outlineLevel="1" x14ac:dyDescent="0.35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>
        <f t="shared" si="323"/>
        <v>0</v>
      </c>
      <c r="DN341" s="317"/>
      <c r="DO341" s="317"/>
      <c r="DP341" s="317"/>
      <c r="DQ341" s="270"/>
      <c r="DR341" s="209"/>
      <c r="DS341" s="205"/>
      <c r="DT341" s="209" t="s">
        <v>374</v>
      </c>
      <c r="DU341" s="206">
        <f t="shared" si="313"/>
        <v>0</v>
      </c>
      <c r="DV341" s="206">
        <f t="shared" si="314"/>
        <v>0</v>
      </c>
      <c r="DW341" s="206">
        <f t="shared" si="315"/>
        <v>0</v>
      </c>
      <c r="DX341" s="206">
        <f t="shared" si="316"/>
        <v>0</v>
      </c>
      <c r="DY341" s="206">
        <f t="shared" si="317"/>
        <v>0</v>
      </c>
      <c r="DZ341" s="206">
        <f t="shared" si="318"/>
        <v>0</v>
      </c>
      <c r="EA341" s="206">
        <f t="shared" si="319"/>
        <v>0</v>
      </c>
      <c r="EB341" s="206">
        <f t="shared" si="320"/>
        <v>0</v>
      </c>
      <c r="EC341" s="206">
        <f t="shared" si="321"/>
        <v>0</v>
      </c>
      <c r="ED341" s="207">
        <f t="shared" si="311"/>
        <v>0</v>
      </c>
      <c r="EE341" s="303">
        <f t="shared" si="322"/>
        <v>0</v>
      </c>
      <c r="EF341" s="317"/>
      <c r="EG341" s="314">
        <v>0</v>
      </c>
    </row>
    <row r="342" spans="1:137" s="126" customFormat="1" ht="15" hidden="1" customHeight="1" outlineLevel="1" x14ac:dyDescent="0.35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>
        <f t="shared" si="323"/>
        <v>0</v>
      </c>
      <c r="DN342" s="317"/>
      <c r="DO342" s="317"/>
      <c r="DP342" s="317"/>
      <c r="DQ342" s="270"/>
      <c r="DR342" s="209"/>
      <c r="DS342" s="205"/>
      <c r="DT342" s="209" t="s">
        <v>376</v>
      </c>
      <c r="DU342" s="206">
        <f t="shared" si="313"/>
        <v>0</v>
      </c>
      <c r="DV342" s="206">
        <f t="shared" si="314"/>
        <v>0</v>
      </c>
      <c r="DW342" s="206">
        <f t="shared" si="315"/>
        <v>0</v>
      </c>
      <c r="DX342" s="206">
        <f t="shared" si="316"/>
        <v>0</v>
      </c>
      <c r="DY342" s="206">
        <f t="shared" si="317"/>
        <v>0</v>
      </c>
      <c r="DZ342" s="206">
        <f t="shared" si="318"/>
        <v>0</v>
      </c>
      <c r="EA342" s="206">
        <f t="shared" si="319"/>
        <v>0</v>
      </c>
      <c r="EB342" s="206">
        <f t="shared" si="320"/>
        <v>0</v>
      </c>
      <c r="EC342" s="206">
        <f t="shared" si="321"/>
        <v>0</v>
      </c>
      <c r="ED342" s="207">
        <f t="shared" si="311"/>
        <v>0</v>
      </c>
      <c r="EE342" s="303">
        <f t="shared" si="322"/>
        <v>0</v>
      </c>
      <c r="EF342" s="317"/>
      <c r="EG342" s="314">
        <v>0</v>
      </c>
    </row>
    <row r="343" spans="1:137" s="126" customFormat="1" ht="15" hidden="1" customHeight="1" outlineLevel="1" x14ac:dyDescent="0.35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>
        <f t="shared" si="323"/>
        <v>0</v>
      </c>
      <c r="DN343" s="317"/>
      <c r="DO343" s="317"/>
      <c r="DP343" s="317"/>
      <c r="DQ343" s="270"/>
      <c r="DR343" s="209"/>
      <c r="DS343" s="205"/>
      <c r="DT343" s="205" t="s">
        <v>377</v>
      </c>
      <c r="DU343" s="206">
        <f t="shared" si="313"/>
        <v>0</v>
      </c>
      <c r="DV343" s="206">
        <f t="shared" si="314"/>
        <v>0</v>
      </c>
      <c r="DW343" s="206">
        <f t="shared" si="315"/>
        <v>0</v>
      </c>
      <c r="DX343" s="206">
        <f t="shared" si="316"/>
        <v>0</v>
      </c>
      <c r="DY343" s="206">
        <f t="shared" si="317"/>
        <v>0</v>
      </c>
      <c r="DZ343" s="206">
        <f t="shared" si="318"/>
        <v>0</v>
      </c>
      <c r="EA343" s="206">
        <f t="shared" si="319"/>
        <v>0</v>
      </c>
      <c r="EB343" s="206">
        <f t="shared" si="320"/>
        <v>0</v>
      </c>
      <c r="EC343" s="206">
        <f t="shared" si="321"/>
        <v>0</v>
      </c>
      <c r="ED343" s="207">
        <f t="shared" si="311"/>
        <v>0</v>
      </c>
      <c r="EE343" s="303">
        <f t="shared" si="322"/>
        <v>0</v>
      </c>
      <c r="EF343" s="317"/>
      <c r="EG343" s="314">
        <v>0</v>
      </c>
    </row>
    <row r="344" spans="1:137" s="126" customFormat="1" ht="15" hidden="1" customHeight="1" outlineLevel="1" x14ac:dyDescent="0.35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-2676941.7500000596</v>
      </c>
      <c r="J344" s="268">
        <v>-2676941.75</v>
      </c>
      <c r="K344" s="268">
        <v>-2676941.7499999399</v>
      </c>
      <c r="L344" s="206">
        <v>-2676941.75</v>
      </c>
      <c r="M344" s="206">
        <v>-2676941.75</v>
      </c>
      <c r="N344" s="206">
        <v>-2676941.7500000596</v>
      </c>
      <c r="O344" s="206">
        <v>-2676941.7499999399</v>
      </c>
      <c r="P344" s="206">
        <v>-2676941.75</v>
      </c>
      <c r="Q344" s="206">
        <v>-2676941.7500000149</v>
      </c>
      <c r="R344" s="206">
        <v>-2676941.7500000596</v>
      </c>
      <c r="S344" s="206">
        <v>-2676941.7499999399</v>
      </c>
      <c r="T344" s="206">
        <v>-2676941.75</v>
      </c>
      <c r="U344" s="206">
        <v>-2676941.7499999842</v>
      </c>
      <c r="V344" s="206">
        <v>-2676941.75</v>
      </c>
      <c r="W344" s="206">
        <v>-2676941.75</v>
      </c>
      <c r="X344" s="206">
        <v>-2676941.7500000149</v>
      </c>
      <c r="Y344" s="206">
        <v>-2676941.75</v>
      </c>
      <c r="Z344" s="206">
        <v>-2676941.75</v>
      </c>
      <c r="AA344" s="206">
        <v>-2676941.750000075</v>
      </c>
      <c r="AB344" s="206">
        <v>-2676941.7499999087</v>
      </c>
      <c r="AC344" s="206">
        <v>-2676941.7500000149</v>
      </c>
      <c r="AD344" s="206">
        <v>-2676941.75</v>
      </c>
      <c r="AE344" s="206">
        <v>-2676941.75</v>
      </c>
      <c r="AF344" s="206">
        <v>-2676941.75</v>
      </c>
      <c r="AG344" s="206">
        <v>-2676941.75</v>
      </c>
      <c r="AH344" s="206">
        <v>-2676941.75</v>
      </c>
      <c r="AI344" s="206">
        <v>-2676941.75</v>
      </c>
      <c r="AJ344" s="206">
        <v>-2676941.7500000596</v>
      </c>
      <c r="AK344" s="206">
        <v>-2676941.7499999548</v>
      </c>
      <c r="AL344" s="206">
        <v>-2676941.7499999842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-474572997.5</v>
      </c>
      <c r="DJ344" s="206">
        <v>0</v>
      </c>
      <c r="DK344" s="206">
        <v>0</v>
      </c>
      <c r="DL344" s="207">
        <v>-554881250</v>
      </c>
      <c r="DM344" s="343">
        <f t="shared" si="323"/>
        <v>-80308252.500000015</v>
      </c>
      <c r="DN344" s="317"/>
      <c r="DO344" s="317"/>
      <c r="DP344" s="317"/>
      <c r="DQ344" s="270"/>
      <c r="DR344" s="209"/>
      <c r="DS344" s="205"/>
      <c r="DT344" s="205" t="s">
        <v>379</v>
      </c>
      <c r="DU344" s="206">
        <f t="shared" si="313"/>
        <v>-2.6769417500000596</v>
      </c>
      <c r="DV344" s="206">
        <f t="shared" si="314"/>
        <v>-16.061650499999942</v>
      </c>
      <c r="DW344" s="206">
        <f t="shared" si="315"/>
        <v>-61.569660250000013</v>
      </c>
      <c r="DX344" s="206">
        <f t="shared" si="316"/>
        <v>0</v>
      </c>
      <c r="DY344" s="206">
        <f t="shared" si="317"/>
        <v>0</v>
      </c>
      <c r="DZ344" s="206">
        <f t="shared" si="318"/>
        <v>0</v>
      </c>
      <c r="EA344" s="206">
        <f t="shared" si="319"/>
        <v>0</v>
      </c>
      <c r="EB344" s="206">
        <f t="shared" si="320"/>
        <v>-474.57299749999999</v>
      </c>
      <c r="EC344" s="206">
        <f t="shared" si="321"/>
        <v>0</v>
      </c>
      <c r="ED344" s="207">
        <f t="shared" si="311"/>
        <v>-554.88125000000002</v>
      </c>
      <c r="EE344" s="303">
        <f t="shared" si="322"/>
        <v>0</v>
      </c>
      <c r="EF344" s="317"/>
      <c r="EG344" s="314">
        <v>3.1974423109204508E-14</v>
      </c>
    </row>
    <row r="345" spans="1:137" s="126" customFormat="1" ht="15" hidden="1" customHeight="1" outlineLevel="1" x14ac:dyDescent="0.35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>
        <f t="shared" si="323"/>
        <v>0</v>
      </c>
      <c r="DN345" s="317"/>
      <c r="DO345" s="317" t="s">
        <v>445</v>
      </c>
      <c r="DP345" s="317"/>
      <c r="DQ345" s="270"/>
      <c r="DR345" s="218"/>
      <c r="DS345" s="209" t="s">
        <v>314</v>
      </c>
      <c r="DT345" s="267"/>
      <c r="DU345" s="206">
        <f t="shared" si="313"/>
        <v>0</v>
      </c>
      <c r="DV345" s="206">
        <f t="shared" si="314"/>
        <v>0</v>
      </c>
      <c r="DW345" s="206">
        <f t="shared" si="315"/>
        <v>0</v>
      </c>
      <c r="DX345" s="206">
        <f t="shared" si="316"/>
        <v>0</v>
      </c>
      <c r="DY345" s="206">
        <f t="shared" si="317"/>
        <v>0</v>
      </c>
      <c r="DZ345" s="206">
        <f t="shared" si="318"/>
        <v>0</v>
      </c>
      <c r="EA345" s="206">
        <f t="shared" si="319"/>
        <v>0</v>
      </c>
      <c r="EB345" s="206">
        <f t="shared" si="320"/>
        <v>0</v>
      </c>
      <c r="EC345" s="206">
        <f t="shared" si="321"/>
        <v>0</v>
      </c>
      <c r="ED345" s="207">
        <f t="shared" si="311"/>
        <v>0</v>
      </c>
      <c r="EE345" s="303">
        <f t="shared" si="322"/>
        <v>0</v>
      </c>
      <c r="EF345" s="317"/>
      <c r="EG345" s="314">
        <v>0</v>
      </c>
    </row>
    <row r="346" spans="1:137" s="126" customFormat="1" ht="15" hidden="1" customHeight="1" outlineLevel="1" x14ac:dyDescent="0.35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>
        <f t="shared" si="323"/>
        <v>0</v>
      </c>
      <c r="DN346" s="317"/>
      <c r="DO346" s="317"/>
      <c r="DP346" s="317"/>
      <c r="DQ346" s="270"/>
      <c r="DR346" s="209"/>
      <c r="DS346" s="209"/>
      <c r="DT346" s="209" t="s">
        <v>371</v>
      </c>
      <c r="DU346" s="206">
        <f t="shared" si="313"/>
        <v>0</v>
      </c>
      <c r="DV346" s="206">
        <f t="shared" si="314"/>
        <v>0</v>
      </c>
      <c r="DW346" s="206">
        <f t="shared" si="315"/>
        <v>0</v>
      </c>
      <c r="DX346" s="206">
        <f t="shared" si="316"/>
        <v>0</v>
      </c>
      <c r="DY346" s="206">
        <f t="shared" si="317"/>
        <v>0</v>
      </c>
      <c r="DZ346" s="206">
        <f t="shared" si="318"/>
        <v>0</v>
      </c>
      <c r="EA346" s="206">
        <f t="shared" si="319"/>
        <v>0</v>
      </c>
      <c r="EB346" s="206">
        <f t="shared" si="320"/>
        <v>0</v>
      </c>
      <c r="EC346" s="206">
        <f t="shared" si="321"/>
        <v>0</v>
      </c>
      <c r="ED346" s="207">
        <f t="shared" si="311"/>
        <v>0</v>
      </c>
      <c r="EE346" s="303">
        <f t="shared" si="322"/>
        <v>0</v>
      </c>
      <c r="EF346" s="317"/>
      <c r="EG346" s="314">
        <v>0</v>
      </c>
    </row>
    <row r="347" spans="1:137" s="126" customFormat="1" ht="15" hidden="1" customHeight="1" outlineLevel="1" x14ac:dyDescent="0.35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>
        <f t="shared" si="323"/>
        <v>0</v>
      </c>
      <c r="DN347" s="317"/>
      <c r="DO347" s="317"/>
      <c r="DP347" s="317"/>
      <c r="DQ347" s="270"/>
      <c r="DR347" s="209"/>
      <c r="DS347" s="205"/>
      <c r="DT347" s="205" t="s">
        <v>276</v>
      </c>
      <c r="DU347" s="206">
        <f t="shared" si="313"/>
        <v>0</v>
      </c>
      <c r="DV347" s="206">
        <f t="shared" si="314"/>
        <v>0</v>
      </c>
      <c r="DW347" s="206">
        <f t="shared" si="315"/>
        <v>0</v>
      </c>
      <c r="DX347" s="206">
        <f t="shared" si="316"/>
        <v>0</v>
      </c>
      <c r="DY347" s="206">
        <f t="shared" si="317"/>
        <v>0</v>
      </c>
      <c r="DZ347" s="206">
        <f t="shared" si="318"/>
        <v>0</v>
      </c>
      <c r="EA347" s="206">
        <f t="shared" si="319"/>
        <v>0</v>
      </c>
      <c r="EB347" s="206">
        <f t="shared" si="320"/>
        <v>0</v>
      </c>
      <c r="EC347" s="206">
        <f t="shared" si="321"/>
        <v>0</v>
      </c>
      <c r="ED347" s="207">
        <f t="shared" si="311"/>
        <v>0</v>
      </c>
      <c r="EE347" s="303">
        <f t="shared" si="322"/>
        <v>0</v>
      </c>
      <c r="EF347" s="317"/>
      <c r="EG347" s="314">
        <v>0</v>
      </c>
    </row>
    <row r="348" spans="1:137" s="126" customFormat="1" ht="15" hidden="1" customHeight="1" outlineLevel="1" x14ac:dyDescent="0.35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>
        <f t="shared" si="323"/>
        <v>0</v>
      </c>
      <c r="DN348" s="317"/>
      <c r="DO348" s="317"/>
      <c r="DP348" s="317"/>
      <c r="DQ348" s="270"/>
      <c r="DR348" s="209"/>
      <c r="DS348" s="209"/>
      <c r="DT348" s="209" t="s">
        <v>380</v>
      </c>
      <c r="DU348" s="206">
        <f t="shared" si="313"/>
        <v>0</v>
      </c>
      <c r="DV348" s="206">
        <f t="shared" si="314"/>
        <v>0</v>
      </c>
      <c r="DW348" s="206">
        <f t="shared" si="315"/>
        <v>0</v>
      </c>
      <c r="DX348" s="206">
        <f t="shared" si="316"/>
        <v>0</v>
      </c>
      <c r="DY348" s="206">
        <f t="shared" si="317"/>
        <v>0</v>
      </c>
      <c r="DZ348" s="206">
        <f t="shared" si="318"/>
        <v>0</v>
      </c>
      <c r="EA348" s="206">
        <f t="shared" si="319"/>
        <v>0</v>
      </c>
      <c r="EB348" s="206">
        <f t="shared" si="320"/>
        <v>0</v>
      </c>
      <c r="EC348" s="206">
        <f t="shared" si="321"/>
        <v>0</v>
      </c>
      <c r="ED348" s="207">
        <f t="shared" si="311"/>
        <v>0</v>
      </c>
      <c r="EE348" s="303">
        <f t="shared" si="322"/>
        <v>0</v>
      </c>
      <c r="EF348" s="317"/>
      <c r="EG348" s="314">
        <v>0</v>
      </c>
    </row>
    <row r="349" spans="1:137" s="126" customFormat="1" ht="15" hidden="1" customHeight="1" outlineLevel="1" x14ac:dyDescent="0.35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>
        <f t="shared" si="323"/>
        <v>0</v>
      </c>
      <c r="DN349" s="317"/>
      <c r="DO349" s="317"/>
      <c r="DP349" s="317"/>
      <c r="DQ349" s="270"/>
      <c r="DR349" s="209"/>
      <c r="DS349" s="205"/>
      <c r="DT349" s="209" t="s">
        <v>374</v>
      </c>
      <c r="DU349" s="206">
        <f t="shared" si="313"/>
        <v>0</v>
      </c>
      <c r="DV349" s="206">
        <f t="shared" si="314"/>
        <v>0</v>
      </c>
      <c r="DW349" s="206">
        <f t="shared" si="315"/>
        <v>0</v>
      </c>
      <c r="DX349" s="206">
        <f t="shared" si="316"/>
        <v>0</v>
      </c>
      <c r="DY349" s="206">
        <f t="shared" si="317"/>
        <v>0</v>
      </c>
      <c r="DZ349" s="206">
        <f t="shared" si="318"/>
        <v>0</v>
      </c>
      <c r="EA349" s="206">
        <f t="shared" si="319"/>
        <v>0</v>
      </c>
      <c r="EB349" s="206">
        <f t="shared" si="320"/>
        <v>0</v>
      </c>
      <c r="EC349" s="206">
        <f t="shared" si="321"/>
        <v>0</v>
      </c>
      <c r="ED349" s="207">
        <f t="shared" si="311"/>
        <v>0</v>
      </c>
      <c r="EE349" s="303">
        <f t="shared" si="322"/>
        <v>0</v>
      </c>
      <c r="EF349" s="317"/>
      <c r="EG349" s="314">
        <v>0</v>
      </c>
    </row>
    <row r="350" spans="1:137" s="126" customFormat="1" ht="15" hidden="1" customHeight="1" outlineLevel="1" x14ac:dyDescent="0.35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>
        <f t="shared" si="323"/>
        <v>0</v>
      </c>
      <c r="DN350" s="317"/>
      <c r="DO350" s="317"/>
      <c r="DP350" s="317"/>
      <c r="DQ350" s="270"/>
      <c r="DR350" s="209"/>
      <c r="DS350" s="205"/>
      <c r="DT350" s="209" t="s">
        <v>376</v>
      </c>
      <c r="DU350" s="206">
        <f t="shared" si="313"/>
        <v>0</v>
      </c>
      <c r="DV350" s="206">
        <f t="shared" si="314"/>
        <v>0</v>
      </c>
      <c r="DW350" s="206">
        <f t="shared" si="315"/>
        <v>0</v>
      </c>
      <c r="DX350" s="206">
        <f t="shared" si="316"/>
        <v>0</v>
      </c>
      <c r="DY350" s="206">
        <f t="shared" si="317"/>
        <v>0</v>
      </c>
      <c r="DZ350" s="206">
        <f t="shared" si="318"/>
        <v>0</v>
      </c>
      <c r="EA350" s="206">
        <f t="shared" si="319"/>
        <v>0</v>
      </c>
      <c r="EB350" s="206">
        <f t="shared" si="320"/>
        <v>0</v>
      </c>
      <c r="EC350" s="206">
        <f t="shared" si="321"/>
        <v>0</v>
      </c>
      <c r="ED350" s="207">
        <f t="shared" si="311"/>
        <v>0</v>
      </c>
      <c r="EE350" s="303">
        <f t="shared" si="322"/>
        <v>0</v>
      </c>
      <c r="EF350" s="317"/>
      <c r="EG350" s="314">
        <v>0</v>
      </c>
    </row>
    <row r="351" spans="1:137" s="126" customFormat="1" ht="15" hidden="1" customHeight="1" outlineLevel="1" x14ac:dyDescent="0.35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>
        <f t="shared" si="323"/>
        <v>0</v>
      </c>
      <c r="DN351" s="317"/>
      <c r="DO351" s="317"/>
      <c r="DP351" s="317"/>
      <c r="DQ351" s="270"/>
      <c r="DR351" s="209"/>
      <c r="DS351" s="205"/>
      <c r="DT351" s="205" t="s">
        <v>377</v>
      </c>
      <c r="DU351" s="206">
        <f t="shared" si="313"/>
        <v>0</v>
      </c>
      <c r="DV351" s="206">
        <f t="shared" si="314"/>
        <v>0</v>
      </c>
      <c r="DW351" s="206">
        <f t="shared" si="315"/>
        <v>0</v>
      </c>
      <c r="DX351" s="206">
        <f t="shared" si="316"/>
        <v>0</v>
      </c>
      <c r="DY351" s="206">
        <f t="shared" si="317"/>
        <v>0</v>
      </c>
      <c r="DZ351" s="206">
        <f t="shared" si="318"/>
        <v>0</v>
      </c>
      <c r="EA351" s="206">
        <f t="shared" si="319"/>
        <v>0</v>
      </c>
      <c r="EB351" s="206">
        <f t="shared" si="320"/>
        <v>0</v>
      </c>
      <c r="EC351" s="206">
        <f t="shared" si="321"/>
        <v>0</v>
      </c>
      <c r="ED351" s="207">
        <f t="shared" si="311"/>
        <v>0</v>
      </c>
      <c r="EE351" s="303">
        <f t="shared" si="322"/>
        <v>0</v>
      </c>
      <c r="EF351" s="317"/>
      <c r="EG351" s="314">
        <v>0</v>
      </c>
    </row>
    <row r="352" spans="1:137" s="126" customFormat="1" ht="15" hidden="1" customHeight="1" outlineLevel="1" x14ac:dyDescent="0.35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>
        <f t="shared" si="323"/>
        <v>0</v>
      </c>
      <c r="DN352" s="317"/>
      <c r="DO352" s="317"/>
      <c r="DP352" s="317"/>
      <c r="DQ352" s="270"/>
      <c r="DR352" s="209"/>
      <c r="DS352" s="205"/>
      <c r="DT352" s="205" t="s">
        <v>379</v>
      </c>
      <c r="DU352" s="206">
        <f t="shared" si="313"/>
        <v>0</v>
      </c>
      <c r="DV352" s="206">
        <f t="shared" si="314"/>
        <v>0</v>
      </c>
      <c r="DW352" s="206">
        <f t="shared" si="315"/>
        <v>0</v>
      </c>
      <c r="DX352" s="206">
        <f t="shared" si="316"/>
        <v>0</v>
      </c>
      <c r="DY352" s="206">
        <f t="shared" si="317"/>
        <v>0</v>
      </c>
      <c r="DZ352" s="206">
        <f t="shared" si="318"/>
        <v>0</v>
      </c>
      <c r="EA352" s="206">
        <f t="shared" si="319"/>
        <v>0</v>
      </c>
      <c r="EB352" s="206">
        <f t="shared" si="320"/>
        <v>0</v>
      </c>
      <c r="EC352" s="206">
        <f t="shared" si="321"/>
        <v>0</v>
      </c>
      <c r="ED352" s="207">
        <f t="shared" si="311"/>
        <v>0</v>
      </c>
      <c r="EE352" s="303">
        <f t="shared" si="322"/>
        <v>0</v>
      </c>
      <c r="EF352" s="317"/>
      <c r="EG352" s="314">
        <v>0</v>
      </c>
    </row>
    <row r="353" spans="1:137" s="126" customFormat="1" ht="15.75" hidden="1" customHeight="1" outlineLevel="1" x14ac:dyDescent="0.35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>
        <f t="shared" si="323"/>
        <v>0</v>
      </c>
      <c r="DN353" s="317"/>
      <c r="DO353" s="317"/>
      <c r="DP353" s="317"/>
      <c r="DQ353" s="279" t="s">
        <v>385</v>
      </c>
      <c r="DR353" s="277"/>
      <c r="DS353" s="280"/>
      <c r="DT353" s="281"/>
      <c r="DU353" s="206">
        <f t="shared" si="313"/>
        <v>0</v>
      </c>
      <c r="DV353" s="206">
        <f t="shared" si="314"/>
        <v>0</v>
      </c>
      <c r="DW353" s="206">
        <f t="shared" si="315"/>
        <v>0</v>
      </c>
      <c r="DX353" s="206">
        <f t="shared" si="316"/>
        <v>0</v>
      </c>
      <c r="DY353" s="206">
        <f t="shared" si="317"/>
        <v>0</v>
      </c>
      <c r="DZ353" s="206">
        <f t="shared" si="318"/>
        <v>0</v>
      </c>
      <c r="EA353" s="206">
        <f t="shared" si="319"/>
        <v>0</v>
      </c>
      <c r="EB353" s="206">
        <f t="shared" si="320"/>
        <v>0</v>
      </c>
      <c r="EC353" s="206">
        <f t="shared" si="321"/>
        <v>0</v>
      </c>
      <c r="ED353" s="207">
        <f t="shared" si="311"/>
        <v>0</v>
      </c>
      <c r="EE353" s="303">
        <f t="shared" si="322"/>
        <v>0</v>
      </c>
      <c r="EF353" s="317"/>
      <c r="EG353" s="314">
        <v>0</v>
      </c>
    </row>
    <row r="354" spans="1:137" s="126" customFormat="1" ht="15" hidden="1" customHeight="1" outlineLevel="1" x14ac:dyDescent="0.35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>
        <f t="shared" si="323"/>
        <v>0</v>
      </c>
      <c r="DN354" s="317"/>
      <c r="DO354" s="317"/>
      <c r="DP354" s="317"/>
      <c r="DQ354" s="282"/>
      <c r="DR354" s="283" t="s">
        <v>386</v>
      </c>
      <c r="DS354" s="284"/>
      <c r="DT354" s="285"/>
      <c r="DU354" s="206">
        <f t="shared" si="313"/>
        <v>0</v>
      </c>
      <c r="DV354" s="206">
        <f t="shared" si="314"/>
        <v>0</v>
      </c>
      <c r="DW354" s="206">
        <f t="shared" si="315"/>
        <v>0</v>
      </c>
      <c r="DX354" s="206">
        <f t="shared" si="316"/>
        <v>0</v>
      </c>
      <c r="DY354" s="206">
        <f t="shared" si="317"/>
        <v>0</v>
      </c>
      <c r="DZ354" s="206">
        <f t="shared" si="318"/>
        <v>0</v>
      </c>
      <c r="EA354" s="206">
        <f t="shared" si="319"/>
        <v>0</v>
      </c>
      <c r="EB354" s="206">
        <f t="shared" si="320"/>
        <v>0</v>
      </c>
      <c r="EC354" s="206">
        <f t="shared" si="321"/>
        <v>0</v>
      </c>
      <c r="ED354" s="207">
        <f t="shared" si="311"/>
        <v>0</v>
      </c>
      <c r="EE354" s="303">
        <f t="shared" si="322"/>
        <v>0</v>
      </c>
      <c r="EF354" s="317"/>
      <c r="EG354" s="314">
        <v>0</v>
      </c>
    </row>
    <row r="355" spans="1:137" s="126" customFormat="1" ht="15" hidden="1" customHeight="1" outlineLevel="1" x14ac:dyDescent="0.35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-1817808.2731108048</v>
      </c>
      <c r="J355" s="206">
        <v>-12162325.054349998</v>
      </c>
      <c r="K355" s="206">
        <v>-26357.337749999995</v>
      </c>
      <c r="L355" s="206">
        <v>6735257.5727672707</v>
      </c>
      <c r="M355" s="206">
        <v>-1817808.2731109099</v>
      </c>
      <c r="N355" s="206">
        <v>-1817808.2731108393</v>
      </c>
      <c r="O355" s="206">
        <v>-1817808.2731108945</v>
      </c>
      <c r="P355" s="206">
        <v>-1817808.2731107594</v>
      </c>
      <c r="Q355" s="206">
        <v>0</v>
      </c>
      <c r="R355" s="206">
        <v>-1987034.4984999998</v>
      </c>
      <c r="S355" s="206">
        <v>-3466390.3208327405</v>
      </c>
      <c r="T355" s="206">
        <v>-1817808.2731107699</v>
      </c>
      <c r="U355" s="206">
        <v>-1817808.2731109816</v>
      </c>
      <c r="V355" s="206">
        <v>-1817808.2731108756</v>
      </c>
      <c r="W355" s="206">
        <v>-1817808.2731107336</v>
      </c>
      <c r="X355" s="206">
        <v>-4459081.8591537373</v>
      </c>
      <c r="Y355" s="206">
        <v>-19458781.355885681</v>
      </c>
      <c r="Z355" s="206">
        <v>-3159348.3368999991</v>
      </c>
      <c r="AA355" s="206">
        <v>19805978.459495798</v>
      </c>
      <c r="AB355" s="206">
        <v>-1817808.2731108053</v>
      </c>
      <c r="AC355" s="206">
        <v>-1817808.2731109688</v>
      </c>
      <c r="AD355" s="206">
        <v>-1817808.273111037</v>
      </c>
      <c r="AE355" s="206">
        <v>-9186105.9366481137</v>
      </c>
      <c r="AF355" s="206">
        <v>-39830818.499999993</v>
      </c>
      <c r="AG355" s="206">
        <v>43563499.617315434</v>
      </c>
      <c r="AH355" s="206">
        <v>-1817808.2731109597</v>
      </c>
      <c r="AI355" s="206">
        <v>-1817808.2731109152</v>
      </c>
      <c r="AJ355" s="206">
        <v>-1817808.2731107837</v>
      </c>
      <c r="AK355" s="206">
        <v>-1817808.2731109287</v>
      </c>
      <c r="AL355" s="206">
        <v>-43517.476599999987</v>
      </c>
      <c r="AM355" s="206">
        <v>-14879328.749999996</v>
      </c>
      <c r="AN355" s="206">
        <v>13105037.953489151</v>
      </c>
      <c r="AO355" s="206">
        <v>0</v>
      </c>
      <c r="AP355" s="206">
        <v>0</v>
      </c>
      <c r="AQ355" s="206">
        <v>0</v>
      </c>
      <c r="AR355" s="206">
        <v>3.0994415283203148E-9</v>
      </c>
      <c r="AS355" s="206">
        <v>-2363857.7243499993</v>
      </c>
      <c r="AT355" s="206">
        <v>-1612272.7313999997</v>
      </c>
      <c r="AU355" s="206">
        <v>3976130.4557500142</v>
      </c>
      <c r="AV355" s="206">
        <v>2.1457672119140631E-8</v>
      </c>
      <c r="AW355" s="206">
        <v>0</v>
      </c>
      <c r="AX355" s="206">
        <v>6.5088272094726594E-8</v>
      </c>
      <c r="AY355" s="206">
        <v>-1.5258789062499987E-8</v>
      </c>
      <c r="AZ355" s="206">
        <v>0</v>
      </c>
      <c r="BA355" s="206">
        <v>0</v>
      </c>
      <c r="BB355" s="206">
        <v>0</v>
      </c>
      <c r="BC355" s="206">
        <v>1.4103949069976742E-8</v>
      </c>
      <c r="BD355" s="206">
        <v>-4.2915344238281189E-9</v>
      </c>
      <c r="BE355" s="206">
        <v>6.6757202148437501E-9</v>
      </c>
      <c r="BF355" s="206">
        <v>-3.0517578124999987E-8</v>
      </c>
      <c r="BG355" s="206">
        <v>-1566733.43805</v>
      </c>
      <c r="BH355" s="206">
        <v>-39043393.75554999</v>
      </c>
      <c r="BI355" s="206">
        <v>40610127.193599999</v>
      </c>
      <c r="BJ355" s="206">
        <v>3.7193298339843743E-8</v>
      </c>
      <c r="BK355" s="206">
        <v>2.9325485229492171E-8</v>
      </c>
      <c r="BL355" s="206">
        <v>0</v>
      </c>
      <c r="BM355" s="206">
        <v>-3.3378601074218786E-8</v>
      </c>
      <c r="BN355" s="206">
        <v>-2123799.2415</v>
      </c>
      <c r="BO355" s="206">
        <v>-774441.35100000002</v>
      </c>
      <c r="BP355" s="206">
        <v>2898240.5924999998</v>
      </c>
      <c r="BQ355" s="206">
        <v>5.4836273193359377E-8</v>
      </c>
      <c r="BR355" s="206">
        <v>-7.6293945312500041E-8</v>
      </c>
      <c r="BS355" s="206">
        <v>-1.1491775512695306E-7</v>
      </c>
      <c r="BT355" s="206">
        <v>2.4676322937011721E-8</v>
      </c>
      <c r="BU355" s="206">
        <v>0</v>
      </c>
      <c r="BV355" s="206">
        <v>0</v>
      </c>
      <c r="BW355" s="206">
        <v>0</v>
      </c>
      <c r="BX355" s="206">
        <v>3.0517578124999987E-8</v>
      </c>
      <c r="BY355" s="206">
        <v>0</v>
      </c>
      <c r="BZ355" s="206">
        <v>0</v>
      </c>
      <c r="CA355" s="206">
        <v>5.2452087402343739E-9</v>
      </c>
      <c r="CB355" s="206">
        <v>0</v>
      </c>
      <c r="CC355" s="206">
        <v>-28368877.694839679</v>
      </c>
      <c r="CD355" s="206">
        <v>28368877.694839709</v>
      </c>
      <c r="CE355" s="206">
        <v>-3.0472874641418505E-9</v>
      </c>
      <c r="CF355" s="206">
        <v>0</v>
      </c>
      <c r="CG355" s="206">
        <v>-3.3617019653320289E-8</v>
      </c>
      <c r="CH355" s="206">
        <v>4.5299530029296823E-8</v>
      </c>
      <c r="CI355" s="206">
        <v>0</v>
      </c>
      <c r="CJ355" s="206">
        <v>-1497258.9499999995</v>
      </c>
      <c r="CK355" s="206">
        <v>1497258.9499999781</v>
      </c>
      <c r="CL355" s="206">
        <v>0</v>
      </c>
      <c r="CM355" s="206">
        <v>0</v>
      </c>
      <c r="CN355" s="206">
        <v>1.4126300811767572E-8</v>
      </c>
      <c r="CO355" s="206">
        <v>-1.5258789062499994E-8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2.8610229492187509E-9</v>
      </c>
      <c r="CW355" s="206">
        <v>1.205503940582276E-8</v>
      </c>
      <c r="CX355" s="206">
        <v>6.4849853515624938E-8</v>
      </c>
      <c r="CY355" s="206">
        <v>0</v>
      </c>
      <c r="CZ355" s="206">
        <v>-7.6293945312499969E-9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-1036150715.6732026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-1090684963.866529</v>
      </c>
      <c r="DM355" s="343">
        <f t="shared" si="323"/>
        <v>-52759957.39681574</v>
      </c>
      <c r="DN355" s="317"/>
      <c r="DO355" s="317"/>
      <c r="DP355" s="317"/>
      <c r="DQ355" s="282"/>
      <c r="DR355" s="283"/>
      <c r="DS355" s="284" t="s">
        <v>388</v>
      </c>
      <c r="DT355" s="285"/>
      <c r="DU355" s="206">
        <f t="shared" si="313"/>
        <v>-1.817808273110805</v>
      </c>
      <c r="DV355" s="206">
        <f t="shared" si="314"/>
        <v>-10.906849638665371</v>
      </c>
      <c r="DW355" s="206">
        <f t="shared" si="315"/>
        <v>-40.035299485039552</v>
      </c>
      <c r="DX355" s="206">
        <f t="shared" si="316"/>
        <v>-1.7742907965107924</v>
      </c>
      <c r="DY355" s="206">
        <f t="shared" si="317"/>
        <v>7.9765915870666444E-14</v>
      </c>
      <c r="DZ355" s="206">
        <f t="shared" si="318"/>
        <v>-1036.1507156732027</v>
      </c>
      <c r="EA355" s="206">
        <f t="shared" si="319"/>
        <v>0</v>
      </c>
      <c r="EB355" s="206">
        <f t="shared" si="320"/>
        <v>0</v>
      </c>
      <c r="EC355" s="206">
        <f t="shared" si="321"/>
        <v>0</v>
      </c>
      <c r="ED355" s="207">
        <f t="shared" si="311"/>
        <v>-1090.6849638665292</v>
      </c>
      <c r="EE355" s="303">
        <f t="shared" si="322"/>
        <v>0</v>
      </c>
      <c r="EF355" s="317"/>
      <c r="EG355" s="314">
        <v>1.1995724309039844</v>
      </c>
    </row>
    <row r="356" spans="1:137" s="126" customFormat="1" ht="15" hidden="1" customHeight="1" outlineLevel="1" x14ac:dyDescent="0.35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-2367793.7202822398</v>
      </c>
      <c r="J356" s="287">
        <v>-25025329.012999997</v>
      </c>
      <c r="K356" s="287">
        <v>-58560</v>
      </c>
      <c r="L356" s="224">
        <v>17980507.852153677</v>
      </c>
      <c r="M356" s="224">
        <v>-2367793.7202821309</v>
      </c>
      <c r="N356" s="224">
        <v>-2367793.7202820266</v>
      </c>
      <c r="O356" s="224">
        <v>-2367793.72028217</v>
      </c>
      <c r="P356" s="224">
        <v>-2367793.7202822403</v>
      </c>
      <c r="Q356" s="224">
        <v>-932600</v>
      </c>
      <c r="R356" s="224">
        <v>0</v>
      </c>
      <c r="S356" s="224">
        <v>-6170781.1608461812</v>
      </c>
      <c r="T356" s="224">
        <v>-2367793.7202822482</v>
      </c>
      <c r="U356" s="224">
        <v>-2367793.7202819735</v>
      </c>
      <c r="V356" s="224">
        <v>-2367793.720282245</v>
      </c>
      <c r="W356" s="224">
        <v>-2367793.72028221</v>
      </c>
      <c r="X356" s="224">
        <v>-524827.61300000001</v>
      </c>
      <c r="Y356" s="224">
        <v>-58798.099900000001</v>
      </c>
      <c r="Z356" s="224">
        <v>0</v>
      </c>
      <c r="AA356" s="224">
        <v>-8887549.168228358</v>
      </c>
      <c r="AB356" s="224">
        <v>-2367793.7202820545</v>
      </c>
      <c r="AC356" s="224">
        <v>-2367793.720282224</v>
      </c>
      <c r="AD356" s="224">
        <v>-2367793.7202819795</v>
      </c>
      <c r="AE356" s="224">
        <v>-2100000</v>
      </c>
      <c r="AF356" s="224">
        <v>-38000</v>
      </c>
      <c r="AG356" s="224">
        <v>-4965381.1608466534</v>
      </c>
      <c r="AH356" s="224">
        <v>-2367793.7202820042</v>
      </c>
      <c r="AI356" s="224">
        <v>-2367793.7202819511</v>
      </c>
      <c r="AJ356" s="224">
        <v>-2367793.7202821868</v>
      </c>
      <c r="AK356" s="224">
        <v>-2367793.7202820079</v>
      </c>
      <c r="AL356" s="224">
        <v>-8503035.9222375825</v>
      </c>
      <c r="AM356" s="224">
        <v>-10139698.427999999</v>
      </c>
      <c r="AN356" s="224">
        <v>16274940.629955381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-1021000</v>
      </c>
      <c r="AU356" s="224">
        <v>1021000</v>
      </c>
      <c r="AV356" s="224">
        <v>-9.1642141342163101E-9</v>
      </c>
      <c r="AW356" s="224">
        <v>0</v>
      </c>
      <c r="AX356" s="224">
        <v>6.0796737670898401E-9</v>
      </c>
      <c r="AY356" s="224">
        <v>0</v>
      </c>
      <c r="AZ356" s="224">
        <v>-456304.95500000002</v>
      </c>
      <c r="BA356" s="224">
        <v>-87145.183999999994</v>
      </c>
      <c r="BB356" s="224">
        <v>543450.13899999997</v>
      </c>
      <c r="BC356" s="224">
        <v>0</v>
      </c>
      <c r="BD356" s="224">
        <v>0</v>
      </c>
      <c r="BE356" s="224">
        <v>0</v>
      </c>
      <c r="BF356" s="224">
        <v>0</v>
      </c>
      <c r="BG356" s="224">
        <v>-349790.17</v>
      </c>
      <c r="BH356" s="224">
        <v>-61432.205000000002</v>
      </c>
      <c r="BI356" s="224">
        <v>411222.375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-136197.67600000001</v>
      </c>
      <c r="BP356" s="224">
        <v>136197.67600000001</v>
      </c>
      <c r="BQ356" s="224">
        <v>0</v>
      </c>
      <c r="BR356" s="224">
        <v>0</v>
      </c>
      <c r="BS356" s="224">
        <v>0</v>
      </c>
      <c r="BT356" s="224">
        <v>-7.1525573730468803E-10</v>
      </c>
      <c r="BU356" s="224">
        <v>-199381</v>
      </c>
      <c r="BV356" s="224">
        <v>-6719065.4499999983</v>
      </c>
      <c r="BW356" s="224">
        <v>6918446.4499999983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-1644358.051</v>
      </c>
      <c r="CD356" s="224">
        <v>1644358.051</v>
      </c>
      <c r="CE356" s="224">
        <v>0</v>
      </c>
      <c r="CF356" s="224">
        <v>0</v>
      </c>
      <c r="CG356" s="224">
        <v>0</v>
      </c>
      <c r="CH356" s="224">
        <v>0</v>
      </c>
      <c r="CI356" s="224">
        <v>-17000</v>
      </c>
      <c r="CJ356" s="224">
        <v>-759445.34199999995</v>
      </c>
      <c r="CK356" s="224">
        <v>776445.34199999995</v>
      </c>
      <c r="CL356" s="224">
        <v>0</v>
      </c>
      <c r="CM356" s="224">
        <v>0</v>
      </c>
      <c r="CN356" s="224">
        <v>0</v>
      </c>
      <c r="CO356" s="224">
        <v>0</v>
      </c>
      <c r="CP356" s="224">
        <v>-80000</v>
      </c>
      <c r="CQ356" s="224">
        <v>0</v>
      </c>
      <c r="CR356" s="224">
        <v>80000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0</v>
      </c>
      <c r="CX356" s="224">
        <v>1.3351440429687495E-8</v>
      </c>
      <c r="CY356" s="224">
        <v>-8.1777572631835851E-8</v>
      </c>
      <c r="CZ356" s="224">
        <v>0</v>
      </c>
      <c r="DA356" s="224">
        <v>0</v>
      </c>
      <c r="DB356" s="224">
        <v>1.8310546874999995E-7</v>
      </c>
      <c r="DC356" s="224">
        <v>-6.1035156249999975E-8</v>
      </c>
      <c r="DD356" s="224">
        <v>-1.52587890625E-8</v>
      </c>
      <c r="DE356" s="224">
        <v>-1.1444091796875004E-8</v>
      </c>
      <c r="DF356" s="224">
        <v>-1349642420.5608063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-1420676232.1692698</v>
      </c>
      <c r="DM356" s="343">
        <f t="shared" si="323"/>
        <v>-77169053.810418993</v>
      </c>
      <c r="DN356" s="317"/>
      <c r="DO356" s="317"/>
      <c r="DP356" s="317"/>
      <c r="DQ356" s="282"/>
      <c r="DR356" s="283"/>
      <c r="DS356" s="284" t="s">
        <v>390</v>
      </c>
      <c r="DT356" s="285"/>
      <c r="DU356" s="206">
        <f t="shared" si="313"/>
        <v>-2.3677937202822399</v>
      </c>
      <c r="DV356" s="206">
        <f t="shared" si="314"/>
        <v>-14.206762321692645</v>
      </c>
      <c r="DW356" s="206">
        <f t="shared" si="315"/>
        <v>-60.594497768444107</v>
      </c>
      <c r="DX356" s="206">
        <f t="shared" si="316"/>
        <v>6.1352422019553767</v>
      </c>
      <c r="DY356" s="206">
        <f t="shared" si="317"/>
        <v>-6.8426132202148353E-14</v>
      </c>
      <c r="DZ356" s="206">
        <f t="shared" si="318"/>
        <v>9.5367431640624983E-14</v>
      </c>
      <c r="EA356" s="206">
        <f t="shared" si="319"/>
        <v>-1349.6424205608064</v>
      </c>
      <c r="EB356" s="206">
        <f t="shared" si="320"/>
        <v>0</v>
      </c>
      <c r="EC356" s="206">
        <f t="shared" si="321"/>
        <v>0</v>
      </c>
      <c r="ED356" s="207">
        <f t="shared" si="311"/>
        <v>-1420.67623216927</v>
      </c>
      <c r="EE356" s="303">
        <f t="shared" si="322"/>
        <v>0</v>
      </c>
      <c r="EF356" s="317"/>
      <c r="EG356" s="314">
        <v>-2.5829001824302793</v>
      </c>
    </row>
    <row r="357" spans="1:137" s="126" customFormat="1" ht="15" hidden="1" customHeight="1" outlineLevel="1" x14ac:dyDescent="0.35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>
        <f t="shared" si="323"/>
        <v>0</v>
      </c>
      <c r="DN357" s="317"/>
      <c r="DO357" s="317"/>
      <c r="DP357" s="317"/>
      <c r="DQ357" s="282"/>
      <c r="DR357" s="284" t="s">
        <v>278</v>
      </c>
      <c r="DS357" s="284"/>
      <c r="DT357" s="285"/>
      <c r="DU357" s="206">
        <f t="shared" si="313"/>
        <v>0</v>
      </c>
      <c r="DV357" s="206">
        <f t="shared" si="314"/>
        <v>0</v>
      </c>
      <c r="DW357" s="206">
        <f t="shared" si="315"/>
        <v>0</v>
      </c>
      <c r="DX357" s="206">
        <f t="shared" si="316"/>
        <v>0</v>
      </c>
      <c r="DY357" s="206">
        <f t="shared" si="317"/>
        <v>0</v>
      </c>
      <c r="DZ357" s="206">
        <f t="shared" si="318"/>
        <v>0</v>
      </c>
      <c r="EA357" s="206">
        <f t="shared" si="319"/>
        <v>0</v>
      </c>
      <c r="EB357" s="206">
        <f t="shared" si="320"/>
        <v>0</v>
      </c>
      <c r="EC357" s="206">
        <f t="shared" si="321"/>
        <v>0</v>
      </c>
      <c r="ED357" s="207">
        <f t="shared" si="311"/>
        <v>0</v>
      </c>
      <c r="EE357" s="303">
        <f t="shared" si="322"/>
        <v>0</v>
      </c>
      <c r="EF357" s="317"/>
      <c r="EG357" s="314">
        <v>0</v>
      </c>
    </row>
    <row r="358" spans="1:137" s="126" customFormat="1" ht="15" hidden="1" customHeight="1" outlineLevel="1" x14ac:dyDescent="0.35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4.6065449714660599E-7</v>
      </c>
      <c r="J358" s="287">
        <v>2.3103505373001101E-6</v>
      </c>
      <c r="K358" s="287">
        <v>1.01746432483196E-6</v>
      </c>
      <c r="L358" s="287">
        <v>1.49697780580027E-6</v>
      </c>
      <c r="M358" s="287">
        <v>9.5653533935546907E-7</v>
      </c>
      <c r="N358" s="287">
        <v>-6.0879695229232352E-7</v>
      </c>
      <c r="O358" s="287">
        <v>-4.9966387450695005E-7</v>
      </c>
      <c r="P358" s="287">
        <v>-6.8236887454986603E-7</v>
      </c>
      <c r="Q358" s="287">
        <v>-9.1584026813507099E-7</v>
      </c>
      <c r="R358" s="287">
        <v>2.6752939447760603E-7</v>
      </c>
      <c r="S358" s="287">
        <v>-1.5828851610422101E-7</v>
      </c>
      <c r="T358" s="287">
        <v>-5.0127971917390797E-8</v>
      </c>
      <c r="U358" s="287">
        <v>-3.1653046607971203E-7</v>
      </c>
      <c r="V358" s="287">
        <v>-2.3183837765827801E-7</v>
      </c>
      <c r="W358" s="287">
        <v>-1.3882871717214585E-6</v>
      </c>
      <c r="X358" s="287">
        <v>2.17219348996878E-7</v>
      </c>
      <c r="Y358" s="287">
        <v>-9.7107887268066395E-7</v>
      </c>
      <c r="Z358" s="287">
        <v>-3.6926269531249999E-6</v>
      </c>
      <c r="AA358" s="287">
        <v>3.2752156257629402E-6</v>
      </c>
      <c r="AB358" s="287">
        <v>9.6905231475830094E-7</v>
      </c>
      <c r="AC358" s="287">
        <v>1.36005878448486E-6</v>
      </c>
      <c r="AD358" s="287">
        <v>8.1711448729038194E-8</v>
      </c>
      <c r="AE358" s="287">
        <v>-5.6191533803939796E-7</v>
      </c>
      <c r="AF358" s="287">
        <v>-6.3792206346988699E-6</v>
      </c>
      <c r="AG358" s="287">
        <v>4.4109970331191999E-6</v>
      </c>
      <c r="AH358" s="287">
        <v>3.2254457473754898E-6</v>
      </c>
      <c r="AI358" s="287">
        <v>-2.52513587474823E-6</v>
      </c>
      <c r="AJ358" s="287">
        <v>1.67962908744812E-6</v>
      </c>
      <c r="AK358" s="287">
        <v>3.6630034446716299E-7</v>
      </c>
      <c r="AL358" s="287">
        <v>2.16651009395719E-7</v>
      </c>
      <c r="AM358" s="287">
        <v>3.1586736440658599E-8</v>
      </c>
      <c r="AN358" s="287">
        <v>-1.9872114062309299E-6</v>
      </c>
      <c r="AO358" s="287">
        <v>3.0109006911516201E-6</v>
      </c>
      <c r="AP358" s="287">
        <v>-1.51850655674934E-6</v>
      </c>
      <c r="AQ358" s="287">
        <v>3.5629444755613799E-6</v>
      </c>
      <c r="AR358" s="287">
        <v>-3.4120865166187297E-7</v>
      </c>
      <c r="AS358" s="287">
        <v>-3.0323676764965101E-7</v>
      </c>
      <c r="AT358" s="287">
        <v>2.0854175090789801E-8</v>
      </c>
      <c r="AU358" s="287">
        <v>-3.7849843502044699E-6</v>
      </c>
      <c r="AV358" s="287">
        <v>6.3835084438324004E-7</v>
      </c>
      <c r="AW358" s="287">
        <v>6.5803527832031298E-7</v>
      </c>
      <c r="AX358" s="287">
        <v>-2.1796608343720398E-6</v>
      </c>
      <c r="AY358" s="287">
        <v>3.72767448425293E-7</v>
      </c>
      <c r="AZ358" s="287">
        <v>4.6786898747086498E-7</v>
      </c>
      <c r="BA358" s="287">
        <v>9.1606378555297903E-7</v>
      </c>
      <c r="BB358" s="287">
        <v>3.7223100662231402E-8</v>
      </c>
      <c r="BC358" s="287">
        <v>2.7976930141449E-8</v>
      </c>
      <c r="BD358" s="287">
        <v>-9.3948841094970695E-7</v>
      </c>
      <c r="BE358" s="287">
        <v>-3.5044737160205799E-8</v>
      </c>
      <c r="BF358" s="287">
        <v>-2.3885723203420602E-7</v>
      </c>
      <c r="BG358" s="287">
        <v>1.1387579143047301E-6</v>
      </c>
      <c r="BH358" s="287">
        <v>-5.4460391402244601E-7</v>
      </c>
      <c r="BI358" s="287">
        <v>5.2975490689277675E-7</v>
      </c>
      <c r="BJ358" s="287">
        <v>-9.8472088575363203E-7</v>
      </c>
      <c r="BK358" s="287">
        <v>8.72518867254257E-8</v>
      </c>
      <c r="BL358" s="287">
        <v>-3.3673439174890496E-6</v>
      </c>
      <c r="BM358" s="287">
        <v>1.22434622608125E-6</v>
      </c>
      <c r="BN358" s="287">
        <v>5.2007976919412599E-6</v>
      </c>
      <c r="BO358" s="287">
        <v>-1.7893796321004651E-6</v>
      </c>
      <c r="BP358" s="287">
        <v>-4.62085008621216E-7</v>
      </c>
      <c r="BQ358" s="287">
        <v>-5.4481998085975603E-7</v>
      </c>
      <c r="BR358" s="287">
        <v>5.8590620756149299E-7</v>
      </c>
      <c r="BS358" s="287">
        <v>-2.7345865964889502E-7</v>
      </c>
      <c r="BT358" s="287">
        <v>-6.2676891684532203E-7</v>
      </c>
      <c r="BU358" s="287">
        <v>2.6359967887401598E-7</v>
      </c>
      <c r="BV358" s="287">
        <v>2.8277467936277401E-7</v>
      </c>
      <c r="BW358" s="287">
        <v>-7.6774414628744097E-7</v>
      </c>
      <c r="BX358" s="287">
        <v>7.4172392487525896E-8</v>
      </c>
      <c r="BY358" s="287">
        <v>7.1571348235011088E-7</v>
      </c>
      <c r="BZ358" s="287">
        <v>-2.9323622584343E-7</v>
      </c>
      <c r="CA358" s="287">
        <v>-2.7712807059288E-7</v>
      </c>
      <c r="CB358" s="287">
        <v>8.8181346654891979E-8</v>
      </c>
      <c r="CC358" s="287">
        <v>3.83006408810616E-8</v>
      </c>
      <c r="CD358" s="287">
        <v>-7.6010674238204997E-6</v>
      </c>
      <c r="CE358" s="287">
        <v>7.3903799057006799E-6</v>
      </c>
      <c r="CF358" s="287">
        <v>1.14260334521532E-6</v>
      </c>
      <c r="CG358" s="287">
        <v>3.22318970574997E-7</v>
      </c>
      <c r="CH358" s="287">
        <v>-8.16974323242903E-7</v>
      </c>
      <c r="CI358" s="287">
        <v>1.5431046485900809E-6</v>
      </c>
      <c r="CJ358" s="287">
        <v>5.4627656936645503E-7</v>
      </c>
      <c r="CK358" s="287">
        <v>-7.52320513129234E-7</v>
      </c>
      <c r="CL358" s="287">
        <v>-2.5018677115440397E-7</v>
      </c>
      <c r="CM358" s="287">
        <v>6.2002427875995602E-7</v>
      </c>
      <c r="CN358" s="287">
        <v>4.5957299880683451E-7</v>
      </c>
      <c r="CO358" s="287">
        <v>-1.3641857658512911E-6</v>
      </c>
      <c r="CP358" s="287">
        <v>-3.1149014830589299E-8</v>
      </c>
      <c r="CQ358" s="287">
        <v>5.1676481962203997E-7</v>
      </c>
      <c r="CR358" s="287">
        <v>-5.0349504635960302E-7</v>
      </c>
      <c r="CS358" s="287">
        <v>6.0433149337768604E-7</v>
      </c>
      <c r="CT358" s="287">
        <v>-5.1598250865936304E-7</v>
      </c>
      <c r="CU358" s="287">
        <v>1.0119082871824499E-6</v>
      </c>
      <c r="CV358" s="287">
        <v>-1.17159448564053E-7</v>
      </c>
      <c r="CW358" s="287">
        <v>-6.459923228248952E-6</v>
      </c>
      <c r="CX358" s="287">
        <v>1.5433141961693756E-6</v>
      </c>
      <c r="CY358" s="287">
        <v>-4.2978330748155759E-6</v>
      </c>
      <c r="CZ358" s="287">
        <v>3.1426714267581719E-6</v>
      </c>
      <c r="DA358" s="287">
        <v>-3.0341877136379483E-6</v>
      </c>
      <c r="DB358" s="287">
        <v>-3.0687606194987882E-6</v>
      </c>
      <c r="DC358" s="287">
        <v>-1.0362458415329568E-6</v>
      </c>
      <c r="DD358" s="287">
        <v>-4.098564386367803E-7</v>
      </c>
      <c r="DE358" s="287">
        <v>5.2250921726227481E-8</v>
      </c>
      <c r="DF358" s="287">
        <v>6.8288445472717338E-6</v>
      </c>
      <c r="DG358" s="287">
        <v>2.7409195899963404E-6</v>
      </c>
      <c r="DH358" s="287">
        <v>-2.2939489364623999E-4</v>
      </c>
      <c r="DI358" s="287">
        <v>2.3016357421874999E-4</v>
      </c>
      <c r="DJ358" s="287">
        <v>-69928112471.095901</v>
      </c>
      <c r="DK358" s="287">
        <v>0</v>
      </c>
      <c r="DL358" s="288">
        <v>-69928112471.095901</v>
      </c>
      <c r="DM358" s="343">
        <f t="shared" si="323"/>
        <v>3.3300724971922978E-6</v>
      </c>
      <c r="DN358" s="317"/>
      <c r="DO358" s="317"/>
      <c r="DP358" s="317"/>
      <c r="DQ358" s="282"/>
      <c r="DR358" s="284" t="s">
        <v>391</v>
      </c>
      <c r="DS358" s="284"/>
      <c r="DT358" s="285"/>
      <c r="DU358" s="206">
        <f t="shared" si="313"/>
        <v>4.6065449714660598E-13</v>
      </c>
      <c r="DV358" s="206">
        <f t="shared" si="314"/>
        <v>4.6728671804885357E-12</v>
      </c>
      <c r="DW358" s="206">
        <f t="shared" si="315"/>
        <v>-1.8034491804428425E-12</v>
      </c>
      <c r="DX358" s="206">
        <f t="shared" si="316"/>
        <v>2.4656865207342833E-14</v>
      </c>
      <c r="DY358" s="206">
        <f t="shared" si="317"/>
        <v>-8.3196932682767567E-12</v>
      </c>
      <c r="DZ358" s="206">
        <f t="shared" si="318"/>
        <v>-4.3541282648220741E-12</v>
      </c>
      <c r="EA358" s="206">
        <f t="shared" si="319"/>
        <v>9.569764137268075E-12</v>
      </c>
      <c r="EB358" s="206">
        <f t="shared" si="320"/>
        <v>7.686805725099996E-13</v>
      </c>
      <c r="EC358" s="206">
        <f t="shared" si="321"/>
        <v>-69928.112471095897</v>
      </c>
      <c r="ED358" s="207">
        <f t="shared" si="311"/>
        <v>-69928.112471095897</v>
      </c>
      <c r="EE358" s="303">
        <f t="shared" si="322"/>
        <v>0</v>
      </c>
      <c r="EF358" s="317"/>
      <c r="EG358" s="314">
        <v>-8.7532997131347659E-12</v>
      </c>
    </row>
    <row r="359" spans="1:137" s="126" customFormat="1" ht="15.75" hidden="1" customHeight="1" outlineLevel="1" x14ac:dyDescent="0.35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>
        <f t="shared" si="323"/>
        <v>0</v>
      </c>
      <c r="DN359" s="317"/>
      <c r="DO359" s="317"/>
      <c r="DP359" s="317"/>
      <c r="DQ359" s="229" t="s">
        <v>392</v>
      </c>
      <c r="DR359" s="221"/>
      <c r="DS359" s="223"/>
      <c r="DT359" s="273"/>
      <c r="DU359" s="206">
        <f t="shared" si="313"/>
        <v>0</v>
      </c>
      <c r="DV359" s="206">
        <f t="shared" si="314"/>
        <v>0</v>
      </c>
      <c r="DW359" s="206">
        <f t="shared" si="315"/>
        <v>0</v>
      </c>
      <c r="DX359" s="206">
        <f t="shared" si="316"/>
        <v>0</v>
      </c>
      <c r="DY359" s="206">
        <f t="shared" si="317"/>
        <v>0</v>
      </c>
      <c r="DZ359" s="206">
        <f t="shared" si="318"/>
        <v>0</v>
      </c>
      <c r="EA359" s="206">
        <f t="shared" si="319"/>
        <v>0</v>
      </c>
      <c r="EB359" s="206">
        <f t="shared" si="320"/>
        <v>0</v>
      </c>
      <c r="EC359" s="206">
        <f t="shared" si="321"/>
        <v>0</v>
      </c>
      <c r="ED359" s="207">
        <f t="shared" si="311"/>
        <v>0</v>
      </c>
      <c r="EE359" s="303">
        <f t="shared" si="322"/>
        <v>0</v>
      </c>
      <c r="EF359" s="317"/>
      <c r="EG359" s="314">
        <v>0</v>
      </c>
    </row>
    <row r="360" spans="1:137" s="126" customFormat="1" ht="15" hidden="1" customHeight="1" outlineLevel="1" x14ac:dyDescent="0.35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-4152824557.4675903</v>
      </c>
      <c r="J360" s="287">
        <v>0</v>
      </c>
      <c r="K360" s="287">
        <v>0</v>
      </c>
      <c r="L360" s="224">
        <v>-154314434.8837786</v>
      </c>
      <c r="M360" s="224">
        <v>-2075114509.8311048</v>
      </c>
      <c r="N360" s="224">
        <v>-214155893.58169729</v>
      </c>
      <c r="O360" s="224">
        <v>-1015728827.6091878</v>
      </c>
      <c r="P360" s="224">
        <v>-1097016178.7698145</v>
      </c>
      <c r="Q360" s="224">
        <v>0</v>
      </c>
      <c r="R360" s="224">
        <v>0</v>
      </c>
      <c r="S360" s="224">
        <v>-1963444991.0607691</v>
      </c>
      <c r="T360" s="224">
        <v>-329840674.74441993</v>
      </c>
      <c r="U360" s="224">
        <v>-216636705.22891316</v>
      </c>
      <c r="V360" s="224">
        <v>-918685988.01746893</v>
      </c>
      <c r="W360" s="224">
        <v>-730390257.51151586</v>
      </c>
      <c r="X360" s="224">
        <v>0</v>
      </c>
      <c r="Y360" s="224">
        <v>0</v>
      </c>
      <c r="Z360" s="224">
        <v>-169188319.23785359</v>
      </c>
      <c r="AA360" s="224">
        <v>-816139672.75810504</v>
      </c>
      <c r="AB360" s="224">
        <v>-137840255.19213259</v>
      </c>
      <c r="AC360" s="224">
        <v>-988681141.9775337</v>
      </c>
      <c r="AD360" s="224">
        <v>-465990738.65666097</v>
      </c>
      <c r="AE360" s="224">
        <v>0</v>
      </c>
      <c r="AF360" s="224">
        <v>0</v>
      </c>
      <c r="AG360" s="224">
        <v>-975292583.06849122</v>
      </c>
      <c r="AH360" s="224">
        <v>-408467515.20028043</v>
      </c>
      <c r="AI360" s="224">
        <v>-346476335.25683045</v>
      </c>
      <c r="AJ360" s="224">
        <v>-546509411.8949753</v>
      </c>
      <c r="AK360" s="224">
        <v>-821485601.15237236</v>
      </c>
      <c r="AL360" s="224">
        <v>0</v>
      </c>
      <c r="AM360" s="224">
        <v>0</v>
      </c>
      <c r="AN360" s="224">
        <v>-1145351967.974592</v>
      </c>
      <c r="AO360" s="224">
        <v>-251577943.37614</v>
      </c>
      <c r="AP360" s="224">
        <v>-226227350.359593</v>
      </c>
      <c r="AQ360" s="224">
        <v>-299989230.03197747</v>
      </c>
      <c r="AR360" s="224">
        <v>-227387597.04840916</v>
      </c>
      <c r="AS360" s="224">
        <v>0</v>
      </c>
      <c r="AT360" s="224">
        <v>0</v>
      </c>
      <c r="AU360" s="224">
        <v>-656216664.74240863</v>
      </c>
      <c r="AV360" s="224">
        <v>-282003173.81184101</v>
      </c>
      <c r="AW360" s="224">
        <v>-656200791.28268683</v>
      </c>
      <c r="AX360" s="224">
        <v>-178463691.90385905</v>
      </c>
      <c r="AY360" s="224">
        <v>-267169353.56414017</v>
      </c>
      <c r="AZ360" s="224">
        <v>0</v>
      </c>
      <c r="BA360" s="224">
        <v>0</v>
      </c>
      <c r="BB360" s="224">
        <v>-130120407.92815258</v>
      </c>
      <c r="BC360" s="224">
        <v>-370269335.38974607</v>
      </c>
      <c r="BD360" s="224">
        <v>-377383143.50323749</v>
      </c>
      <c r="BE360" s="224">
        <v>-155769007.34314969</v>
      </c>
      <c r="BF360" s="224">
        <v>-130167843.71026997</v>
      </c>
      <c r="BG360" s="224">
        <v>0</v>
      </c>
      <c r="BH360" s="224">
        <v>0</v>
      </c>
      <c r="BI360" s="224">
        <v>-325706534.38918751</v>
      </c>
      <c r="BJ360" s="224">
        <v>-446498363.0005852</v>
      </c>
      <c r="BK360" s="224">
        <v>-184942726.61728835</v>
      </c>
      <c r="BL360" s="224">
        <v>-296272917.66166997</v>
      </c>
      <c r="BM360" s="224">
        <v>-83564104.714662403</v>
      </c>
      <c r="BN360" s="224">
        <v>0</v>
      </c>
      <c r="BO360" s="224">
        <v>0</v>
      </c>
      <c r="BP360" s="224">
        <v>-244222036.49658325</v>
      </c>
      <c r="BQ360" s="224">
        <v>-234378763.55447838</v>
      </c>
      <c r="BR360" s="224">
        <v>-251811609.66180289</v>
      </c>
      <c r="BS360" s="224">
        <v>-267470503.73877996</v>
      </c>
      <c r="BT360" s="224">
        <v>-140928865.48842996</v>
      </c>
      <c r="BU360" s="224">
        <v>0</v>
      </c>
      <c r="BV360" s="224">
        <v>0</v>
      </c>
      <c r="BW360" s="224">
        <v>-389467299.90969563</v>
      </c>
      <c r="BX360" s="224">
        <v>-133505820.71418056</v>
      </c>
      <c r="BY360" s="224">
        <v>-135257922.261365</v>
      </c>
      <c r="BZ360" s="224">
        <v>-99695490.718392476</v>
      </c>
      <c r="CA360" s="224">
        <v>-277044796.5673933</v>
      </c>
      <c r="CB360" s="224">
        <v>0</v>
      </c>
      <c r="CC360" s="224">
        <v>0</v>
      </c>
      <c r="CD360" s="224">
        <v>-111956205.09953617</v>
      </c>
      <c r="CE360" s="224">
        <v>-252770699.1694991</v>
      </c>
      <c r="CF360" s="224">
        <v>-103684280.66834673</v>
      </c>
      <c r="CG360" s="224">
        <v>-151930398.16180313</v>
      </c>
      <c r="CH360" s="224">
        <v>-113685711.99840999</v>
      </c>
      <c r="CI360" s="224">
        <v>0</v>
      </c>
      <c r="CJ360" s="224">
        <v>0</v>
      </c>
      <c r="CK360" s="224">
        <v>-332219490.54991329</v>
      </c>
      <c r="CL360" s="224">
        <v>-81099041.706900001</v>
      </c>
      <c r="CM360" s="224">
        <v>-62515250.807459988</v>
      </c>
      <c r="CN360" s="224">
        <v>-281756306.04137993</v>
      </c>
      <c r="CO360" s="224">
        <v>-263667722.42384598</v>
      </c>
      <c r="CP360" s="224">
        <v>0</v>
      </c>
      <c r="CQ360" s="224">
        <v>0</v>
      </c>
      <c r="CR360" s="224">
        <v>-244859934.00161642</v>
      </c>
      <c r="CS360" s="224">
        <v>-932388390.15946984</v>
      </c>
      <c r="CT360" s="224">
        <v>-315006893.26665998</v>
      </c>
      <c r="CU360" s="224">
        <v>-133022977.94476999</v>
      </c>
      <c r="CV360" s="224">
        <v>-1033321798.1145446</v>
      </c>
      <c r="CW360" s="224">
        <v>-3158462463.6944871</v>
      </c>
      <c r="CX360" s="224">
        <v>-1126679189.0581443</v>
      </c>
      <c r="CY360" s="224">
        <v>-1200815370.6753597</v>
      </c>
      <c r="CZ360" s="224">
        <v>-109012794.9857074</v>
      </c>
      <c r="DA360" s="224">
        <v>-339818679.68120992</v>
      </c>
      <c r="DB360" s="224">
        <v>-52158271.036529869</v>
      </c>
      <c r="DC360" s="224">
        <v>-114055754.71156347</v>
      </c>
      <c r="DD360" s="224">
        <v>-317872694.81239468</v>
      </c>
      <c r="DE360" s="224">
        <v>-25439281.961920206</v>
      </c>
      <c r="DF360" s="224">
        <v>-141616996.52724352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-38843743947.824913</v>
      </c>
      <c r="DM360" s="343">
        <f t="shared" si="323"/>
        <v>-18544224593.101494</v>
      </c>
      <c r="DN360" s="317"/>
      <c r="DO360" s="317"/>
      <c r="DP360" s="317"/>
      <c r="DQ360" s="220"/>
      <c r="DR360" s="221" t="s">
        <v>393</v>
      </c>
      <c r="DS360" s="221"/>
      <c r="DT360" s="273"/>
      <c r="DU360" s="206">
        <f t="shared" si="313"/>
        <v>-4152.8245574675902</v>
      </c>
      <c r="DV360" s="206">
        <f t="shared" si="314"/>
        <v>-3459.3136659057682</v>
      </c>
      <c r="DW360" s="206">
        <f t="shared" si="315"/>
        <v>-10932.08636972814</v>
      </c>
      <c r="DX360" s="206">
        <f t="shared" si="316"/>
        <v>-12112.605581519538</v>
      </c>
      <c r="DY360" s="206">
        <f t="shared" si="317"/>
        <v>-6652.3017994873053</v>
      </c>
      <c r="DZ360" s="206">
        <f t="shared" si="318"/>
        <v>-958.35747718932555</v>
      </c>
      <c r="EA360" s="206">
        <f t="shared" si="319"/>
        <v>-576.25449652724353</v>
      </c>
      <c r="EB360" s="206">
        <f t="shared" si="320"/>
        <v>0</v>
      </c>
      <c r="EC360" s="206">
        <f t="shared" si="321"/>
        <v>0</v>
      </c>
      <c r="ED360" s="207">
        <f t="shared" si="311"/>
        <v>-38843.743947824914</v>
      </c>
      <c r="EE360" s="303">
        <f t="shared" si="322"/>
        <v>0</v>
      </c>
      <c r="EF360" s="317"/>
      <c r="EG360" s="314">
        <v>-37.29437681755735</v>
      </c>
    </row>
    <row r="361" spans="1:137" s="126" customFormat="1" ht="15" hidden="1" customHeight="1" outlineLevel="1" x14ac:dyDescent="0.35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>
        <f t="shared" si="323"/>
        <v>0</v>
      </c>
      <c r="DN361" s="317"/>
      <c r="DO361" s="317"/>
      <c r="DP361" s="317"/>
      <c r="DQ361" s="220"/>
      <c r="DR361" s="221" t="s">
        <v>394</v>
      </c>
      <c r="DS361" s="221"/>
      <c r="DT361" s="273"/>
      <c r="DU361" s="206">
        <f t="shared" si="313"/>
        <v>0</v>
      </c>
      <c r="DV361" s="206">
        <f t="shared" si="314"/>
        <v>0</v>
      </c>
      <c r="DW361" s="206">
        <f t="shared" si="315"/>
        <v>0</v>
      </c>
      <c r="DX361" s="206">
        <f t="shared" si="316"/>
        <v>0</v>
      </c>
      <c r="DY361" s="206">
        <f t="shared" si="317"/>
        <v>0</v>
      </c>
      <c r="DZ361" s="206">
        <f t="shared" si="318"/>
        <v>0</v>
      </c>
      <c r="EA361" s="206">
        <f t="shared" si="319"/>
        <v>0</v>
      </c>
      <c r="EB361" s="206">
        <f t="shared" si="320"/>
        <v>0</v>
      </c>
      <c r="EC361" s="206">
        <f t="shared" si="321"/>
        <v>0</v>
      </c>
      <c r="ED361" s="207">
        <f t="shared" si="311"/>
        <v>0</v>
      </c>
      <c r="EE361" s="303">
        <f t="shared" si="322"/>
        <v>0</v>
      </c>
      <c r="EF361" s="317"/>
      <c r="EG361" s="314">
        <v>0</v>
      </c>
    </row>
    <row r="362" spans="1:137" s="126" customFormat="1" ht="15" hidden="1" customHeight="1" outlineLevel="1" x14ac:dyDescent="0.35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-106607.77724001478</v>
      </c>
      <c r="N362" s="224">
        <v>0</v>
      </c>
      <c r="O362" s="224">
        <v>-1106300.627475552</v>
      </c>
      <c r="P362" s="224">
        <v>-698231.3575237469</v>
      </c>
      <c r="Q362" s="224">
        <v>0</v>
      </c>
      <c r="R362" s="224">
        <v>0</v>
      </c>
      <c r="S362" s="224">
        <v>0</v>
      </c>
      <c r="T362" s="224">
        <v>0</v>
      </c>
      <c r="U362" s="224">
        <v>0</v>
      </c>
      <c r="V362" s="224">
        <v>-10593559.174456174</v>
      </c>
      <c r="W362" s="224">
        <v>-74050.086161606494</v>
      </c>
      <c r="X362" s="224">
        <v>0</v>
      </c>
      <c r="Y362" s="224">
        <v>0</v>
      </c>
      <c r="Z362" s="224">
        <v>-153836.04014982484</v>
      </c>
      <c r="AA362" s="224">
        <v>-839744.7177828867</v>
      </c>
      <c r="AB362" s="224">
        <v>0</v>
      </c>
      <c r="AC362" s="224">
        <v>0</v>
      </c>
      <c r="AD362" s="224">
        <v>-1216375.6458585158</v>
      </c>
      <c r="AE362" s="224">
        <v>0</v>
      </c>
      <c r="AF362" s="224">
        <v>0</v>
      </c>
      <c r="AG362" s="224">
        <v>0</v>
      </c>
      <c r="AH362" s="224">
        <v>-700039.45024585444</v>
      </c>
      <c r="AI362" s="224">
        <v>0</v>
      </c>
      <c r="AJ362" s="224">
        <v>-659459.14653217653</v>
      </c>
      <c r="AK362" s="224">
        <v>-493764.93396680336</v>
      </c>
      <c r="AL362" s="224">
        <v>0</v>
      </c>
      <c r="AM362" s="224">
        <v>0</v>
      </c>
      <c r="AN362" s="224">
        <v>0</v>
      </c>
      <c r="AO362" s="224">
        <v>-1310683.8057999997</v>
      </c>
      <c r="AP362" s="224">
        <v>0</v>
      </c>
      <c r="AQ362" s="224">
        <v>-1051548.062316658</v>
      </c>
      <c r="AR362" s="224">
        <v>-1081.6514530296913</v>
      </c>
      <c r="AS362" s="224">
        <v>0</v>
      </c>
      <c r="AT362" s="224">
        <v>0</v>
      </c>
      <c r="AU362" s="224">
        <v>-136955.57532927644</v>
      </c>
      <c r="AV362" s="224">
        <v>0</v>
      </c>
      <c r="AW362" s="224">
        <v>-41265273.999445431</v>
      </c>
      <c r="AX362" s="224">
        <v>-785054.95360200084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0</v>
      </c>
      <c r="BE362" s="224">
        <v>-1252484.1405822483</v>
      </c>
      <c r="BF362" s="224">
        <v>-2572.8602523521827</v>
      </c>
      <c r="BG362" s="224">
        <v>0</v>
      </c>
      <c r="BH362" s="224">
        <v>0</v>
      </c>
      <c r="BI362" s="224">
        <v>0</v>
      </c>
      <c r="BJ362" s="224">
        <v>0</v>
      </c>
      <c r="BK362" s="224">
        <v>0</v>
      </c>
      <c r="BL362" s="224">
        <v>-2206184.9784206492</v>
      </c>
      <c r="BM362" s="224">
        <v>-16484.336450131679</v>
      </c>
      <c r="BN362" s="224">
        <v>0</v>
      </c>
      <c r="BO362" s="224">
        <v>0</v>
      </c>
      <c r="BP362" s="224">
        <v>0</v>
      </c>
      <c r="BQ362" s="224">
        <v>0</v>
      </c>
      <c r="BR362" s="224">
        <v>-285574.45421023801</v>
      </c>
      <c r="BS362" s="224">
        <v>0</v>
      </c>
      <c r="BT362" s="224">
        <v>0</v>
      </c>
      <c r="BU362" s="224">
        <v>0</v>
      </c>
      <c r="BV362" s="224">
        <v>0</v>
      </c>
      <c r="BW362" s="224">
        <v>-786159.41920752102</v>
      </c>
      <c r="BX362" s="224">
        <v>0</v>
      </c>
      <c r="BY362" s="224">
        <v>0</v>
      </c>
      <c r="BZ362" s="224">
        <v>-757621.64725374081</v>
      </c>
      <c r="CA362" s="224">
        <v>-36633.74946414461</v>
      </c>
      <c r="CB362" s="224">
        <v>0</v>
      </c>
      <c r="CC362" s="224">
        <v>0</v>
      </c>
      <c r="CD362" s="224">
        <v>-52338.559999999998</v>
      </c>
      <c r="CE362" s="224">
        <v>0</v>
      </c>
      <c r="CF362" s="224">
        <v>0</v>
      </c>
      <c r="CG362" s="224">
        <v>-1665291.3105684489</v>
      </c>
      <c r="CH362" s="224">
        <v>-24551.255414865991</v>
      </c>
      <c r="CI362" s="224">
        <v>0</v>
      </c>
      <c r="CJ362" s="224">
        <v>0</v>
      </c>
      <c r="CK362" s="224">
        <v>0</v>
      </c>
      <c r="CL362" s="224">
        <v>-1218917.0198490866</v>
      </c>
      <c r="CM362" s="224">
        <v>0</v>
      </c>
      <c r="CN362" s="224">
        <v>-1091783.9173204168</v>
      </c>
      <c r="CO362" s="224">
        <v>-66987.632973389031</v>
      </c>
      <c r="CP362" s="224">
        <v>0</v>
      </c>
      <c r="CQ362" s="224">
        <v>0</v>
      </c>
      <c r="CR362" s="224">
        <v>0</v>
      </c>
      <c r="CS362" s="224">
        <v>0</v>
      </c>
      <c r="CT362" s="224">
        <v>-28355.544999999998</v>
      </c>
      <c r="CU362" s="224">
        <v>-343077.80393052945</v>
      </c>
      <c r="CV362" s="224">
        <v>-821952.95599716937</v>
      </c>
      <c r="CW362" s="224">
        <v>-2445453.582064793</v>
      </c>
      <c r="CX362" s="224">
        <v>-3950149.0606209077</v>
      </c>
      <c r="CY362" s="224">
        <v>-16714256.148421181</v>
      </c>
      <c r="CZ362" s="224">
        <v>-3831141.0463906238</v>
      </c>
      <c r="DA362" s="224">
        <v>-1171893.5364276229</v>
      </c>
      <c r="DB362" s="224">
        <v>-536302.22924429411</v>
      </c>
      <c r="DC362" s="224">
        <v>-578849.85</v>
      </c>
      <c r="DD362" s="224">
        <v>-908223.98599939258</v>
      </c>
      <c r="DE362" s="224">
        <v>-619895.48</v>
      </c>
      <c r="DF362" s="224">
        <v>-423009229.50319993</v>
      </c>
      <c r="DG362" s="224">
        <v>-524354756.5561499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-1049969689.5707531</v>
      </c>
      <c r="DM362" s="343">
        <f t="shared" si="323"/>
        <v>-16641968.957393151</v>
      </c>
      <c r="DN362" s="317"/>
      <c r="DO362" s="317"/>
      <c r="DP362" s="317"/>
      <c r="DQ362" s="220"/>
      <c r="DR362" s="221" t="s">
        <v>395</v>
      </c>
      <c r="DS362" s="221"/>
      <c r="DT362" s="273"/>
      <c r="DU362" s="206">
        <f t="shared" si="313"/>
        <v>0</v>
      </c>
      <c r="DV362" s="206">
        <f t="shared" si="314"/>
        <v>-1.2129084047155669</v>
      </c>
      <c r="DW362" s="206">
        <f t="shared" si="315"/>
        <v>-15.429060552677587</v>
      </c>
      <c r="DX362" s="206">
        <f t="shared" si="316"/>
        <v>-54.042538874913632</v>
      </c>
      <c r="DY362" s="206">
        <f t="shared" si="317"/>
        <v>-24.27488955103458</v>
      </c>
      <c r="DZ362" s="206">
        <f t="shared" si="318"/>
        <v>-7.6463061280619335</v>
      </c>
      <c r="EA362" s="206">
        <f t="shared" si="319"/>
        <v>-947.36398605934983</v>
      </c>
      <c r="EB362" s="206">
        <f t="shared" si="320"/>
        <v>0</v>
      </c>
      <c r="EC362" s="206">
        <f t="shared" si="321"/>
        <v>0</v>
      </c>
      <c r="ED362" s="207">
        <f t="shared" si="311"/>
        <v>-1049.9696895707532</v>
      </c>
      <c r="EE362" s="303">
        <f t="shared" si="322"/>
        <v>0</v>
      </c>
      <c r="EF362" s="317"/>
      <c r="EG362" s="314">
        <v>-0.22865579552430582</v>
      </c>
    </row>
    <row r="363" spans="1:137" s="126" customFormat="1" ht="15" hidden="1" customHeight="1" outlineLevel="1" x14ac:dyDescent="0.35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>
        <f t="shared" si="323"/>
        <v>0</v>
      </c>
      <c r="DN363" s="317"/>
      <c r="DO363" s="317"/>
      <c r="DP363" s="317"/>
      <c r="DQ363" s="208"/>
      <c r="DR363" s="209"/>
      <c r="DS363" s="209"/>
      <c r="DT363" s="289" t="s">
        <v>363</v>
      </c>
      <c r="DU363" s="206">
        <f t="shared" si="313"/>
        <v>0</v>
      </c>
      <c r="DV363" s="206">
        <f t="shared" si="314"/>
        <v>0</v>
      </c>
      <c r="DW363" s="206">
        <f t="shared" si="315"/>
        <v>0</v>
      </c>
      <c r="DX363" s="206">
        <f t="shared" si="316"/>
        <v>0</v>
      </c>
      <c r="DY363" s="206">
        <f t="shared" si="317"/>
        <v>0</v>
      </c>
      <c r="DZ363" s="206">
        <f t="shared" si="318"/>
        <v>0</v>
      </c>
      <c r="EA363" s="206">
        <f t="shared" si="319"/>
        <v>0</v>
      </c>
      <c r="EB363" s="206">
        <f t="shared" si="320"/>
        <v>0</v>
      </c>
      <c r="EC363" s="206">
        <f t="shared" si="321"/>
        <v>0</v>
      </c>
      <c r="ED363" s="207">
        <f t="shared" si="311"/>
        <v>0</v>
      </c>
      <c r="EE363" s="303">
        <f t="shared" si="322"/>
        <v>0</v>
      </c>
      <c r="EF363" s="317"/>
      <c r="EG363" s="314">
        <v>0</v>
      </c>
    </row>
    <row r="364" spans="1:137" s="126" customFormat="1" ht="15" hidden="1" customHeight="1" outlineLevel="1" x14ac:dyDescent="0.35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>
        <f t="shared" si="323"/>
        <v>0</v>
      </c>
      <c r="DN364" s="317"/>
      <c r="DO364" s="317"/>
      <c r="DP364" s="317"/>
      <c r="DQ364" s="208"/>
      <c r="DR364" s="209"/>
      <c r="DS364" s="209"/>
      <c r="DT364" s="289" t="s">
        <v>365</v>
      </c>
      <c r="DU364" s="206">
        <f t="shared" si="313"/>
        <v>0</v>
      </c>
      <c r="DV364" s="206">
        <f t="shared" si="314"/>
        <v>0</v>
      </c>
      <c r="DW364" s="206">
        <f t="shared" si="315"/>
        <v>0</v>
      </c>
      <c r="DX364" s="206">
        <f t="shared" si="316"/>
        <v>0</v>
      </c>
      <c r="DY364" s="206">
        <f t="shared" si="317"/>
        <v>0</v>
      </c>
      <c r="DZ364" s="206">
        <f t="shared" si="318"/>
        <v>0</v>
      </c>
      <c r="EA364" s="206">
        <f t="shared" si="319"/>
        <v>0</v>
      </c>
      <c r="EB364" s="206">
        <f t="shared" si="320"/>
        <v>0</v>
      </c>
      <c r="EC364" s="206">
        <f t="shared" si="321"/>
        <v>0</v>
      </c>
      <c r="ED364" s="207">
        <f t="shared" si="311"/>
        <v>0</v>
      </c>
      <c r="EE364" s="303">
        <f t="shared" si="322"/>
        <v>0</v>
      </c>
      <c r="EF364" s="317"/>
      <c r="EG364" s="314">
        <v>0</v>
      </c>
    </row>
    <row r="365" spans="1:137" s="126" customFormat="1" ht="15" hidden="1" customHeight="1" outlineLevel="1" x14ac:dyDescent="0.35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-856698.72915199981</v>
      </c>
      <c r="J365" s="268">
        <v>0</v>
      </c>
      <c r="K365" s="268">
        <v>0</v>
      </c>
      <c r="L365" s="206">
        <v>-8799963.0539499987</v>
      </c>
      <c r="M365" s="206">
        <v>-446.35211549999991</v>
      </c>
      <c r="N365" s="206">
        <v>-1769196.3615989995</v>
      </c>
      <c r="O365" s="206">
        <v>-7028301.8152267495</v>
      </c>
      <c r="P365" s="206">
        <v>-10262756.857023248</v>
      </c>
      <c r="Q365" s="206">
        <v>0</v>
      </c>
      <c r="R365" s="206">
        <v>0</v>
      </c>
      <c r="S365" s="206">
        <v>0</v>
      </c>
      <c r="T365" s="206">
        <v>-15814578.054201996</v>
      </c>
      <c r="U365" s="206">
        <v>-761674.95981649985</v>
      </c>
      <c r="V365" s="206">
        <v>0</v>
      </c>
      <c r="W365" s="206">
        <v>-25251725.290133994</v>
      </c>
      <c r="X365" s="206">
        <v>0</v>
      </c>
      <c r="Y365" s="206">
        <v>0</v>
      </c>
      <c r="Z365" s="206">
        <v>-2138196.2915057498</v>
      </c>
      <c r="AA365" s="206">
        <v>-3551549.0803825492</v>
      </c>
      <c r="AB365" s="206">
        <v>0</v>
      </c>
      <c r="AC365" s="206">
        <v>0</v>
      </c>
      <c r="AD365" s="206">
        <v>-49464138.200661235</v>
      </c>
      <c r="AE365" s="206">
        <v>0</v>
      </c>
      <c r="AF365" s="206">
        <v>0</v>
      </c>
      <c r="AG365" s="206">
        <v>-24269044.442302302</v>
      </c>
      <c r="AH365" s="206">
        <v>-15817729.596999498</v>
      </c>
      <c r="AI365" s="206">
        <v>-1012911.9704201998</v>
      </c>
      <c r="AJ365" s="206">
        <v>-18058504.131974746</v>
      </c>
      <c r="AK365" s="206">
        <v>-29753420.573858794</v>
      </c>
      <c r="AL365" s="206">
        <v>0</v>
      </c>
      <c r="AM365" s="206">
        <v>0</v>
      </c>
      <c r="AN365" s="206">
        <v>-12519176.876469847</v>
      </c>
      <c r="AO365" s="206">
        <v>-213811.80519024993</v>
      </c>
      <c r="AP365" s="206">
        <v>-2271635.7810245492</v>
      </c>
      <c r="AQ365" s="206">
        <v>0</v>
      </c>
      <c r="AR365" s="206">
        <v>-1303125</v>
      </c>
      <c r="AS365" s="206">
        <v>0</v>
      </c>
      <c r="AT365" s="206">
        <v>0</v>
      </c>
      <c r="AU365" s="206">
        <v>-15364764.167487996</v>
      </c>
      <c r="AV365" s="206">
        <v>-2033582.2213577495</v>
      </c>
      <c r="AW365" s="206">
        <v>-1828599.4229312495</v>
      </c>
      <c r="AX365" s="206">
        <v>-3187500</v>
      </c>
      <c r="AY365" s="206">
        <v>-26929299.199560996</v>
      </c>
      <c r="AZ365" s="206">
        <v>0</v>
      </c>
      <c r="BA365" s="206">
        <v>0</v>
      </c>
      <c r="BB365" s="206">
        <v>-3172713.2435097997</v>
      </c>
      <c r="BC365" s="206">
        <v>-55940079.604212239</v>
      </c>
      <c r="BD365" s="206">
        <v>-18536463.466379493</v>
      </c>
      <c r="BE365" s="206">
        <v>-5188848.2184519982</v>
      </c>
      <c r="BF365" s="206">
        <v>-3975195.8627979988</v>
      </c>
      <c r="BG365" s="206">
        <v>0</v>
      </c>
      <c r="BH365" s="206">
        <v>0</v>
      </c>
      <c r="BI365" s="206">
        <v>-2728724.0575028495</v>
      </c>
      <c r="BJ365" s="206">
        <v>-2766275.1098352494</v>
      </c>
      <c r="BK365" s="206">
        <v>-13194077.307325801</v>
      </c>
      <c r="BL365" s="206">
        <v>-2393502.3809882496</v>
      </c>
      <c r="BM365" s="206">
        <v>-19521649.230374195</v>
      </c>
      <c r="BN365" s="206">
        <v>0</v>
      </c>
      <c r="BO365" s="206">
        <v>0</v>
      </c>
      <c r="BP365" s="206">
        <v>-14181524.101784896</v>
      </c>
      <c r="BQ365" s="206">
        <v>-7665312.5</v>
      </c>
      <c r="BR365" s="206">
        <v>-3187955.8122197497</v>
      </c>
      <c r="BS365" s="206">
        <v>-2872281.43802475</v>
      </c>
      <c r="BT365" s="206">
        <v>-116427.52881674997</v>
      </c>
      <c r="BU365" s="206">
        <v>0</v>
      </c>
      <c r="BV365" s="206">
        <v>0</v>
      </c>
      <c r="BW365" s="206">
        <v>0</v>
      </c>
      <c r="BX365" s="206">
        <v>0</v>
      </c>
      <c r="BY365" s="206">
        <v>-19431737.000982746</v>
      </c>
      <c r="BZ365" s="206">
        <v>-5437500</v>
      </c>
      <c r="CA365" s="206">
        <v>-3101524.0643116264</v>
      </c>
      <c r="CB365" s="206">
        <v>0</v>
      </c>
      <c r="CC365" s="206">
        <v>0</v>
      </c>
      <c r="CD365" s="206">
        <v>0</v>
      </c>
      <c r="CE365" s="206">
        <v>-158659346.81842622</v>
      </c>
      <c r="CF365" s="206">
        <v>-315318.39441284997</v>
      </c>
      <c r="CG365" s="206">
        <v>-24518412.836729497</v>
      </c>
      <c r="CH365" s="206">
        <v>-18022123.020909745</v>
      </c>
      <c r="CI365" s="206">
        <v>0</v>
      </c>
      <c r="CJ365" s="206">
        <v>0</v>
      </c>
      <c r="CK365" s="206">
        <v>0</v>
      </c>
      <c r="CL365" s="206">
        <v>-22153403.626042746</v>
      </c>
      <c r="CM365" s="206">
        <v>-54963215.936244234</v>
      </c>
      <c r="CN365" s="206">
        <v>-23456898.344671194</v>
      </c>
      <c r="CO365" s="206">
        <v>-265817403.24696639</v>
      </c>
      <c r="CP365" s="206">
        <v>0</v>
      </c>
      <c r="CQ365" s="206">
        <v>0</v>
      </c>
      <c r="CR365" s="206">
        <v>-8647296.9446290974</v>
      </c>
      <c r="CS365" s="206">
        <v>0</v>
      </c>
      <c r="CT365" s="206">
        <v>-22317313.412568495</v>
      </c>
      <c r="CU365" s="206">
        <v>-3838299.2238159487</v>
      </c>
      <c r="CV365" s="206">
        <v>-306502.09331944998</v>
      </c>
      <c r="CW365" s="206">
        <v>-169218143.71486941</v>
      </c>
      <c r="CX365" s="206">
        <v>-190373725.30971134</v>
      </c>
      <c r="CY365" s="206">
        <v>-653507167.62455428</v>
      </c>
      <c r="CZ365" s="206">
        <v>-294825397.57014602</v>
      </c>
      <c r="DA365" s="206">
        <v>-200638067.29916444</v>
      </c>
      <c r="DB365" s="206">
        <v>-280022125.44742471</v>
      </c>
      <c r="DC365" s="206">
        <v>-348755277.92792445</v>
      </c>
      <c r="DD365" s="206">
        <v>-578290653.30388689</v>
      </c>
      <c r="DE365" s="206">
        <v>-195423867.29731771</v>
      </c>
      <c r="DF365" s="206">
        <v>-2258111537.9219351</v>
      </c>
      <c r="DG365" s="206">
        <v>-1890602251.8072989</v>
      </c>
      <c r="DH365" s="206">
        <v>-774426800.65844619</v>
      </c>
      <c r="DI365" s="206">
        <v>-965969793.64077151</v>
      </c>
      <c r="DJ365" s="206">
        <v>-138673234.40678349</v>
      </c>
      <c r="DK365" s="206">
        <v>0</v>
      </c>
      <c r="DL365" s="207">
        <v>-10005527698.991835</v>
      </c>
      <c r="DM365" s="343">
        <f t="shared" si="323"/>
        <v>-214610835.76132411</v>
      </c>
      <c r="DN365" s="317"/>
      <c r="DO365" s="317"/>
      <c r="DP365" s="317"/>
      <c r="DQ365" s="208"/>
      <c r="DR365" s="209" t="s">
        <v>398</v>
      </c>
      <c r="DS365" s="209"/>
      <c r="DT365" s="267"/>
      <c r="DU365" s="206">
        <f t="shared" si="313"/>
        <v>-0.85669872915199985</v>
      </c>
      <c r="DV365" s="206">
        <f t="shared" si="314"/>
        <v>-17.597907582891249</v>
      </c>
      <c r="DW365" s="206">
        <f t="shared" si="315"/>
        <v>-196.15622944928086</v>
      </c>
      <c r="DX365" s="206">
        <f t="shared" si="316"/>
        <v>-847.93401798314142</v>
      </c>
      <c r="DY365" s="206">
        <f t="shared" si="317"/>
        <v>-1017.2438379662705</v>
      </c>
      <c r="DZ365" s="206">
        <f t="shared" si="318"/>
        <v>-1897.9553888458643</v>
      </c>
      <c r="EA365" s="206">
        <f t="shared" si="319"/>
        <v>-4148.7137897292341</v>
      </c>
      <c r="EB365" s="206">
        <f t="shared" si="320"/>
        <v>-1740.3965942992177</v>
      </c>
      <c r="EC365" s="206">
        <f t="shared" si="321"/>
        <v>-138.67323440678348</v>
      </c>
      <c r="ED365" s="207">
        <f t="shared" si="311"/>
        <v>-10005.527698991837</v>
      </c>
      <c r="EE365" s="303">
        <f t="shared" si="322"/>
        <v>0</v>
      </c>
      <c r="EF365" s="317"/>
      <c r="EG365" s="314">
        <v>-0.90519460505078086</v>
      </c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-294410675.29839998</v>
      </c>
      <c r="J366" s="268">
        <v>0</v>
      </c>
      <c r="K366" s="268">
        <v>0</v>
      </c>
      <c r="L366" s="206">
        <v>-733260511.57376003</v>
      </c>
      <c r="M366" s="206">
        <v>-353059182.73839998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0</v>
      </c>
      <c r="T366" s="206">
        <v>-14541.98907103825</v>
      </c>
      <c r="U366" s="206">
        <v>0</v>
      </c>
      <c r="V366" s="206">
        <v>-1454.9190833333325</v>
      </c>
      <c r="W366" s="206">
        <v>0</v>
      </c>
      <c r="X366" s="206">
        <v>0</v>
      </c>
      <c r="Y366" s="206">
        <v>0</v>
      </c>
      <c r="Z366" s="206">
        <v>0</v>
      </c>
      <c r="AA366" s="206">
        <v>-829954.01434426196</v>
      </c>
      <c r="AB366" s="206">
        <v>-2838.9291666666713</v>
      </c>
      <c r="AC366" s="206">
        <v>0</v>
      </c>
      <c r="AD366" s="206">
        <v>-39.672215277777752</v>
      </c>
      <c r="AE366" s="206">
        <v>0</v>
      </c>
      <c r="AF366" s="206">
        <v>0</v>
      </c>
      <c r="AG366" s="206">
        <v>-25212.088888888953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-23726.254166666709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-22291.065573770498</v>
      </c>
      <c r="AY366" s="206">
        <v>0</v>
      </c>
      <c r="AZ366" s="206">
        <v>0</v>
      </c>
      <c r="BA366" s="206">
        <v>0</v>
      </c>
      <c r="BB366" s="206">
        <v>0</v>
      </c>
      <c r="BC366" s="206">
        <v>-4411055.0420298865</v>
      </c>
      <c r="BD366" s="206">
        <v>0</v>
      </c>
      <c r="BE366" s="206">
        <v>-2632.2131147540899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-4012.717187499999</v>
      </c>
      <c r="BM366" s="206">
        <v>0</v>
      </c>
      <c r="BN366" s="206">
        <v>0</v>
      </c>
      <c r="BO366" s="206">
        <v>0</v>
      </c>
      <c r="BP366" s="206">
        <v>0</v>
      </c>
      <c r="BQ366" s="206">
        <v>0</v>
      </c>
      <c r="BR366" s="206">
        <v>-25143.566833333276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-23034.101092896199</v>
      </c>
      <c r="CD366" s="206">
        <v>0</v>
      </c>
      <c r="CE366" s="206">
        <v>0</v>
      </c>
      <c r="CF366" s="206">
        <v>-3559.3663194444471</v>
      </c>
      <c r="CG366" s="206">
        <v>0</v>
      </c>
      <c r="CH366" s="206">
        <v>-3806623.6031420799</v>
      </c>
      <c r="CI366" s="206">
        <v>0</v>
      </c>
      <c r="CJ366" s="206">
        <v>-2719.9535519125702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-150411.805555556</v>
      </c>
      <c r="CS366" s="206">
        <v>0</v>
      </c>
      <c r="CT366" s="206">
        <v>-117206.25</v>
      </c>
      <c r="CU366" s="206">
        <v>-4182.2222222222199</v>
      </c>
      <c r="CV366" s="206">
        <v>0</v>
      </c>
      <c r="CW366" s="206">
        <v>-8405082.06967213</v>
      </c>
      <c r="CX366" s="206">
        <v>-18003473.446851045</v>
      </c>
      <c r="CY366" s="206">
        <v>-2887693.3665442886</v>
      </c>
      <c r="CZ366" s="206">
        <v>-9717774.8638674598</v>
      </c>
      <c r="DA366" s="206">
        <v>-16196662.842321299</v>
      </c>
      <c r="DB366" s="206">
        <v>-9836254.0060746502</v>
      </c>
      <c r="DC366" s="206">
        <v>-69592843.848274603</v>
      </c>
      <c r="DD366" s="206">
        <v>-73638066.433912709</v>
      </c>
      <c r="DE366" s="206">
        <v>-3059216.8029794497</v>
      </c>
      <c r="DF366" s="206">
        <v>-172609959.69813001</v>
      </c>
      <c r="DG366" s="206">
        <v>-359351740.97847599</v>
      </c>
      <c r="DH366" s="206">
        <v>-550786071.51632023</v>
      </c>
      <c r="DI366" s="206">
        <v>-530203753.911524</v>
      </c>
      <c r="DJ366" s="206">
        <v>-3225075489.0457902</v>
      </c>
      <c r="DK366" s="206">
        <v>0</v>
      </c>
      <c r="DL366" s="207">
        <v>-6439565092.2148571</v>
      </c>
      <c r="DM366" s="343">
        <f t="shared" si="323"/>
        <v>-1381604411.2233293</v>
      </c>
      <c r="DN366" s="317"/>
      <c r="DO366" s="317" t="s">
        <v>446</v>
      </c>
      <c r="DP366" s="317"/>
      <c r="DQ366" s="208"/>
      <c r="DR366" s="209" t="s">
        <v>399</v>
      </c>
      <c r="DS366" s="209"/>
      <c r="DT366" s="267"/>
      <c r="DU366" s="206">
        <f t="shared" si="313"/>
        <v>-294.41067529840001</v>
      </c>
      <c r="DV366" s="206">
        <f t="shared" si="314"/>
        <v>-1086.31969431216</v>
      </c>
      <c r="DW366" s="206">
        <f t="shared" si="315"/>
        <v>-0.8740416127694669</v>
      </c>
      <c r="DX366" s="206">
        <f t="shared" si="316"/>
        <v>-8.5924159385678003</v>
      </c>
      <c r="DY366" s="206">
        <f t="shared" si="317"/>
        <v>-29.300431105289686</v>
      </c>
      <c r="DZ366" s="206">
        <f t="shared" si="318"/>
        <v>-182.04081879743018</v>
      </c>
      <c r="EA366" s="206">
        <f t="shared" si="319"/>
        <v>-531.96170067660603</v>
      </c>
      <c r="EB366" s="206">
        <f t="shared" si="320"/>
        <v>-1080.9898254278444</v>
      </c>
      <c r="EC366" s="206">
        <f t="shared" si="321"/>
        <v>-3225.0754890457902</v>
      </c>
      <c r="ED366" s="207">
        <f t="shared" si="311"/>
        <v>-6439.5650922148579</v>
      </c>
      <c r="EE366" s="303">
        <f t="shared" si="322"/>
        <v>0</v>
      </c>
      <c r="EF366" s="317"/>
      <c r="EG366" s="314">
        <v>-2130.6208651546117</v>
      </c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-4587376553.1638689</v>
      </c>
      <c r="J367" s="245">
        <v>-172286673.74268121</v>
      </c>
      <c r="K367" s="245">
        <v>-135183937.0130825</v>
      </c>
      <c r="L367" s="245">
        <v>-1006758163.7619004</v>
      </c>
      <c r="M367" s="245">
        <v>-2567565368.3675866</v>
      </c>
      <c r="N367" s="245">
        <v>-355209711.61202425</v>
      </c>
      <c r="O367" s="245">
        <v>-1163148051.7206173</v>
      </c>
      <c r="P367" s="245">
        <v>-1247261788.6530888</v>
      </c>
      <c r="Q367" s="245">
        <v>-136031619.67533597</v>
      </c>
      <c r="R367" s="245">
        <v>-137086054.17383352</v>
      </c>
      <c r="S367" s="245">
        <v>-2108181182.2177811</v>
      </c>
      <c r="T367" s="245">
        <v>-484954416.45641965</v>
      </c>
      <c r="U367" s="245">
        <v>-356683001.85745758</v>
      </c>
      <c r="V367" s="245">
        <v>-1068565623.779735</v>
      </c>
      <c r="W367" s="245">
        <v>-895000654.55653822</v>
      </c>
      <c r="X367" s="245">
        <v>-140082929.14748883</v>
      </c>
      <c r="Y367" s="245">
        <v>-154616599.1311208</v>
      </c>
      <c r="Z367" s="245">
        <v>-309738719.58174652</v>
      </c>
      <c r="AA367" s="245">
        <v>-945541510.95467913</v>
      </c>
      <c r="AB367" s="245">
        <v>-277127715.79002225</v>
      </c>
      <c r="AC367" s="245">
        <v>-1127965763.6462607</v>
      </c>
      <c r="AD367" s="245">
        <v>-655955913.84412265</v>
      </c>
      <c r="AE367" s="245">
        <v>-146385125.61198217</v>
      </c>
      <c r="AF367" s="245">
        <v>-174967838.17533973</v>
      </c>
      <c r="AG367" s="245">
        <v>-1096087740.8185427</v>
      </c>
      <c r="AH367" s="245">
        <v>-564269905.91624916</v>
      </c>
      <c r="AI367" s="245">
        <v>-486773868.89597994</v>
      </c>
      <c r="AJ367" s="245">
        <v>-704511996.84220839</v>
      </c>
      <c r="AK367" s="245">
        <v>-991017408.32892478</v>
      </c>
      <c r="AL367" s="245">
        <v>-143645573.0741699</v>
      </c>
      <c r="AM367" s="245">
        <v>-25019027.177999966</v>
      </c>
      <c r="AN367" s="245">
        <v>-1128514892.5217874</v>
      </c>
      <c r="AO367" s="245">
        <v>-253102438.98712721</v>
      </c>
      <c r="AP367" s="245">
        <v>-228498986.14061907</v>
      </c>
      <c r="AQ367" s="245">
        <v>-301040778.09429055</v>
      </c>
      <c r="AR367" s="245">
        <v>-228691803.69986251</v>
      </c>
      <c r="AS367" s="245">
        <v>-2363857.7243503137</v>
      </c>
      <c r="AT367" s="245">
        <v>-2633272.731399979</v>
      </c>
      <c r="AU367" s="245">
        <v>-666721254.02947974</v>
      </c>
      <c r="AV367" s="245">
        <v>-284036756.03319812</v>
      </c>
      <c r="AW367" s="245">
        <v>-699294664.70506275</v>
      </c>
      <c r="AX367" s="245">
        <v>-182458537.92303693</v>
      </c>
      <c r="AY367" s="245">
        <v>-294098652.76370078</v>
      </c>
      <c r="AZ367" s="245">
        <v>-456304.95499953214</v>
      </c>
      <c r="BA367" s="245">
        <v>-87145.183999083936</v>
      </c>
      <c r="BB367" s="245">
        <v>-132749671.03266233</v>
      </c>
      <c r="BC367" s="245">
        <v>-430620470.03598809</v>
      </c>
      <c r="BD367" s="245">
        <v>-395919606.96961796</v>
      </c>
      <c r="BE367" s="245">
        <v>-162212971.91529873</v>
      </c>
      <c r="BF367" s="245">
        <v>-134145612.4333206</v>
      </c>
      <c r="BG367" s="245">
        <v>-1916523.6080488611</v>
      </c>
      <c r="BH367" s="245">
        <v>-39104825.960550532</v>
      </c>
      <c r="BI367" s="245">
        <v>-287413908.87808985</v>
      </c>
      <c r="BJ367" s="245">
        <v>-449264638.11042142</v>
      </c>
      <c r="BK367" s="245">
        <v>-198136803.92461404</v>
      </c>
      <c r="BL367" s="245">
        <v>-300876617.73826975</v>
      </c>
      <c r="BM367" s="245">
        <v>-103102238.28148553</v>
      </c>
      <c r="BN367" s="245">
        <v>-2123799.241494799</v>
      </c>
      <c r="BO367" s="245">
        <v>-910639.02700178942</v>
      </c>
      <c r="BP367" s="245">
        <v>-255369122.32986861</v>
      </c>
      <c r="BQ367" s="245">
        <v>-242044076.05447885</v>
      </c>
      <c r="BR367" s="245">
        <v>-255310283.49506572</v>
      </c>
      <c r="BS367" s="245">
        <v>-270342785.17680508</v>
      </c>
      <c r="BT367" s="245">
        <v>-141045293.01724732</v>
      </c>
      <c r="BU367" s="245">
        <v>-199380.99999973641</v>
      </c>
      <c r="BV367" s="245">
        <v>-6719065.4499997152</v>
      </c>
      <c r="BW367" s="245">
        <v>-383335012.87890393</v>
      </c>
      <c r="BX367" s="245">
        <v>-133505820.71418045</v>
      </c>
      <c r="BY367" s="245">
        <v>-154689659.26234704</v>
      </c>
      <c r="BZ367" s="245">
        <v>-105890612.36564651</v>
      </c>
      <c r="CA367" s="245">
        <v>-280182954.38116938</v>
      </c>
      <c r="CB367" s="245">
        <v>8.8181346654891979E-8</v>
      </c>
      <c r="CC367" s="245">
        <v>-30036269.846932538</v>
      </c>
      <c r="CD367" s="245">
        <v>-81995307.913704067</v>
      </c>
      <c r="CE367" s="245">
        <v>-411430045.9879179</v>
      </c>
      <c r="CF367" s="245">
        <v>-104003158.42907788</v>
      </c>
      <c r="CG367" s="245">
        <v>-178114102.30910078</v>
      </c>
      <c r="CH367" s="245">
        <v>-135539009.87787744</v>
      </c>
      <c r="CI367" s="245">
        <v>-16999.999998456897</v>
      </c>
      <c r="CJ367" s="245">
        <v>-2259424.2455513659</v>
      </c>
      <c r="CK367" s="245">
        <v>-329945786.25791407</v>
      </c>
      <c r="CL367" s="245">
        <v>-104471362.35279208</v>
      </c>
      <c r="CM367" s="245">
        <v>-117478466.7437036</v>
      </c>
      <c r="CN367" s="245">
        <v>-306304988.30337107</v>
      </c>
      <c r="CO367" s="245">
        <v>-529552113.30378711</v>
      </c>
      <c r="CP367" s="245">
        <v>-80000.000000031156</v>
      </c>
      <c r="CQ367" s="245">
        <v>5.1676481962203997E-7</v>
      </c>
      <c r="CR367" s="245">
        <v>-253577642.75180158</v>
      </c>
      <c r="CS367" s="245">
        <v>-932388390.15946925</v>
      </c>
      <c r="CT367" s="245">
        <v>-337469768.47422904</v>
      </c>
      <c r="CU367" s="245">
        <v>-137208537.19473767</v>
      </c>
      <c r="CV367" s="245">
        <v>-1034450253.1638614</v>
      </c>
      <c r="CW367" s="245">
        <v>-3338531143.0611</v>
      </c>
      <c r="CX367" s="245">
        <v>-1339006536.8753259</v>
      </c>
      <c r="CY367" s="245">
        <v>-1873924487.8148837</v>
      </c>
      <c r="CZ367" s="245">
        <v>-417387108.46610838</v>
      </c>
      <c r="DA367" s="245">
        <v>-557825303.35912633</v>
      </c>
      <c r="DB367" s="245">
        <v>-342552952.71927643</v>
      </c>
      <c r="DC367" s="245">
        <v>-532982726.33776361</v>
      </c>
      <c r="DD367" s="245">
        <v>-970709638.53619432</v>
      </c>
      <c r="DE367" s="245">
        <v>-1260692977.21542</v>
      </c>
      <c r="DF367" s="245">
        <v>-4344990144.2117453</v>
      </c>
      <c r="DG367" s="245">
        <v>-3208946249.3419223</v>
      </c>
      <c r="DH367" s="245">
        <v>-1325212872.1749942</v>
      </c>
      <c r="DI367" s="245">
        <v>-14763481587.047152</v>
      </c>
      <c r="DJ367" s="245">
        <v>-73291861194.548477</v>
      </c>
      <c r="DK367" s="245">
        <v>0</v>
      </c>
      <c r="DL367" s="246">
        <v>-146098558725.48959</v>
      </c>
      <c r="DM367" s="343">
        <f t="shared" si="323"/>
        <v>-24339981410.510792</v>
      </c>
      <c r="DN367" s="317"/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-4587.3765531638683</v>
      </c>
      <c r="DV367" s="245">
        <f t="shared" ref="DV367:EC367" si="324">SUM(DV303:DV366)</f>
        <v>-5400.1519062178913</v>
      </c>
      <c r="DW367" s="245">
        <f t="shared" si="324"/>
        <v>-14352.452951129033</v>
      </c>
      <c r="DX367" s="245">
        <f t="shared" si="324"/>
        <v>-13018.813602910719</v>
      </c>
      <c r="DY367" s="245">
        <f t="shared" si="324"/>
        <v>-7723.1209581099092</v>
      </c>
      <c r="DZ367" s="245">
        <f t="shared" si="324"/>
        <v>-4082.1507066338895</v>
      </c>
      <c r="EA367" s="245">
        <f t="shared" si="324"/>
        <v>-7553.9363935536676</v>
      </c>
      <c r="EB367" s="245">
        <f t="shared" si="324"/>
        <v>-16088.694459222148</v>
      </c>
      <c r="EC367" s="245">
        <f t="shared" si="324"/>
        <v>-73291.861194548474</v>
      </c>
      <c r="ED367" s="246">
        <f>SUM(DU367:EC367)</f>
        <v>-146098.55872548959</v>
      </c>
      <c r="EE367" s="303">
        <f>ED367-(DL367/$DQ$4)</f>
        <v>0</v>
      </c>
      <c r="EF367" s="317"/>
      <c r="EG367" s="314">
        <v>-2178.786836917483</v>
      </c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1200686316.8696585</v>
      </c>
      <c r="J368" s="262">
        <v>-172286673.74268121</v>
      </c>
      <c r="K368" s="262">
        <v>-135183937.0130825</v>
      </c>
      <c r="L368" s="262">
        <v>1598242617.6629953</v>
      </c>
      <c r="M368" s="262">
        <v>-378329840.35568714</v>
      </c>
      <c r="N368" s="262">
        <v>-111485891.08849263</v>
      </c>
      <c r="O368" s="262">
        <v>-127134477.07260227</v>
      </c>
      <c r="P368" s="262">
        <v>-126791218.7306726</v>
      </c>
      <c r="Q368" s="262">
        <v>-136031619.67533597</v>
      </c>
      <c r="R368" s="262">
        <v>-137086054.17383352</v>
      </c>
      <c r="S368" s="262">
        <v>-91164286.329548359</v>
      </c>
      <c r="T368" s="262">
        <v>-130817968.6480996</v>
      </c>
      <c r="U368" s="262">
        <v>-139498473.14914536</v>
      </c>
      <c r="V368" s="262">
        <v>-139462657.17969561</v>
      </c>
      <c r="W368" s="262">
        <v>-147250113.16273737</v>
      </c>
      <c r="X368" s="262">
        <v>-140082929.14748883</v>
      </c>
      <c r="Y368" s="262">
        <v>-154616599.1311208</v>
      </c>
      <c r="Z368" s="262">
        <v>-136571396.00483525</v>
      </c>
      <c r="AA368" s="262">
        <v>-126582393.36904299</v>
      </c>
      <c r="AB368" s="262">
        <v>-134439317.73141059</v>
      </c>
      <c r="AC368" s="262">
        <v>-145351840.66913998</v>
      </c>
      <c r="AD368" s="262">
        <v>-129375179.70737213</v>
      </c>
      <c r="AE368" s="262">
        <v>-146385125.61198217</v>
      </c>
      <c r="AF368" s="262">
        <v>-174967838.17533973</v>
      </c>
      <c r="AG368" s="262">
        <v>-90420874.982320309</v>
      </c>
      <c r="AH368" s="262">
        <v>-126844426.51083249</v>
      </c>
      <c r="AI368" s="262">
        <v>-132462905.33627433</v>
      </c>
      <c r="AJ368" s="262">
        <v>-128346315.86896491</v>
      </c>
      <c r="AK368" s="262">
        <v>-120592586.53187621</v>
      </c>
      <c r="AL368" s="262">
        <v>-143645573.0741699</v>
      </c>
      <c r="AM368" s="262">
        <v>-25019027.177999966</v>
      </c>
      <c r="AN368" s="262">
        <v>34512607.327886581</v>
      </c>
      <c r="AO368" s="262">
        <v>300684.8349365592</v>
      </c>
      <c r="AP368" s="262">
        <v>-244921.99464794993</v>
      </c>
      <c r="AQ368" s="262">
        <v>-95968.976544976234</v>
      </c>
      <c r="AR368" s="262">
        <v>6315887.5038155913</v>
      </c>
      <c r="AS368" s="262">
        <v>-2363857.7243503137</v>
      </c>
      <c r="AT368" s="262">
        <v>-2633272.731399979</v>
      </c>
      <c r="AU368" s="262">
        <v>29439892.133353829</v>
      </c>
      <c r="AV368" s="262">
        <v>-298396.44689613581</v>
      </c>
      <c r="AW368" s="262">
        <v>-15070268.399795651</v>
      </c>
      <c r="AX368" s="262">
        <v>6873010.1149041355</v>
      </c>
      <c r="AY368" s="262">
        <v>-1223652.703230679</v>
      </c>
      <c r="AZ368" s="262">
        <v>-456304.95499953214</v>
      </c>
      <c r="BA368" s="262">
        <v>-87145.183999083936</v>
      </c>
      <c r="BB368" s="262">
        <v>4029686.2119489908</v>
      </c>
      <c r="BC368" s="262">
        <v>-5537161.2867406607</v>
      </c>
      <c r="BD368" s="262">
        <v>-7145434.1848549247</v>
      </c>
      <c r="BE368" s="262">
        <v>8383332.2783414721</v>
      </c>
      <c r="BF368" s="262">
        <v>4976918.8123749048</v>
      </c>
      <c r="BG368" s="262">
        <v>-1916523.6080488611</v>
      </c>
      <c r="BH368" s="262">
        <v>-39104825.960550532</v>
      </c>
      <c r="BI368" s="262">
        <v>42768182.534681201</v>
      </c>
      <c r="BJ368" s="262">
        <v>2425760.3379683495</v>
      </c>
      <c r="BK368" s="262">
        <v>2488749.9418468475</v>
      </c>
      <c r="BL368" s="262">
        <v>-6142691.0984811783</v>
      </c>
      <c r="BM368" s="262">
        <v>-1276428.6202224791</v>
      </c>
      <c r="BN368" s="262">
        <v>-2123799.241494799</v>
      </c>
      <c r="BO368" s="262">
        <v>-910639.02700178942</v>
      </c>
      <c r="BP368" s="262">
        <v>6602075.0650219917</v>
      </c>
      <c r="BQ368" s="262">
        <v>-2995064.2276261449</v>
      </c>
      <c r="BR368" s="262">
        <v>6983635.4170334041</v>
      </c>
      <c r="BS368" s="262">
        <v>6473966.1773545742</v>
      </c>
      <c r="BT368" s="262">
        <v>3377371.0792842209</v>
      </c>
      <c r="BU368" s="262">
        <v>-199380.99999973641</v>
      </c>
      <c r="BV368" s="262">
        <v>-6719065.4499997152</v>
      </c>
      <c r="BW368" s="262">
        <v>8638208.0074157715</v>
      </c>
      <c r="BX368" s="262">
        <v>3040172.2702611238</v>
      </c>
      <c r="BY368" s="262">
        <v>-4752320.6491320133</v>
      </c>
      <c r="BZ368" s="262">
        <v>-3438359.681177631</v>
      </c>
      <c r="CA368" s="262">
        <v>1577543.8480350375</v>
      </c>
      <c r="CB368" s="262">
        <v>8.8181346654891979E-8</v>
      </c>
      <c r="CC368" s="262">
        <v>-30030435.706222154</v>
      </c>
      <c r="CD368" s="262">
        <v>29781173.118608296</v>
      </c>
      <c r="CE368" s="262">
        <v>-6381498.2476513386</v>
      </c>
      <c r="CF368" s="262">
        <v>-2527307.2617281526</v>
      </c>
      <c r="CG368" s="262">
        <v>-330371.52538636327</v>
      </c>
      <c r="CH368" s="262">
        <v>3236144.5867920816</v>
      </c>
      <c r="CI368" s="262">
        <v>-16999.999998456897</v>
      </c>
      <c r="CJ368" s="262">
        <v>-2248797.2168628415</v>
      </c>
      <c r="CK368" s="262">
        <v>11933419.844613075</v>
      </c>
      <c r="CL368" s="262">
        <v>2857146.0502810478</v>
      </c>
      <c r="CM368" s="262">
        <v>3139946.9055393636</v>
      </c>
      <c r="CN368" s="262">
        <v>4212868.8027414083</v>
      </c>
      <c r="CO368" s="262">
        <v>15136695.070383549</v>
      </c>
      <c r="CP368" s="262">
        <v>-80000.000000031156</v>
      </c>
      <c r="CQ368" s="262">
        <v>5.1676481962203997E-7</v>
      </c>
      <c r="CR368" s="262">
        <v>-205270.5418087244</v>
      </c>
      <c r="CS368" s="262">
        <v>7504683.5171250105</v>
      </c>
      <c r="CT368" s="262">
        <v>625580.92440420389</v>
      </c>
      <c r="CU368" s="262">
        <v>-2183801.9732235372</v>
      </c>
      <c r="CV368" s="262">
        <v>-667373.26074945927</v>
      </c>
      <c r="CW368" s="262">
        <v>-4598498.2560100555</v>
      </c>
      <c r="CX368" s="262">
        <v>-5917929.2906684875</v>
      </c>
      <c r="CY368" s="262">
        <v>53645284.823165655</v>
      </c>
      <c r="CZ368" s="262">
        <v>14022778.086359799</v>
      </c>
      <c r="DA368" s="262">
        <v>2143778.6449328661</v>
      </c>
      <c r="DB368" s="262">
        <v>5992430.1100795269</v>
      </c>
      <c r="DC368" s="262">
        <v>-60440860.994424403</v>
      </c>
      <c r="DD368" s="262">
        <v>-44029566.442161441</v>
      </c>
      <c r="DE368" s="262">
        <v>-1015057895.8587987</v>
      </c>
      <c r="DF368" s="262">
        <v>-1331170666.0340843</v>
      </c>
      <c r="DG368" s="262">
        <v>-232843146.65623093</v>
      </c>
      <c r="DH368" s="262">
        <v>-382971102.1961453</v>
      </c>
      <c r="DI368" s="262">
        <v>-13670834298.562611</v>
      </c>
      <c r="DJ368" s="262">
        <v>-70196723337.92804</v>
      </c>
      <c r="DK368" s="262">
        <v>0</v>
      </c>
      <c r="DL368" s="263">
        <v>-87989853631.541656</v>
      </c>
      <c r="DM368" s="343">
        <f t="shared" si="323"/>
        <v>-1204279577.6411314</v>
      </c>
      <c r="DN368" s="317"/>
      <c r="DO368" s="317"/>
      <c r="DP368" s="317"/>
      <c r="DQ368" s="259" t="s">
        <v>401</v>
      </c>
      <c r="DR368" s="260"/>
      <c r="DS368" s="260"/>
      <c r="DT368" s="261"/>
      <c r="DU368" s="262">
        <f>+DU300+DU367</f>
        <v>1200.6863168696591</v>
      </c>
      <c r="DV368" s="262">
        <f t="shared" ref="DV368:EC368" si="325">+DV300+DV367</f>
        <v>673.82179839044966</v>
      </c>
      <c r="DW368" s="262">
        <f t="shared" si="325"/>
        <v>-3078.7876929012436</v>
      </c>
      <c r="DX368" s="262">
        <f t="shared" si="325"/>
        <v>86.060151888099426</v>
      </c>
      <c r="DY368" s="262">
        <f t="shared" si="325"/>
        <v>40.277682042514243</v>
      </c>
      <c r="DZ368" s="262">
        <f t="shared" si="325"/>
        <v>-1097.3693364540122</v>
      </c>
      <c r="EA368" s="262">
        <f t="shared" si="325"/>
        <v>-1564.0138126903157</v>
      </c>
      <c r="EB368" s="262">
        <f t="shared" si="325"/>
        <v>-14053.805400758758</v>
      </c>
      <c r="EC368" s="262">
        <f t="shared" si="325"/>
        <v>-70196.723337928037</v>
      </c>
      <c r="ED368" s="263">
        <f>SUM(DU368:EC368)</f>
        <v>-87989.853631541642</v>
      </c>
      <c r="EE368" s="303">
        <f>ED368-(DL368/$DQ$4)</f>
        <v>0</v>
      </c>
      <c r="EF368" s="317"/>
      <c r="EG368" s="314">
        <v>-1272.0377594087859</v>
      </c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>
        <f t="shared" si="323"/>
        <v>0</v>
      </c>
      <c r="DN369" s="317"/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>
        <v>0</v>
      </c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>
        <f t="shared" si="323"/>
        <v>0</v>
      </c>
      <c r="DN370" s="317"/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26">+DU$13</f>
        <v>ON</v>
      </c>
      <c r="DV370" s="100" t="str">
        <f t="shared" si="326"/>
        <v>≤7D</v>
      </c>
      <c r="DW370" s="100" t="str">
        <f t="shared" si="326"/>
        <v>&gt;7D - 30D</v>
      </c>
      <c r="DX370" s="100" t="str">
        <f t="shared" si="326"/>
        <v>&gt;1 - 3M</v>
      </c>
      <c r="DY370" s="100" t="str">
        <f t="shared" si="326"/>
        <v>&gt;3 - 6M</v>
      </c>
      <c r="DZ370" s="100" t="str">
        <f t="shared" si="326"/>
        <v>&gt;6 - 12M</v>
      </c>
      <c r="EA370" s="100" t="str">
        <f t="shared" si="326"/>
        <v>&gt;1 - 3Y</v>
      </c>
      <c r="EB370" s="100" t="str">
        <f t="shared" si="326"/>
        <v>&gt;3 - 5Y</v>
      </c>
      <c r="EC370" s="100" t="str">
        <f t="shared" si="326"/>
        <v>&gt;5Y</v>
      </c>
      <c r="ED370" s="100" t="str">
        <f t="shared" si="326"/>
        <v>Total</v>
      </c>
      <c r="EE370" s="303"/>
      <c r="EF370" s="317"/>
      <c r="EG370" s="314">
        <v>0</v>
      </c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77510600367.423462</v>
      </c>
      <c r="J371" s="312">
        <v>-788168286.90795898</v>
      </c>
      <c r="K371" s="312">
        <v>918947479.94835019</v>
      </c>
      <c r="L371" s="312">
        <v>788041323.45906258</v>
      </c>
      <c r="M371" s="312">
        <v>-1963303790.1696014</v>
      </c>
      <c r="N371" s="312">
        <v>2114508898.366132</v>
      </c>
      <c r="O371" s="312">
        <v>1208532350.0050297</v>
      </c>
      <c r="P371" s="312">
        <v>-322171674.3483932</v>
      </c>
      <c r="Q371" s="312">
        <v>-1161489969.761941</v>
      </c>
      <c r="R371" s="312">
        <v>-1313978989.8754094</v>
      </c>
      <c r="S371" s="312">
        <v>-433774482.13385344</v>
      </c>
      <c r="T371" s="312">
        <v>-3268732114.0920148</v>
      </c>
      <c r="U371" s="312">
        <v>-1574537791.9816294</v>
      </c>
      <c r="V371" s="312">
        <v>-1266226764.8214078</v>
      </c>
      <c r="W371" s="312">
        <v>-689283423.82753229</v>
      </c>
      <c r="X371" s="312">
        <v>-1112937225.072808</v>
      </c>
      <c r="Y371" s="312">
        <v>-971580710.48761284</v>
      </c>
      <c r="Z371" s="312">
        <v>-1199711438.6846232</v>
      </c>
      <c r="AA371" s="312">
        <v>-609350550.73937094</v>
      </c>
      <c r="AB371" s="312">
        <v>-1231760696.3723879</v>
      </c>
      <c r="AC371" s="312">
        <v>-841719984.05768275</v>
      </c>
      <c r="AD371" s="312">
        <v>-602343881.92387295</v>
      </c>
      <c r="AE371" s="312">
        <v>-1152486387.5870543</v>
      </c>
      <c r="AF371" s="312">
        <v>-1172101096.7314177</v>
      </c>
      <c r="AG371" s="312">
        <v>-356392878.46639562</v>
      </c>
      <c r="AH371" s="312">
        <v>-1138283391.1339257</v>
      </c>
      <c r="AI371" s="312">
        <v>-488423732.00877732</v>
      </c>
      <c r="AJ371" s="312">
        <v>-858063340.77893066</v>
      </c>
      <c r="AK371" s="312">
        <v>-649051164.93421972</v>
      </c>
      <c r="AL371" s="312">
        <v>-396911125.4597522</v>
      </c>
      <c r="AM371" s="312">
        <v>122037029.90955079</v>
      </c>
      <c r="AN371" s="312">
        <v>1232972177.7868395</v>
      </c>
      <c r="AO371" s="312">
        <v>715175874.60198641</v>
      </c>
      <c r="AP371" s="312">
        <v>283532258.36659253</v>
      </c>
      <c r="AQ371" s="312">
        <v>361585717.95503312</v>
      </c>
      <c r="AR371" s="312">
        <v>306974173.21943718</v>
      </c>
      <c r="AS371" s="312">
        <v>411882283.14640146</v>
      </c>
      <c r="AT371" s="312">
        <v>137970262.58508462</v>
      </c>
      <c r="AU371" s="312">
        <v>179495515.64643383</v>
      </c>
      <c r="AV371" s="312">
        <v>201683364.8054685</v>
      </c>
      <c r="AW371" s="312">
        <v>109803148.93719909</v>
      </c>
      <c r="AX371" s="312">
        <v>165893799.04042801</v>
      </c>
      <c r="AY371" s="312">
        <v>135495406.28475776</v>
      </c>
      <c r="AZ371" s="312">
        <v>103396063.4696659</v>
      </c>
      <c r="BA371" s="312">
        <v>99125273.844017982</v>
      </c>
      <c r="BB371" s="312">
        <v>298082192.2811138</v>
      </c>
      <c r="BC371" s="312">
        <v>733570969.31398284</v>
      </c>
      <c r="BD371" s="312">
        <v>605977612.69676113</v>
      </c>
      <c r="BE371" s="312">
        <v>201107213.49199352</v>
      </c>
      <c r="BF371" s="312">
        <v>265338435.87655646</v>
      </c>
      <c r="BG371" s="312">
        <v>623936256.09588397</v>
      </c>
      <c r="BH371" s="312">
        <v>62934032.553072497</v>
      </c>
      <c r="BI371" s="312">
        <v>357632954.9407236</v>
      </c>
      <c r="BJ371" s="312">
        <v>702342761.61179185</v>
      </c>
      <c r="BK371" s="312">
        <v>418922172.12612778</v>
      </c>
      <c r="BL371" s="312">
        <v>319578770.20867693</v>
      </c>
      <c r="BM371" s="312">
        <v>591672326.99736094</v>
      </c>
      <c r="BN371" s="312">
        <v>282796889.30830944</v>
      </c>
      <c r="BO371" s="312">
        <v>199418582.16306716</v>
      </c>
      <c r="BP371" s="312">
        <v>287893424.83883816</v>
      </c>
      <c r="BQ371" s="312">
        <v>166799929.74744397</v>
      </c>
      <c r="BR371" s="312">
        <v>252943454.81772783</v>
      </c>
      <c r="BS371" s="312">
        <v>127806114.27714337</v>
      </c>
      <c r="BT371" s="312">
        <v>824744870.92686677</v>
      </c>
      <c r="BU371" s="312">
        <v>205650797.53491834</v>
      </c>
      <c r="BV371" s="312">
        <v>346095650.04585075</v>
      </c>
      <c r="BW371" s="312">
        <v>195656810.20757452</v>
      </c>
      <c r="BX371" s="312">
        <v>375001144.18383753</v>
      </c>
      <c r="BY371" s="312">
        <v>226532036.61394539</v>
      </c>
      <c r="BZ371" s="312">
        <v>306223436.23724478</v>
      </c>
      <c r="CA371" s="312">
        <v>552233982.16053987</v>
      </c>
      <c r="CB371" s="312">
        <v>73097203.832453251</v>
      </c>
      <c r="CC371" s="312">
        <v>86575963.76927647</v>
      </c>
      <c r="CD371" s="312">
        <v>147523064.66314691</v>
      </c>
      <c r="CE371" s="312">
        <v>202521605.19451916</v>
      </c>
      <c r="CF371" s="312">
        <v>200386391.98222703</v>
      </c>
      <c r="CG371" s="312">
        <v>169778393.14763066</v>
      </c>
      <c r="CH371" s="312">
        <v>463966300.88998544</v>
      </c>
      <c r="CI371" s="312">
        <v>116389476.06113994</v>
      </c>
      <c r="CJ371" s="312">
        <v>97687628.319127351</v>
      </c>
      <c r="CK371" s="312">
        <v>186085135.27006397</v>
      </c>
      <c r="CL371" s="312">
        <v>100721635.92481494</v>
      </c>
      <c r="CM371" s="312">
        <v>228946489.75238341</v>
      </c>
      <c r="CN371" s="312">
        <v>186024378.59015527</v>
      </c>
      <c r="CO371" s="312">
        <v>143972623.55528602</v>
      </c>
      <c r="CP371" s="312">
        <v>206435423.28026798</v>
      </c>
      <c r="CQ371" s="312">
        <v>122739056.21527374</v>
      </c>
      <c r="CR371" s="312">
        <v>427533395.48410732</v>
      </c>
      <c r="CS371" s="312">
        <v>250333739.87317678</v>
      </c>
      <c r="CT371" s="312">
        <v>829553523.03845072</v>
      </c>
      <c r="CU371" s="312">
        <v>317751860.76020837</v>
      </c>
      <c r="CV371" s="312">
        <v>143682442.28005928</v>
      </c>
      <c r="CW371" s="312">
        <v>6590248070.2834225</v>
      </c>
      <c r="CX371" s="312">
        <v>3775564126.1560717</v>
      </c>
      <c r="CY371" s="312">
        <v>4069938119.7148943</v>
      </c>
      <c r="CZ371" s="312">
        <v>2655977834.2547145</v>
      </c>
      <c r="DA371" s="312">
        <v>2738296975.6324358</v>
      </c>
      <c r="DB371" s="312">
        <v>3564936688.972415</v>
      </c>
      <c r="DC371" s="312">
        <v>4380528757.572813</v>
      </c>
      <c r="DD371" s="312">
        <v>2610710005.0899396</v>
      </c>
      <c r="DE371" s="312">
        <v>1236498908.9710381</v>
      </c>
      <c r="DF371" s="312">
        <v>24298760566.373734</v>
      </c>
      <c r="DG371" s="312">
        <v>24297809743.382019</v>
      </c>
      <c r="DH371" s="312">
        <v>14344284420.788858</v>
      </c>
      <c r="DI371" s="312">
        <v>-181811342576.51108</v>
      </c>
      <c r="DJ371" s="312">
        <v>-38356246535.777725</v>
      </c>
      <c r="DK371" s="312">
        <v>0</v>
      </c>
      <c r="DL371" s="313">
        <v>-49826568465.51297</v>
      </c>
      <c r="DM371" s="343">
        <f t="shared" si="323"/>
        <v>56977845526.843475</v>
      </c>
      <c r="DN371" s="317"/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27">+DU288+DU368</f>
        <v>77510.600367423438</v>
      </c>
      <c r="DV371" s="312">
        <f t="shared" si="327"/>
        <v>2278.5579747010115</v>
      </c>
      <c r="DW371" s="312">
        <f t="shared" si="327"/>
        <v>-22811.312815281017</v>
      </c>
      <c r="DX371" s="312">
        <f t="shared" si="327"/>
        <v>18338.186599699737</v>
      </c>
      <c r="DY371" s="312">
        <f t="shared" si="327"/>
        <v>14897.184619194653</v>
      </c>
      <c r="DZ371" s="312">
        <f t="shared" si="327"/>
        <v>17186.949170493353</v>
      </c>
      <c r="EA371" s="312">
        <f t="shared" si="327"/>
        <v>48596.570309755763</v>
      </c>
      <c r="EB371" s="312">
        <f t="shared" si="327"/>
        <v>-167467.05815572222</v>
      </c>
      <c r="EC371" s="312">
        <f t="shared" si="327"/>
        <v>-38356.246535777726</v>
      </c>
      <c r="ED371" s="313">
        <f>SUM(DU371:EC371)</f>
        <v>-49826.568465513003</v>
      </c>
      <c r="EE371" s="303">
        <f>ED371-(DL371/$DQ$4)</f>
        <v>0</v>
      </c>
      <c r="EF371" s="317"/>
      <c r="EG371" s="314">
        <v>940.94400810192747</v>
      </c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77510600367.423462</v>
      </c>
      <c r="J372" s="262">
        <v>76722432080.515503</v>
      </c>
      <c r="K372" s="262">
        <v>77641379560.463852</v>
      </c>
      <c r="L372" s="262">
        <v>78429420883.922913</v>
      </c>
      <c r="M372" s="262">
        <v>76466117093.753311</v>
      </c>
      <c r="N372" s="262">
        <v>78580625992.119446</v>
      </c>
      <c r="O372" s="262">
        <v>79789158342.124481</v>
      </c>
      <c r="P372" s="262">
        <v>79466986667.776093</v>
      </c>
      <c r="Q372" s="262">
        <v>78305496698.014145</v>
      </c>
      <c r="R372" s="262">
        <v>76991517708.138733</v>
      </c>
      <c r="S372" s="262">
        <v>76557743226.004883</v>
      </c>
      <c r="T372" s="262">
        <v>73289011111.912872</v>
      </c>
      <c r="U372" s="262">
        <v>71714473319.931244</v>
      </c>
      <c r="V372" s="262">
        <v>70448246555.109833</v>
      </c>
      <c r="W372" s="262">
        <v>69758963131.282303</v>
      </c>
      <c r="X372" s="262">
        <v>68646025906.209496</v>
      </c>
      <c r="Y372" s="262">
        <v>67674445195.721886</v>
      </c>
      <c r="Z372" s="262">
        <v>66474733757.037262</v>
      </c>
      <c r="AA372" s="262">
        <v>65865383206.29789</v>
      </c>
      <c r="AB372" s="262">
        <v>64633622509.925499</v>
      </c>
      <c r="AC372" s="262">
        <v>63791902525.867813</v>
      </c>
      <c r="AD372" s="262">
        <v>63189558643.943939</v>
      </c>
      <c r="AE372" s="262">
        <v>62037072256.356888</v>
      </c>
      <c r="AF372" s="262">
        <v>60864971159.625473</v>
      </c>
      <c r="AG372" s="262">
        <v>60508578281.159081</v>
      </c>
      <c r="AH372" s="262">
        <v>59370294890.025154</v>
      </c>
      <c r="AI372" s="262">
        <v>58881871158.01638</v>
      </c>
      <c r="AJ372" s="262">
        <v>58023807817.23745</v>
      </c>
      <c r="AK372" s="262">
        <v>57374756652.30323</v>
      </c>
      <c r="AL372" s="262">
        <v>56977845526.843475</v>
      </c>
      <c r="AM372" s="262">
        <v>57099882556.753029</v>
      </c>
      <c r="AN372" s="262">
        <v>58332854734.539871</v>
      </c>
      <c r="AO372" s="262">
        <v>59048030609.141861</v>
      </c>
      <c r="AP372" s="262">
        <v>59331562867.508453</v>
      </c>
      <c r="AQ372" s="262">
        <v>59693148585.463486</v>
      </c>
      <c r="AR372" s="262">
        <v>60000122758.682922</v>
      </c>
      <c r="AS372" s="262">
        <v>60412005041.829323</v>
      </c>
      <c r="AT372" s="262">
        <v>60549975304.414406</v>
      </c>
      <c r="AU372" s="262">
        <v>60729470820.060837</v>
      </c>
      <c r="AV372" s="262">
        <v>60931154184.866302</v>
      </c>
      <c r="AW372" s="262">
        <v>61040957333.803505</v>
      </c>
      <c r="AX372" s="262">
        <v>61206851132.843933</v>
      </c>
      <c r="AY372" s="262">
        <v>61342346539.128693</v>
      </c>
      <c r="AZ372" s="262">
        <v>61445742602.598358</v>
      </c>
      <c r="BA372" s="262">
        <v>61544867876.442375</v>
      </c>
      <c r="BB372" s="262">
        <v>61842950068.723488</v>
      </c>
      <c r="BC372" s="262">
        <v>62576521038.037468</v>
      </c>
      <c r="BD372" s="262">
        <v>63182498650.73423</v>
      </c>
      <c r="BE372" s="262">
        <v>63383605864.226227</v>
      </c>
      <c r="BF372" s="262">
        <v>63648944300.102783</v>
      </c>
      <c r="BG372" s="262">
        <v>64272880556.198669</v>
      </c>
      <c r="BH372" s="262">
        <v>64335814588.75174</v>
      </c>
      <c r="BI372" s="262">
        <v>64693447543.692467</v>
      </c>
      <c r="BJ372" s="262">
        <v>65395790305.30426</v>
      </c>
      <c r="BK372" s="262">
        <v>65814712477.430389</v>
      </c>
      <c r="BL372" s="262">
        <v>66134291247.639069</v>
      </c>
      <c r="BM372" s="262">
        <v>66725963574.636429</v>
      </c>
      <c r="BN372" s="262">
        <v>67008760463.94474</v>
      </c>
      <c r="BO372" s="262">
        <v>67208179046.107811</v>
      </c>
      <c r="BP372" s="262">
        <v>67496072470.946648</v>
      </c>
      <c r="BQ372" s="262">
        <v>67662872400.694092</v>
      </c>
      <c r="BR372" s="262">
        <v>67915815855.511818</v>
      </c>
      <c r="BS372" s="262">
        <v>68043621969.788963</v>
      </c>
      <c r="BT372" s="262">
        <v>68868366840.715836</v>
      </c>
      <c r="BU372" s="262">
        <v>69074017638.250748</v>
      </c>
      <c r="BV372" s="262">
        <v>69420113288.2966</v>
      </c>
      <c r="BW372" s="262">
        <v>69615770098.504181</v>
      </c>
      <c r="BX372" s="262">
        <v>69990771242.688019</v>
      </c>
      <c r="BY372" s="262">
        <v>70217303279.301971</v>
      </c>
      <c r="BZ372" s="262">
        <v>70523526715.539215</v>
      </c>
      <c r="CA372" s="262">
        <v>71075760697.699753</v>
      </c>
      <c r="CB372" s="262">
        <v>71148857901.532211</v>
      </c>
      <c r="CC372" s="262">
        <v>71235433865.301483</v>
      </c>
      <c r="CD372" s="262">
        <v>71382956929.96463</v>
      </c>
      <c r="CE372" s="262">
        <v>71585478535.159149</v>
      </c>
      <c r="CF372" s="262">
        <v>71785864927.141373</v>
      </c>
      <c r="CG372" s="262">
        <v>71955643320.289001</v>
      </c>
      <c r="CH372" s="262">
        <v>72419609621.178986</v>
      </c>
      <c r="CI372" s="262">
        <v>72535999097.240128</v>
      </c>
      <c r="CJ372" s="262">
        <v>72633686725.55925</v>
      </c>
      <c r="CK372" s="262">
        <v>72819771860.829315</v>
      </c>
      <c r="CL372" s="262">
        <v>72920493496.754135</v>
      </c>
      <c r="CM372" s="262">
        <v>73149439986.506516</v>
      </c>
      <c r="CN372" s="262">
        <v>73335464365.096664</v>
      </c>
      <c r="CO372" s="262">
        <v>73479436988.651947</v>
      </c>
      <c r="CP372" s="262">
        <v>73685872411.93222</v>
      </c>
      <c r="CQ372" s="262">
        <v>73808611468.147491</v>
      </c>
      <c r="CR372" s="262">
        <v>74236144863.631592</v>
      </c>
      <c r="CS372" s="262">
        <v>74486478603.504776</v>
      </c>
      <c r="CT372" s="262">
        <v>75316032126.543228</v>
      </c>
      <c r="CU372" s="262">
        <v>75633783987.303436</v>
      </c>
      <c r="CV372" s="262">
        <v>75777466429.583496</v>
      </c>
      <c r="CW372" s="262">
        <v>82367714499.866913</v>
      </c>
      <c r="CX372" s="262">
        <v>86143278626.02298</v>
      </c>
      <c r="CY372" s="262">
        <v>90213216745.737869</v>
      </c>
      <c r="CZ372" s="262">
        <v>92869194579.992584</v>
      </c>
      <c r="DA372" s="262">
        <v>95607491555.625015</v>
      </c>
      <c r="DB372" s="262">
        <v>99172428244.597427</v>
      </c>
      <c r="DC372" s="262">
        <v>103552957002.17024</v>
      </c>
      <c r="DD372" s="262">
        <v>106163667007.26018</v>
      </c>
      <c r="DE372" s="262">
        <v>107400165916.23122</v>
      </c>
      <c r="DF372" s="262">
        <v>131698926482.60495</v>
      </c>
      <c r="DG372" s="262">
        <v>155996736225.98697</v>
      </c>
      <c r="DH372" s="262">
        <v>170341020646.77582</v>
      </c>
      <c r="DI372" s="262">
        <v>-11470321929.73526</v>
      </c>
      <c r="DJ372" s="262">
        <v>-49826568465.512985</v>
      </c>
      <c r="DK372" s="262">
        <v>0</v>
      </c>
      <c r="DL372" s="263">
        <v>0</v>
      </c>
      <c r="DM372" s="343">
        <f t="shared" si="323"/>
        <v>2075987042225.0645</v>
      </c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77510.600367423438</v>
      </c>
      <c r="DV372" s="262">
        <f>+DU372+DV371</f>
        <v>79789.158342124443</v>
      </c>
      <c r="DW372" s="262">
        <f t="shared" ref="DW372:EC372" si="328">+DV372+DW371</f>
        <v>56977.845526843426</v>
      </c>
      <c r="DX372" s="262">
        <f t="shared" si="328"/>
        <v>75316.03212654317</v>
      </c>
      <c r="DY372" s="262">
        <f t="shared" si="328"/>
        <v>90213.216745737824</v>
      </c>
      <c r="DZ372" s="262">
        <f t="shared" si="328"/>
        <v>107400.16591623117</v>
      </c>
      <c r="EA372" s="262">
        <f t="shared" si="328"/>
        <v>155996.73622598694</v>
      </c>
      <c r="EB372" s="262">
        <f t="shared" si="328"/>
        <v>-11470.321929735277</v>
      </c>
      <c r="EC372" s="262">
        <f t="shared" si="328"/>
        <v>-49826.568465513003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/>
      <c r="I378" s="52"/>
      <c r="J378" s="52"/>
      <c r="K378" s="52"/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/>
      <c r="I380" s="56"/>
      <c r="J380" s="56"/>
      <c r="K380" s="56"/>
      <c r="L380" s="56"/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/>
      <c r="I381" s="52"/>
      <c r="J381" s="52"/>
      <c r="K381" s="52"/>
      <c r="L381" s="52"/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/>
      <c r="I382" s="52"/>
      <c r="J382" s="52"/>
      <c r="K382" s="52"/>
      <c r="L382" s="52"/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/>
      <c r="I384" s="56"/>
      <c r="J384" s="56"/>
      <c r="K384" s="56"/>
    </row>
    <row r="385" spans="8:11" ht="15.75" customHeight="1" x14ac:dyDescent="0.35">
      <c r="H385" s="55"/>
      <c r="I385" s="52"/>
      <c r="J385" s="52"/>
      <c r="K385" s="52"/>
    </row>
    <row r="386" spans="8:11" ht="15.75" customHeight="1" x14ac:dyDescent="0.35">
      <c r="H386" s="55"/>
      <c r="I386" s="52"/>
      <c r="J386" s="52"/>
      <c r="K386" s="52"/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/>
      <c r="I388" s="56"/>
      <c r="J388" s="56"/>
      <c r="K388" s="56"/>
    </row>
    <row r="389" spans="8:11" ht="15.75" customHeight="1" x14ac:dyDescent="0.35">
      <c r="H389" s="55"/>
      <c r="I389" s="52"/>
      <c r="J389" s="52"/>
      <c r="K389" s="52"/>
    </row>
    <row r="390" spans="8:11" ht="15.75" customHeight="1" x14ac:dyDescent="0.35">
      <c r="H390" s="55"/>
      <c r="I390" s="52"/>
      <c r="J390" s="52"/>
      <c r="K390" s="52"/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/>
      <c r="I392" s="56"/>
      <c r="J392" s="56"/>
      <c r="K392" s="56"/>
    </row>
    <row r="393" spans="8:11" ht="15.75" customHeight="1" x14ac:dyDescent="0.35">
      <c r="H393" s="55"/>
      <c r="I393" s="52"/>
      <c r="J393" s="52"/>
      <c r="K393" s="52"/>
    </row>
    <row r="394" spans="8:11" ht="15.75" customHeight="1" x14ac:dyDescent="0.35">
      <c r="H394" s="55"/>
      <c r="I394" s="52"/>
      <c r="J394" s="52"/>
      <c r="K394" s="52"/>
    </row>
    <row r="396" spans="8:11" ht="15.75" customHeight="1" x14ac:dyDescent="0.35">
      <c r="I396" s="52"/>
    </row>
    <row r="397" spans="8:11" ht="15.75" customHeight="1" x14ac:dyDescent="0.35">
      <c r="I397" s="54"/>
    </row>
    <row r="398" spans="8:11" ht="15.75" customHeight="1" x14ac:dyDescent="0.35">
      <c r="I398" s="56"/>
    </row>
    <row r="399" spans="8:11" ht="15.75" customHeight="1" x14ac:dyDescent="0.35">
      <c r="I399" s="52"/>
    </row>
    <row r="400" spans="8:11" ht="15.75" customHeight="1" x14ac:dyDescent="0.35">
      <c r="I400" s="52"/>
    </row>
  </sheetData>
  <mergeCells count="1">
    <mergeCell ref="A13:D13"/>
  </mergeCells>
  <conditionalFormatting sqref="EG1:EH7 EH369:EH372 EH170:EH286 EH23:EH168">
    <cfRule type="cellIs" dxfId="5" priority="4" operator="lessThan">
      <formula>-0.5</formula>
    </cfRule>
    <cfRule type="cellIs" dxfId="4" priority="5" operator="greaterThan">
      <formula>0</formula>
    </cfRule>
    <cfRule type="cellIs" dxfId="3" priority="6" operator="greaterThan">
      <formula>0</formula>
    </cfRule>
  </conditionalFormatting>
  <conditionalFormatting sqref="EF167:EF170">
    <cfRule type="cellIs" dxfId="2" priority="1" operator="lessThan">
      <formula>-0.5</formula>
    </cfRule>
    <cfRule type="cellIs" dxfId="1" priority="2" operator="greaterThan">
      <formula>0</formula>
    </cfRule>
    <cfRule type="cellIs" dxfId="0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Master Temp-P+I BAU-IDR</vt:lpstr>
      <vt:lpstr>Master Temp-P+I BAU-FCY</vt:lpstr>
      <vt:lpstr>Master Temp-P+I CC-IDR</vt:lpstr>
      <vt:lpstr>Master Temp-P+I CC-FCY</vt:lpstr>
      <vt:lpstr>Master Temp-P+I CC-ALLCCY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Cahya</dc:creator>
  <cp:lastModifiedBy>Salsabila</cp:lastModifiedBy>
  <dcterms:created xsi:type="dcterms:W3CDTF">2018-07-24T03:04:18Z</dcterms:created>
  <dcterms:modified xsi:type="dcterms:W3CDTF">2024-08-30T08:10:16Z</dcterms:modified>
</cp:coreProperties>
</file>