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ocuments\My Migration\MATERI KULIAH\6. Semester 6\RK B\repo\Prioritisasi\"/>
    </mc:Choice>
  </mc:AlternateContent>
  <xr:revisionPtr revIDLastSave="0" documentId="13_ncr:1_{62ED1E9F-B253-4E20-81C0-34A47AC471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tur Publik" sheetId="1" r:id="rId1"/>
    <sheet name="Fitur Admin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" l="1"/>
  <c r="D29" i="2"/>
  <c r="C29" i="2"/>
  <c r="B29" i="2"/>
  <c r="U26" i="2"/>
  <c r="U25" i="2"/>
  <c r="T25" i="2"/>
  <c r="U23" i="2"/>
  <c r="U38" i="2" s="1"/>
  <c r="F29" i="2"/>
  <c r="U27" i="2"/>
  <c r="T26" i="2"/>
  <c r="U24" i="2"/>
  <c r="T23" i="2"/>
  <c r="G29" i="2"/>
  <c r="E28" i="2"/>
  <c r="D28" i="2"/>
  <c r="C28" i="2"/>
  <c r="B28" i="2"/>
  <c r="T27" i="2"/>
  <c r="S25" i="2"/>
  <c r="P25" i="2"/>
  <c r="P38" i="2" s="1"/>
  <c r="T24" i="2"/>
  <c r="U28" i="2"/>
  <c r="F28" i="2"/>
  <c r="E27" i="2"/>
  <c r="D27" i="2"/>
  <c r="C27" i="2"/>
  <c r="B27" i="2"/>
  <c r="S26" i="2"/>
  <c r="P26" i="2"/>
  <c r="R25" i="2"/>
  <c r="O25" i="2"/>
  <c r="S23" i="2"/>
  <c r="P23" i="2"/>
  <c r="F27" i="1"/>
  <c r="V24" i="1"/>
  <c r="V26" i="1"/>
  <c r="AB40" i="1"/>
  <c r="U40" i="1"/>
  <c r="R40" i="1"/>
  <c r="X40" i="1"/>
  <c r="V40" i="1"/>
  <c r="S40" i="1"/>
  <c r="AB39" i="1"/>
  <c r="X39" i="1"/>
  <c r="V39" i="1"/>
  <c r="U39" i="1"/>
  <c r="R39" i="1"/>
  <c r="Y40" i="1"/>
  <c r="W40" i="1"/>
  <c r="T40" i="1"/>
  <c r="Y39" i="1"/>
  <c r="Y54" i="1" s="1"/>
  <c r="T39" i="1"/>
  <c r="T54" i="1" s="1"/>
  <c r="S39" i="1"/>
  <c r="AB38" i="1"/>
  <c r="U38" i="1"/>
  <c r="R38" i="1"/>
  <c r="AB36" i="1"/>
  <c r="X36" i="1"/>
  <c r="V36" i="1"/>
  <c r="U36" i="1"/>
  <c r="R36" i="1"/>
  <c r="R33" i="1"/>
  <c r="Z40" i="1"/>
  <c r="W39" i="1"/>
  <c r="X38" i="1"/>
  <c r="V38" i="1"/>
  <c r="S38" i="1"/>
  <c r="AB37" i="1"/>
  <c r="U37" i="1"/>
  <c r="R37" i="1"/>
  <c r="Y36" i="1"/>
  <c r="T36" i="1"/>
  <c r="S36" i="1"/>
  <c r="AB35" i="1"/>
  <c r="U35" i="1"/>
  <c r="R35" i="1"/>
  <c r="S33" i="1"/>
  <c r="S54" i="1" s="1"/>
  <c r="U33" i="1"/>
  <c r="V33" i="1"/>
  <c r="X33" i="1"/>
  <c r="AB33" i="1"/>
  <c r="AB32" i="1"/>
  <c r="X32" i="1"/>
  <c r="V32" i="1"/>
  <c r="U32" i="1"/>
  <c r="R32" i="1"/>
  <c r="D41" i="1"/>
  <c r="B41" i="1"/>
  <c r="B40" i="1"/>
  <c r="C40" i="1"/>
  <c r="D40" i="1"/>
  <c r="F40" i="1"/>
  <c r="G40" i="1"/>
  <c r="I40" i="1"/>
  <c r="J40" i="1"/>
  <c r="L40" i="1"/>
  <c r="L39" i="1"/>
  <c r="G39" i="1"/>
  <c r="F39" i="1"/>
  <c r="D39" i="1"/>
  <c r="B39" i="1"/>
  <c r="F38" i="1"/>
  <c r="D38" i="1"/>
  <c r="B38" i="1"/>
  <c r="L37" i="1"/>
  <c r="J37" i="1"/>
  <c r="I37" i="1"/>
  <c r="G37" i="1"/>
  <c r="F37" i="1"/>
  <c r="D37" i="1"/>
  <c r="C37" i="1"/>
  <c r="B37" i="1"/>
  <c r="D36" i="1"/>
  <c r="B36" i="1"/>
  <c r="D35" i="1"/>
  <c r="B35" i="1"/>
  <c r="L34" i="1"/>
  <c r="J34" i="1"/>
  <c r="I34" i="1"/>
  <c r="G34" i="1"/>
  <c r="F34" i="1"/>
  <c r="D34" i="1"/>
  <c r="C34" i="1"/>
  <c r="B34" i="1"/>
  <c r="L32" i="1"/>
  <c r="G32" i="1"/>
  <c r="F32" i="1"/>
  <c r="D32" i="1"/>
  <c r="B32" i="1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Q38" i="2"/>
  <c r="H38" i="2"/>
  <c r="Q37" i="2"/>
  <c r="H37" i="2"/>
  <c r="Q36" i="2"/>
  <c r="H36" i="2"/>
  <c r="Q35" i="2"/>
  <c r="H35" i="2"/>
  <c r="Q34" i="2"/>
  <c r="H34" i="2"/>
  <c r="Q33" i="2"/>
  <c r="H33" i="2"/>
  <c r="Q32" i="2"/>
  <c r="H32" i="2"/>
  <c r="G38" i="2"/>
  <c r="E36" i="2"/>
  <c r="F36" i="2"/>
  <c r="R38" i="2"/>
  <c r="O38" i="2"/>
  <c r="S37" i="2"/>
  <c r="S20" i="2"/>
  <c r="F20" i="2"/>
  <c r="S19" i="2"/>
  <c r="F19" i="2"/>
  <c r="S18" i="2"/>
  <c r="F18" i="2"/>
  <c r="S17" i="2"/>
  <c r="F17" i="2"/>
  <c r="S16" i="2"/>
  <c r="F16" i="2"/>
  <c r="S15" i="2"/>
  <c r="V14" i="2" s="1"/>
  <c r="F15" i="2"/>
  <c r="S14" i="2"/>
  <c r="F14" i="2"/>
  <c r="V13" i="2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AA54" i="1"/>
  <c r="K54" i="1"/>
  <c r="H54" i="1"/>
  <c r="E54" i="1"/>
  <c r="AA53" i="1"/>
  <c r="K53" i="1"/>
  <c r="H53" i="1"/>
  <c r="E53" i="1"/>
  <c r="AA52" i="1"/>
  <c r="K52" i="1"/>
  <c r="H52" i="1"/>
  <c r="E52" i="1"/>
  <c r="AA51" i="1"/>
  <c r="K51" i="1"/>
  <c r="H51" i="1"/>
  <c r="E51" i="1"/>
  <c r="AA50" i="1"/>
  <c r="K50" i="1"/>
  <c r="H50" i="1"/>
  <c r="E50" i="1"/>
  <c r="AA49" i="1"/>
  <c r="K49" i="1"/>
  <c r="H49" i="1"/>
  <c r="E49" i="1"/>
  <c r="AA48" i="1"/>
  <c r="K48" i="1"/>
  <c r="H48" i="1"/>
  <c r="E48" i="1"/>
  <c r="AA47" i="1"/>
  <c r="K47" i="1"/>
  <c r="H47" i="1"/>
  <c r="E47" i="1"/>
  <c r="AA46" i="1"/>
  <c r="K46" i="1"/>
  <c r="H46" i="1"/>
  <c r="E46" i="1"/>
  <c r="AA45" i="1"/>
  <c r="K45" i="1"/>
  <c r="H45" i="1"/>
  <c r="E45" i="1"/>
  <c r="AA44" i="1"/>
  <c r="K44" i="1"/>
  <c r="H44" i="1"/>
  <c r="E44" i="1"/>
  <c r="Z51" i="1"/>
  <c r="J54" i="1"/>
  <c r="I54" i="1"/>
  <c r="G54" i="1"/>
  <c r="F49" i="1"/>
  <c r="C51" i="1"/>
  <c r="B47" i="1"/>
  <c r="W51" i="1"/>
  <c r="V28" i="1"/>
  <c r="V27" i="1"/>
  <c r="F26" i="1"/>
  <c r="F25" i="1"/>
  <c r="F24" i="1"/>
  <c r="F23" i="1"/>
  <c r="V22" i="1"/>
  <c r="F22" i="1"/>
  <c r="V21" i="1"/>
  <c r="F21" i="1"/>
  <c r="V20" i="1"/>
  <c r="F20" i="1"/>
  <c r="V19" i="1"/>
  <c r="F19" i="1"/>
  <c r="V18" i="1"/>
  <c r="F18" i="1"/>
  <c r="T37" i="2" l="1"/>
  <c r="D34" i="2"/>
  <c r="B35" i="2"/>
  <c r="C35" i="2"/>
  <c r="V23" i="1"/>
  <c r="V25" i="1"/>
  <c r="Y18" i="1" s="1"/>
  <c r="X47" i="1"/>
  <c r="R47" i="1"/>
  <c r="U47" i="1"/>
  <c r="AB54" i="1"/>
  <c r="L50" i="1"/>
  <c r="D52" i="1"/>
  <c r="D49" i="1"/>
  <c r="B46" i="1"/>
  <c r="I51" i="1"/>
  <c r="C36" i="2"/>
  <c r="U48" i="1"/>
  <c r="G50" i="1"/>
  <c r="U52" i="1"/>
  <c r="I47" i="1"/>
  <c r="B36" i="2"/>
  <c r="I36" i="2" s="1"/>
  <c r="J36" i="2" s="1"/>
  <c r="K36" i="2" s="1"/>
  <c r="D37" i="2"/>
  <c r="F38" i="2"/>
  <c r="I53" i="1"/>
  <c r="U34" i="2"/>
  <c r="V53" i="1"/>
  <c r="R49" i="1"/>
  <c r="Y52" i="1"/>
  <c r="B48" i="1"/>
  <c r="M48" i="1" s="1"/>
  <c r="N48" i="1" s="1"/>
  <c r="O48" i="1" s="1"/>
  <c r="C50" i="1"/>
  <c r="R50" i="1"/>
  <c r="D54" i="1"/>
  <c r="R46" i="1"/>
  <c r="D47" i="1"/>
  <c r="M47" i="1" s="1"/>
  <c r="N47" i="1" s="1"/>
  <c r="O47" i="1" s="1"/>
  <c r="R48" i="1"/>
  <c r="AC48" i="1" s="1"/>
  <c r="AD48" i="1" s="1"/>
  <c r="AE48" i="1" s="1"/>
  <c r="U49" i="1"/>
  <c r="F50" i="1"/>
  <c r="T33" i="2"/>
  <c r="E37" i="2"/>
  <c r="R51" i="1"/>
  <c r="I45" i="1"/>
  <c r="D36" i="2"/>
  <c r="D48" i="1"/>
  <c r="J53" i="1"/>
  <c r="S49" i="1"/>
  <c r="U50" i="1"/>
  <c r="V51" i="1"/>
  <c r="R52" i="1"/>
  <c r="AB52" i="1"/>
  <c r="Y53" i="1"/>
  <c r="R44" i="1"/>
  <c r="U51" i="1"/>
  <c r="D50" i="1"/>
  <c r="S52" i="1"/>
  <c r="R53" i="1"/>
  <c r="W44" i="1"/>
  <c r="L49" i="1"/>
  <c r="L46" i="1"/>
  <c r="L51" i="1"/>
  <c r="L54" i="1"/>
  <c r="L45" i="1"/>
  <c r="L44" i="1"/>
  <c r="L48" i="1"/>
  <c r="L53" i="1"/>
  <c r="B53" i="1"/>
  <c r="M53" i="1" s="1"/>
  <c r="N53" i="1" s="1"/>
  <c r="O53" i="1" s="1"/>
  <c r="U33" i="2"/>
  <c r="D51" i="1"/>
  <c r="T53" i="1"/>
  <c r="U37" i="2"/>
  <c r="U46" i="1"/>
  <c r="G47" i="1"/>
  <c r="AB48" i="1"/>
  <c r="X49" i="1"/>
  <c r="I50" i="1"/>
  <c r="F51" i="1"/>
  <c r="F53" i="1"/>
  <c r="U53" i="1"/>
  <c r="Z44" i="1"/>
  <c r="R45" i="1"/>
  <c r="I49" i="1"/>
  <c r="R54" i="1"/>
  <c r="P34" i="2"/>
  <c r="P35" i="2"/>
  <c r="T36" i="2"/>
  <c r="B38" i="2"/>
  <c r="I38" i="2" s="1"/>
  <c r="J38" i="2" s="1"/>
  <c r="K38" i="2" s="1"/>
  <c r="AB50" i="1"/>
  <c r="AB51" i="1"/>
  <c r="AB53" i="1"/>
  <c r="F47" i="1"/>
  <c r="B54" i="1"/>
  <c r="B49" i="1"/>
  <c r="M49" i="1" s="1"/>
  <c r="N49" i="1" s="1"/>
  <c r="O49" i="1" s="1"/>
  <c r="J50" i="1"/>
  <c r="F52" i="1"/>
  <c r="G53" i="1"/>
  <c r="D44" i="1"/>
  <c r="Z45" i="1"/>
  <c r="W46" i="1"/>
  <c r="W52" i="1"/>
  <c r="Z53" i="1"/>
  <c r="W54" i="1"/>
  <c r="S35" i="2"/>
  <c r="U36" i="2"/>
  <c r="C38" i="2"/>
  <c r="B51" i="1"/>
  <c r="M51" i="1" s="1"/>
  <c r="N51" i="1" s="1"/>
  <c r="O51" i="1" s="1"/>
  <c r="C53" i="1"/>
  <c r="V49" i="1"/>
  <c r="B52" i="1"/>
  <c r="M52" i="1" s="1"/>
  <c r="N52" i="1" s="1"/>
  <c r="O52" i="1" s="1"/>
  <c r="D53" i="1"/>
  <c r="X46" i="1"/>
  <c r="AB49" i="1"/>
  <c r="G52" i="1"/>
  <c r="X52" i="1"/>
  <c r="W53" i="1"/>
  <c r="D45" i="1"/>
  <c r="Z46" i="1"/>
  <c r="Z47" i="1"/>
  <c r="W48" i="1"/>
  <c r="W50" i="1"/>
  <c r="Z52" i="1"/>
  <c r="Z54" i="1"/>
  <c r="S34" i="2"/>
  <c r="T35" i="2"/>
  <c r="B37" i="2"/>
  <c r="D38" i="2"/>
  <c r="X51" i="1"/>
  <c r="T52" i="1"/>
  <c r="AB46" i="1"/>
  <c r="L47" i="1"/>
  <c r="B50" i="1"/>
  <c r="M50" i="1" s="1"/>
  <c r="N50" i="1" s="1"/>
  <c r="O50" i="1" s="1"/>
  <c r="L52" i="1"/>
  <c r="X53" i="1"/>
  <c r="D46" i="1"/>
  <c r="Z48" i="1"/>
  <c r="Z49" i="1"/>
  <c r="Z50" i="1"/>
  <c r="T34" i="2"/>
  <c r="U35" i="2"/>
  <c r="C37" i="2"/>
  <c r="E38" i="2"/>
  <c r="V48" i="1"/>
  <c r="C44" i="1"/>
  <c r="U44" i="1"/>
  <c r="G45" i="1"/>
  <c r="Y45" i="1"/>
  <c r="C46" i="1"/>
  <c r="Y47" i="1"/>
  <c r="C48" i="1"/>
  <c r="G49" i="1"/>
  <c r="Y49" i="1"/>
  <c r="G51" i="1"/>
  <c r="Y51" i="1"/>
  <c r="C52" i="1"/>
  <c r="C54" i="1"/>
  <c r="U54" i="1"/>
  <c r="S32" i="2"/>
  <c r="D33" i="2"/>
  <c r="O33" i="2"/>
  <c r="D35" i="2"/>
  <c r="O35" i="2"/>
  <c r="S36" i="2"/>
  <c r="O37" i="2"/>
  <c r="S38" i="2"/>
  <c r="T32" i="2"/>
  <c r="E33" i="2"/>
  <c r="P33" i="2"/>
  <c r="E35" i="2"/>
  <c r="P37" i="2"/>
  <c r="T38" i="2"/>
  <c r="V54" i="1"/>
  <c r="S47" i="1"/>
  <c r="S53" i="1"/>
  <c r="B32" i="2"/>
  <c r="U32" i="2"/>
  <c r="F33" i="2"/>
  <c r="B34" i="2"/>
  <c r="F35" i="2"/>
  <c r="F37" i="2"/>
  <c r="V52" i="1"/>
  <c r="S51" i="1"/>
  <c r="F44" i="1"/>
  <c r="X44" i="1"/>
  <c r="B45" i="1"/>
  <c r="J45" i="1"/>
  <c r="T45" i="1"/>
  <c r="AB45" i="1"/>
  <c r="F46" i="1"/>
  <c r="J47" i="1"/>
  <c r="T47" i="1"/>
  <c r="AB47" i="1"/>
  <c r="F48" i="1"/>
  <c r="X48" i="1"/>
  <c r="J49" i="1"/>
  <c r="T49" i="1"/>
  <c r="X50" i="1"/>
  <c r="J51" i="1"/>
  <c r="T51" i="1"/>
  <c r="F54" i="1"/>
  <c r="X54" i="1"/>
  <c r="C32" i="2"/>
  <c r="G33" i="2"/>
  <c r="R33" i="2"/>
  <c r="C34" i="2"/>
  <c r="G35" i="2"/>
  <c r="R35" i="2"/>
  <c r="G37" i="2"/>
  <c r="R37" i="2"/>
  <c r="V46" i="1"/>
  <c r="V50" i="1"/>
  <c r="S45" i="1"/>
  <c r="G44" i="1"/>
  <c r="Y44" i="1"/>
  <c r="C45" i="1"/>
  <c r="U45" i="1"/>
  <c r="G46" i="1"/>
  <c r="Y46" i="1"/>
  <c r="C47" i="1"/>
  <c r="G48" i="1"/>
  <c r="Y48" i="1"/>
  <c r="C49" i="1"/>
  <c r="Y50" i="1"/>
  <c r="D32" i="2"/>
  <c r="O32" i="2"/>
  <c r="S33" i="2"/>
  <c r="O34" i="2"/>
  <c r="O36" i="2"/>
  <c r="E32" i="2"/>
  <c r="P32" i="2"/>
  <c r="E34" i="2"/>
  <c r="P36" i="2"/>
  <c r="V45" i="1"/>
  <c r="V47" i="1"/>
  <c r="I44" i="1"/>
  <c r="S44" i="1"/>
  <c r="W45" i="1"/>
  <c r="I46" i="1"/>
  <c r="S46" i="1"/>
  <c r="W47" i="1"/>
  <c r="I48" i="1"/>
  <c r="S48" i="1"/>
  <c r="W49" i="1"/>
  <c r="S50" i="1"/>
  <c r="I52" i="1"/>
  <c r="F32" i="2"/>
  <c r="B33" i="2"/>
  <c r="F34" i="2"/>
  <c r="V44" i="1"/>
  <c r="B44" i="1"/>
  <c r="M44" i="1" s="1"/>
  <c r="N44" i="1" s="1"/>
  <c r="J44" i="1"/>
  <c r="T44" i="1"/>
  <c r="AB44" i="1"/>
  <c r="F45" i="1"/>
  <c r="X45" i="1"/>
  <c r="J46" i="1"/>
  <c r="T46" i="1"/>
  <c r="J48" i="1"/>
  <c r="T48" i="1"/>
  <c r="T50" i="1"/>
  <c r="J52" i="1"/>
  <c r="G32" i="2"/>
  <c r="R32" i="2"/>
  <c r="C33" i="2"/>
  <c r="G34" i="2"/>
  <c r="R34" i="2"/>
  <c r="G36" i="2"/>
  <c r="R36" i="2"/>
  <c r="Y17" i="1" l="1"/>
  <c r="I33" i="2"/>
  <c r="J33" i="2" s="1"/>
  <c r="K33" i="2" s="1"/>
  <c r="I32" i="2"/>
  <c r="J32" i="2" s="1"/>
  <c r="K32" i="2" s="1"/>
  <c r="K39" i="2" s="1"/>
  <c r="I37" i="2"/>
  <c r="J37" i="2" s="1"/>
  <c r="K37" i="2" s="1"/>
  <c r="I35" i="2"/>
  <c r="J35" i="2" s="1"/>
  <c r="K35" i="2" s="1"/>
  <c r="V37" i="2"/>
  <c r="W37" i="2" s="1"/>
  <c r="X37" i="2" s="1"/>
  <c r="I34" i="2"/>
  <c r="J34" i="2" s="1"/>
  <c r="K34" i="2" s="1"/>
  <c r="V32" i="2"/>
  <c r="W32" i="2" s="1"/>
  <c r="V36" i="2"/>
  <c r="W36" i="2" s="1"/>
  <c r="X36" i="2" s="1"/>
  <c r="V38" i="2"/>
  <c r="W38" i="2" s="1"/>
  <c r="X38" i="2" s="1"/>
  <c r="V35" i="2"/>
  <c r="W35" i="2" s="1"/>
  <c r="X35" i="2" s="1"/>
  <c r="V33" i="2"/>
  <c r="W33" i="2" s="1"/>
  <c r="X33" i="2" s="1"/>
  <c r="V34" i="2"/>
  <c r="W34" i="2" s="1"/>
  <c r="X34" i="2" s="1"/>
  <c r="AC54" i="1"/>
  <c r="AD54" i="1" s="1"/>
  <c r="AE54" i="1" s="1"/>
  <c r="AC46" i="1"/>
  <c r="AD46" i="1" s="1"/>
  <c r="AE46" i="1" s="1"/>
  <c r="AC49" i="1"/>
  <c r="AD49" i="1" s="1"/>
  <c r="AE49" i="1" s="1"/>
  <c r="AC52" i="1"/>
  <c r="AD52" i="1" s="1"/>
  <c r="AE52" i="1" s="1"/>
  <c r="AC51" i="1"/>
  <c r="AD51" i="1" s="1"/>
  <c r="AE51" i="1" s="1"/>
  <c r="AC47" i="1"/>
  <c r="AD47" i="1" s="1"/>
  <c r="AE47" i="1" s="1"/>
  <c r="AC44" i="1"/>
  <c r="AD44" i="1" s="1"/>
  <c r="AE44" i="1" s="1"/>
  <c r="AC45" i="1"/>
  <c r="AD45" i="1" s="1"/>
  <c r="AE45" i="1" s="1"/>
  <c r="AC53" i="1"/>
  <c r="AD53" i="1" s="1"/>
  <c r="AE53" i="1" s="1"/>
  <c r="AC50" i="1"/>
  <c r="AD50" i="1" s="1"/>
  <c r="AE50" i="1" s="1"/>
  <c r="M46" i="1"/>
  <c r="N46" i="1" s="1"/>
  <c r="O46" i="1" s="1"/>
  <c r="M45" i="1"/>
  <c r="N45" i="1" s="1"/>
  <c r="O45" i="1" s="1"/>
  <c r="M54" i="1"/>
  <c r="N54" i="1" s="1"/>
  <c r="O54" i="1" s="1"/>
  <c r="X32" i="2"/>
  <c r="O44" i="1"/>
  <c r="O55" i="1" s="1"/>
  <c r="N55" i="1"/>
  <c r="J39" i="2"/>
  <c r="W39" i="2" l="1"/>
  <c r="X39" i="2"/>
  <c r="AD55" i="1"/>
  <c r="AE55" i="1"/>
</calcChain>
</file>

<file path=xl/sharedStrings.xml><?xml version="1.0" encoding="utf-8"?>
<sst xmlns="http://schemas.openxmlformats.org/spreadsheetml/2006/main" count="116" uniqueCount="51">
  <si>
    <t>Fitur Publik</t>
  </si>
  <si>
    <t>Kode Fitur</t>
  </si>
  <si>
    <t>Nama Fitur</t>
  </si>
  <si>
    <t>Visualisasi Sebaran dengan Peta</t>
  </si>
  <si>
    <t>Visualisasi sebaran dengan tabel</t>
  </si>
  <si>
    <t>Visualisasi update jumlah per hari</t>
  </si>
  <si>
    <t>Detail jumlah per kecamatan</t>
  </si>
  <si>
    <t>Grafik Kumulatif</t>
  </si>
  <si>
    <t>Visualisasi Persentase Keseluruhan Kasus</t>
  </si>
  <si>
    <t>Fitur Admin</t>
  </si>
  <si>
    <t>Visualisasi Densitas Jumlah menggunakan Peta</t>
  </si>
  <si>
    <t>Self Assessment untuk Deteksi Dini</t>
  </si>
  <si>
    <t>Input Keluhan untuk Deteksi Dini</t>
  </si>
  <si>
    <t>Input Data Tunggal</t>
  </si>
  <si>
    <t>Input NIK untuk Deteksi Dini (Untuk mendapatkan Lokasi dan Data Diri)</t>
  </si>
  <si>
    <t>Input Data Kumulatif</t>
  </si>
  <si>
    <t>Notifikasi Melalui WA atau Telepon jika terindikasi COVID-19</t>
  </si>
  <si>
    <t>Update Data yang diinputkan</t>
  </si>
  <si>
    <t>Value</t>
  </si>
  <si>
    <t>Hapus Data</t>
  </si>
  <si>
    <t>List Data deteksi dini</t>
  </si>
  <si>
    <t>Kirim surat rujukan ke pengisi deteksi dini</t>
  </si>
  <si>
    <t>Cost</t>
  </si>
  <si>
    <t>Pilihan otomatis Rumah sakit rujukan yang bersedia melayani surat rujukan pengisi deteksi dini</t>
  </si>
  <si>
    <t xml:space="preserve">Kode
Fitur </t>
  </si>
  <si>
    <t>Tingkat Kebutuhan</t>
  </si>
  <si>
    <t>Nilai</t>
  </si>
  <si>
    <t>SR</t>
  </si>
  <si>
    <t>R</t>
  </si>
  <si>
    <t>T</t>
  </si>
  <si>
    <t>ST</t>
  </si>
  <si>
    <t>Rendah : 27</t>
  </si>
  <si>
    <t>Rendah : 30</t>
  </si>
  <si>
    <t>Rendah :</t>
  </si>
  <si>
    <t>Tinggi : 36</t>
  </si>
  <si>
    <t>Tinggi : 34</t>
  </si>
  <si>
    <t xml:space="preserve">Tinggi : </t>
  </si>
  <si>
    <t>Tinggi :</t>
  </si>
  <si>
    <t>Kode 
Keb.</t>
  </si>
  <si>
    <t>SUM
ROW</t>
  </si>
  <si>
    <t>SUMROW
div 11</t>
  </si>
  <si>
    <t>Persen</t>
  </si>
  <si>
    <t>Req.</t>
  </si>
  <si>
    <t>High
Margin</t>
  </si>
  <si>
    <t>Low
Margin</t>
  </si>
  <si>
    <t>SUMROW
div 7</t>
  </si>
  <si>
    <t>Requirement</t>
  </si>
  <si>
    <t>Prioritas</t>
  </si>
  <si>
    <t>Medium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</si>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</sst>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5" formatCode="0.000000000000000%"/>
  </numFmts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/>
    <xf numFmtId="0" fontId="2" fillId="0" borderId="6" xfId="0" applyFont="1" applyBorder="1" applyAlignment="1">
      <alignment horizontal="center" vertical="center"/>
    </xf>
    <xf numFmtId="4" fontId="1" fillId="0" borderId="6" xfId="0" applyNumberFormat="1" applyFont="1" applyBorder="1" applyAlignment="1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/>
    <xf numFmtId="4" fontId="1" fillId="2" borderId="6" xfId="0" applyNumberFormat="1" applyFont="1" applyFill="1" applyBorder="1" applyAlignment="1"/>
    <xf numFmtId="4" fontId="1" fillId="2" borderId="0" xfId="0" applyNumberFormat="1" applyFont="1" applyFill="1"/>
    <xf numFmtId="4" fontId="1" fillId="0" borderId="0" xfId="0" applyNumberFormat="1" applyFo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2" fillId="0" borderId="0" xfId="0" applyFont="1" applyAlignment="1">
      <alignment horizontal="center" vertical="center"/>
    </xf>
    <xf numFmtId="10" fontId="1" fillId="0" borderId="6" xfId="0" applyNumberFormat="1" applyFont="1" applyBorder="1"/>
    <xf numFmtId="4" fontId="1" fillId="2" borderId="0" xfId="0" applyNumberFormat="1" applyFont="1" applyFill="1" applyAlignment="1"/>
    <xf numFmtId="4" fontId="1" fillId="0" borderId="7" xfId="0" applyNumberFormat="1" applyFont="1" applyFill="1" applyBorder="1" applyAlignment="1"/>
    <xf numFmtId="0" fontId="4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4" fontId="1" fillId="2" borderId="0" xfId="0" applyNumberFormat="1" applyFont="1" applyFill="1" applyBorder="1" applyAlignment="1"/>
    <xf numFmtId="0" fontId="0" fillId="0" borderId="0" xfId="0" applyFont="1" applyBorder="1" applyAlignment="1"/>
    <xf numFmtId="0" fontId="5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4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Mapping</a:t>
            </a:r>
            <a:r>
              <a:rPr lang="en-US" baseline="0"/>
              <a:t>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A7F583-6F15-4ED0-8EAA-7DC86D515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721-495E-857F-75ED5362FC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B32457-5B68-4DF2-9309-7AB02FF56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721-495E-857F-75ED5362FC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E44059-1233-4878-ACAE-C35EF521D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721-495E-857F-75ED5362FC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5A9D36-8977-41D8-B23F-59DD703F0F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1-495E-857F-75ED5362FC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E739C8-CDE8-43F9-9ABA-821FFC020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21-495E-857F-75ED5362FC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7E04F78-8007-4EBB-A1ED-7B058F0CA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1-495E-857F-75ED5362FC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B7C748-F0D1-4CBA-8375-961B9A103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721-495E-857F-75ED5362FC6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8C0CE7-7AF7-4C79-87AB-529DBA714D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1-495E-857F-75ED5362FC6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AB0E59-1A2D-4CDF-A6A7-3DAB03FA9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721-495E-857F-75ED5362FC6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4636B0-EE18-4364-8B77-CCAAC04AC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721-495E-857F-75ED5362FC6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C4A467-4DA3-44AC-8FC8-CC1AE963D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721-495E-857F-75ED5362FC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'Fitur Publik'!$B$60:$B$70</c:f>
              <c:numCache>
                <c:formatCode>0.00%</c:formatCode>
                <c:ptCount val="11"/>
                <c:pt idx="0">
                  <c:v>0.18632023531286404</c:v>
                </c:pt>
                <c:pt idx="1">
                  <c:v>7.4767346179727232E-2</c:v>
                </c:pt>
                <c:pt idx="2">
                  <c:v>4.7465173396534839E-2</c:v>
                </c:pt>
                <c:pt idx="3">
                  <c:v>0.18632023531286404</c:v>
                </c:pt>
                <c:pt idx="4">
                  <c:v>0.10342234228466633</c:v>
                </c:pt>
                <c:pt idx="5">
                  <c:v>3.2526259933847827E-2</c:v>
                </c:pt>
                <c:pt idx="6">
                  <c:v>0.10342234228466633</c:v>
                </c:pt>
                <c:pt idx="7">
                  <c:v>4.7465173396534839E-2</c:v>
                </c:pt>
                <c:pt idx="8">
                  <c:v>1.9112082390596349E-2</c:v>
                </c:pt>
                <c:pt idx="9">
                  <c:v>1.2858574194834072E-2</c:v>
                </c:pt>
                <c:pt idx="10">
                  <c:v>0.18632023531286404</c:v>
                </c:pt>
              </c:numCache>
            </c:numRef>
          </c:xVal>
          <c:yVal>
            <c:numRef>
              <c:f>'Fitur Publik'!$C$60:$C$70</c:f>
              <c:numCache>
                <c:formatCode>0.00%</c:formatCode>
                <c:ptCount val="11"/>
                <c:pt idx="0">
                  <c:v>0.22446450015448843</c:v>
                </c:pt>
                <c:pt idx="1">
                  <c:v>4.5299324783269222E-2</c:v>
                </c:pt>
                <c:pt idx="2">
                  <c:v>0.27064806066316288</c:v>
                </c:pt>
                <c:pt idx="3">
                  <c:v>2.0460315862425717E-2</c:v>
                </c:pt>
                <c:pt idx="4">
                  <c:v>0.11146894131415831</c:v>
                </c:pt>
                <c:pt idx="5">
                  <c:v>9.0930056681261362E-2</c:v>
                </c:pt>
                <c:pt idx="6">
                  <c:v>1.8590003669046336E-2</c:v>
                </c:pt>
                <c:pt idx="7">
                  <c:v>6.3319411738610776E-2</c:v>
                </c:pt>
                <c:pt idx="8">
                  <c:v>4.5299324783269222E-2</c:v>
                </c:pt>
                <c:pt idx="9">
                  <c:v>1.8590003669046336E-2</c:v>
                </c:pt>
                <c:pt idx="10">
                  <c:v>9.0930056681261362E-2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[1]Sheet1!$A$3:$A$13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721-495E-857F-75ED5362FC68}"/>
            </c:ext>
          </c:extLst>
        </c:ser>
        <c:ser>
          <c:idx val="1"/>
          <c:order val="1"/>
          <c:tx>
            <c:v>High Margin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'Fitur Publik'!$B$59:$B$70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0.18632023531286404</c:v>
                </c:pt>
                <c:pt idx="2">
                  <c:v>7.4767346179727232E-2</c:v>
                </c:pt>
                <c:pt idx="3">
                  <c:v>4.7465173396534839E-2</c:v>
                </c:pt>
                <c:pt idx="4">
                  <c:v>0.18632023531286404</c:v>
                </c:pt>
                <c:pt idx="5">
                  <c:v>0.10342234228466633</c:v>
                </c:pt>
                <c:pt idx="6">
                  <c:v>3.2526259933847827E-2</c:v>
                </c:pt>
                <c:pt idx="7">
                  <c:v>0.10342234228466633</c:v>
                </c:pt>
                <c:pt idx="8">
                  <c:v>4.7465173396534839E-2</c:v>
                </c:pt>
                <c:pt idx="9">
                  <c:v>1.9112082390596349E-2</c:v>
                </c:pt>
                <c:pt idx="10">
                  <c:v>1.2858574194834072E-2</c:v>
                </c:pt>
                <c:pt idx="11">
                  <c:v>0.18632023531286404</c:v>
                </c:pt>
              </c:numCache>
            </c:numRef>
          </c:xVal>
          <c:yVal>
            <c:numRef>
              <c:f>'Fitur Publik'!$D$59:$D$70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0.37264047062572808</c:v>
                </c:pt>
                <c:pt idx="2">
                  <c:v>0.14953469235945446</c:v>
                </c:pt>
                <c:pt idx="3">
                  <c:v>9.4930346793069678E-2</c:v>
                </c:pt>
                <c:pt idx="4">
                  <c:v>0.37264047062572808</c:v>
                </c:pt>
                <c:pt idx="5">
                  <c:v>0.20684468456933267</c:v>
                </c:pt>
                <c:pt idx="6">
                  <c:v>6.5052519867695655E-2</c:v>
                </c:pt>
                <c:pt idx="7">
                  <c:v>0.20684468456933267</c:v>
                </c:pt>
                <c:pt idx="8">
                  <c:v>9.4930346793069678E-2</c:v>
                </c:pt>
                <c:pt idx="9">
                  <c:v>3.8224164781192699E-2</c:v>
                </c:pt>
                <c:pt idx="10">
                  <c:v>2.5717148389668144E-2</c:v>
                </c:pt>
                <c:pt idx="11">
                  <c:v>0.37264047062572808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721-495E-857F-75ED5362FC68}"/>
            </c:ext>
          </c:extLst>
        </c:ser>
        <c:ser>
          <c:idx val="2"/>
          <c:order val="2"/>
          <c:tx>
            <c:v>Low Margin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'Fitur Publik'!$B$59:$B$70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0.18632023531286404</c:v>
                </c:pt>
                <c:pt idx="2">
                  <c:v>7.4767346179727232E-2</c:v>
                </c:pt>
                <c:pt idx="3">
                  <c:v>4.7465173396534839E-2</c:v>
                </c:pt>
                <c:pt idx="4">
                  <c:v>0.18632023531286404</c:v>
                </c:pt>
                <c:pt idx="5">
                  <c:v>0.10342234228466633</c:v>
                </c:pt>
                <c:pt idx="6">
                  <c:v>3.2526259933847827E-2</c:v>
                </c:pt>
                <c:pt idx="7">
                  <c:v>0.10342234228466633</c:v>
                </c:pt>
                <c:pt idx="8">
                  <c:v>4.7465173396534839E-2</c:v>
                </c:pt>
                <c:pt idx="9">
                  <c:v>1.9112082390596349E-2</c:v>
                </c:pt>
                <c:pt idx="10">
                  <c:v>1.2858574194834072E-2</c:v>
                </c:pt>
                <c:pt idx="11">
                  <c:v>0.18632023531286404</c:v>
                </c:pt>
              </c:numCache>
            </c:numRef>
          </c:xVal>
          <c:yVal>
            <c:numRef>
              <c:f>'Fitur Publik'!$E$59:$E$70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9.316011765643202E-2</c:v>
                </c:pt>
                <c:pt idx="2">
                  <c:v>3.7383673089863616E-2</c:v>
                </c:pt>
                <c:pt idx="3">
                  <c:v>2.373258669826742E-2</c:v>
                </c:pt>
                <c:pt idx="4">
                  <c:v>9.316011765643202E-2</c:v>
                </c:pt>
                <c:pt idx="5">
                  <c:v>5.1711171142333166E-2</c:v>
                </c:pt>
                <c:pt idx="6">
                  <c:v>1.6263129966923914E-2</c:v>
                </c:pt>
                <c:pt idx="7">
                  <c:v>5.1711171142333166E-2</c:v>
                </c:pt>
                <c:pt idx="8">
                  <c:v>2.373258669826742E-2</c:v>
                </c:pt>
                <c:pt idx="9">
                  <c:v>9.5560411952981747E-3</c:v>
                </c:pt>
                <c:pt idx="10">
                  <c:v>6.4292870974170359E-3</c:v>
                </c:pt>
                <c:pt idx="11">
                  <c:v>9.316011765643202E-2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721-495E-857F-75ED5362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7840"/>
        <c:axId val="541638480"/>
      </c:scatterChart>
      <c:valAx>
        <c:axId val="5416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8480"/>
        <c:crosses val="autoZero"/>
        <c:crossBetween val="midCat"/>
      </c:valAx>
      <c:valAx>
        <c:axId val="5416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Mapping</a:t>
            </a:r>
            <a:r>
              <a:rPr lang="en-US" baseline="0"/>
              <a:t>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Requirement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11ED6F-6451-495E-A5C5-FDC1E385A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7F-4CBF-98FD-5FD36A82AF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1379D0-A16C-4CF7-B6B2-025A7445E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7F-4CBF-98FD-5FD36A82AF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E591A5-CB60-4BF0-B6EB-EA433CAD3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7F-4CBF-98FD-5FD36A82AF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AD4DCA-4EE5-4C9D-B0F9-69E3E80D48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57F-4CBF-98FD-5FD36A82AF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67239B-67C3-41F1-A123-40BB12455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7F-4CBF-98FD-5FD36A82AF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9F136D-CE4D-43D0-A8F1-47B226BB8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7F-4CBF-98FD-5FD36A82AF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C7A1ECD-A803-4C47-895B-B60545DBE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7F-4CBF-98FD-5FD36A82A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'Fitur Admin'!$B$44:$B$50</c:f>
              <c:numCache>
                <c:formatCode>0.00%</c:formatCode>
                <c:ptCount val="7"/>
                <c:pt idx="0">
                  <c:v>4.2777326651085849E-2</c:v>
                </c:pt>
                <c:pt idx="1">
                  <c:v>9.1260943890852708E-2</c:v>
                </c:pt>
                <c:pt idx="2">
                  <c:v>2.3278365064222342E-2</c:v>
                </c:pt>
                <c:pt idx="3">
                  <c:v>4.2777326651085849E-2</c:v>
                </c:pt>
                <c:pt idx="4">
                  <c:v>9.1260943890852708E-2</c:v>
                </c:pt>
                <c:pt idx="5">
                  <c:v>0.26919056874887615</c:v>
                </c:pt>
                <c:pt idx="6">
                  <c:v>0.4394545251030243</c:v>
                </c:pt>
              </c:numCache>
            </c:numRef>
          </c:xVal>
          <c:yVal>
            <c:numRef>
              <c:f>'Fitur Admin'!$C$44:$C$50</c:f>
              <c:numCache>
                <c:formatCode>0.00%</c:formatCode>
                <c:ptCount val="7"/>
                <c:pt idx="0">
                  <c:v>0.21059198568054918</c:v>
                </c:pt>
                <c:pt idx="1">
                  <c:v>0.21059198568054918</c:v>
                </c:pt>
                <c:pt idx="2">
                  <c:v>0.21059198568054918</c:v>
                </c:pt>
                <c:pt idx="3">
                  <c:v>0.21059198568054918</c:v>
                </c:pt>
                <c:pt idx="4">
                  <c:v>8.9730053102184043E-2</c:v>
                </c:pt>
                <c:pt idx="5">
                  <c:v>4.8620988076574875E-2</c:v>
                </c:pt>
                <c:pt idx="6">
                  <c:v>1.9281016099044371E-2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[1]Sheet1!$A$3:$A$13</c15:f>
                <c15:dlblRangeCache>
                  <c:ptCount val="1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857F-4CBF-98FD-5FD36A82AF09}"/>
            </c:ext>
          </c:extLst>
        </c:ser>
        <c:ser>
          <c:idx val="1"/>
          <c:order val="1"/>
          <c:tx>
            <c:v>High Margin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'Fitur Admin'!$B$43:$B$50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4.2777326651085849E-2</c:v>
                </c:pt>
                <c:pt idx="2">
                  <c:v>9.1260943890852708E-2</c:v>
                </c:pt>
                <c:pt idx="3">
                  <c:v>2.3278365064222342E-2</c:v>
                </c:pt>
                <c:pt idx="4">
                  <c:v>4.2777326651085849E-2</c:v>
                </c:pt>
                <c:pt idx="5">
                  <c:v>9.1260943890852708E-2</c:v>
                </c:pt>
                <c:pt idx="6">
                  <c:v>0.26919056874887615</c:v>
                </c:pt>
                <c:pt idx="7">
                  <c:v>0.4394545251030243</c:v>
                </c:pt>
              </c:numCache>
            </c:numRef>
          </c:xVal>
          <c:yVal>
            <c:numRef>
              <c:f>'Fitur Admin'!$D$43:$D$50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8.5554653302171699E-2</c:v>
                </c:pt>
                <c:pt idx="2">
                  <c:v>0.18252188778170542</c:v>
                </c:pt>
                <c:pt idx="3">
                  <c:v>4.6556730128444683E-2</c:v>
                </c:pt>
                <c:pt idx="4">
                  <c:v>8.5554653302171699E-2</c:v>
                </c:pt>
                <c:pt idx="5">
                  <c:v>0.18252188778170542</c:v>
                </c:pt>
                <c:pt idx="6">
                  <c:v>0.53838113749775229</c:v>
                </c:pt>
                <c:pt idx="7">
                  <c:v>0.87890905020604859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7F-4CBF-98FD-5FD36A82AF09}"/>
            </c:ext>
          </c:extLst>
        </c:ser>
        <c:ser>
          <c:idx val="2"/>
          <c:order val="2"/>
          <c:tx>
            <c:v>Low Margin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'Fitur Admin'!$B$43:$B$50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4.2777326651085849E-2</c:v>
                </c:pt>
                <c:pt idx="2">
                  <c:v>9.1260943890852708E-2</c:v>
                </c:pt>
                <c:pt idx="3">
                  <c:v>2.3278365064222342E-2</c:v>
                </c:pt>
                <c:pt idx="4">
                  <c:v>4.2777326651085849E-2</c:v>
                </c:pt>
                <c:pt idx="5">
                  <c:v>9.1260943890852708E-2</c:v>
                </c:pt>
                <c:pt idx="6">
                  <c:v>0.26919056874887615</c:v>
                </c:pt>
                <c:pt idx="7">
                  <c:v>0.4394545251030243</c:v>
                </c:pt>
              </c:numCache>
            </c:numRef>
          </c:xVal>
          <c:yVal>
            <c:numRef>
              <c:f>'Fitur Admin'!$E$43:$E$50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2.1388663325542925E-2</c:v>
                </c:pt>
                <c:pt idx="2">
                  <c:v>4.5630471945426354E-2</c:v>
                </c:pt>
                <c:pt idx="3">
                  <c:v>1.1639182532111171E-2</c:v>
                </c:pt>
                <c:pt idx="4">
                  <c:v>2.1388663325542925E-2</c:v>
                </c:pt>
                <c:pt idx="5">
                  <c:v>4.5630471945426354E-2</c:v>
                </c:pt>
                <c:pt idx="6">
                  <c:v>0.13459528437443807</c:v>
                </c:pt>
                <c:pt idx="7">
                  <c:v>0.21972726255151215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7F-4CBF-98FD-5FD36A82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7840"/>
        <c:axId val="541638480"/>
      </c:scatterChart>
      <c:valAx>
        <c:axId val="5416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8480"/>
        <c:crosses val="autoZero"/>
        <c:crossBetween val="midCat"/>
      </c:valAx>
      <c:valAx>
        <c:axId val="5416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8965</xdr:colOff>
      <xdr:row>56</xdr:row>
      <xdr:rowOff>197222</xdr:rowOff>
    </xdr:from>
    <xdr:to>
      <xdr:col>22</xdr:col>
      <xdr:colOff>466165</xdr:colOff>
      <xdr:row>82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1D50F-C0D5-4607-AFDD-EEE456CF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41</xdr:row>
      <xdr:rowOff>0</xdr:rowOff>
    </xdr:from>
    <xdr:to>
      <xdr:col>22</xdr:col>
      <xdr:colOff>130629</xdr:colOff>
      <xdr:row>67</xdr:row>
      <xdr:rowOff>15428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0DFB3-3B28-45DF-A6D2-0D3DFAB69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My%20Migration/MATERI%20KULIAH/6.%20Semester%206/RK%20B/Prioritisasi/R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73"/>
  <sheetViews>
    <sheetView tabSelected="1" topLeftCell="A60" zoomScale="85" zoomScaleNormal="85" workbookViewId="0">
      <selection activeCell="Y58" sqref="Y58:AB69"/>
    </sheetView>
  </sheetViews>
  <sheetFormatPr defaultColWidth="14.44140625" defaultRowHeight="15.75" customHeight="1" x14ac:dyDescent="0.25"/>
  <cols>
    <col min="1" max="1" width="10" customWidth="1"/>
    <col min="2" max="12" width="7.109375" customWidth="1"/>
    <col min="13" max="13" width="11.5546875" customWidth="1"/>
    <col min="14" max="14" width="17" customWidth="1"/>
    <col min="15" max="15" width="8.6640625" customWidth="1"/>
    <col min="16" max="16" width="13.6640625" customWidth="1"/>
    <col min="17" max="17" width="11.21875" customWidth="1"/>
    <col min="18" max="23" width="7.109375" customWidth="1"/>
    <col min="24" max="24" width="9.44140625" customWidth="1"/>
    <col min="25" max="28" width="7.109375" customWidth="1"/>
    <col min="29" max="29" width="13.21875" customWidth="1"/>
    <col min="30" max="30" width="15.77734375" customWidth="1"/>
    <col min="31" max="34" width="9.5546875" customWidth="1"/>
  </cols>
  <sheetData>
    <row r="1" spans="1:22" ht="13.2" x14ac:dyDescent="0.25">
      <c r="A1" s="1" t="s">
        <v>0</v>
      </c>
      <c r="B1" s="1"/>
    </row>
    <row r="2" spans="1:22" ht="13.2" x14ac:dyDescent="0.25">
      <c r="A2" s="1" t="s">
        <v>1</v>
      </c>
      <c r="B2" s="1" t="s">
        <v>2</v>
      </c>
    </row>
    <row r="3" spans="1:22" ht="13.2" x14ac:dyDescent="0.25">
      <c r="A3" s="1">
        <v>1</v>
      </c>
      <c r="B3" s="1" t="s">
        <v>3</v>
      </c>
    </row>
    <row r="4" spans="1:22" ht="13.2" x14ac:dyDescent="0.25">
      <c r="A4" s="1">
        <v>2</v>
      </c>
      <c r="B4" s="1" t="s">
        <v>4</v>
      </c>
    </row>
    <row r="5" spans="1:22" ht="13.2" x14ac:dyDescent="0.25">
      <c r="A5" s="1">
        <v>3</v>
      </c>
      <c r="B5" s="1" t="s">
        <v>5</v>
      </c>
    </row>
    <row r="6" spans="1:22" ht="13.2" x14ac:dyDescent="0.25">
      <c r="A6" s="1">
        <v>4</v>
      </c>
      <c r="B6" s="1" t="s">
        <v>6</v>
      </c>
    </row>
    <row r="7" spans="1:22" ht="13.2" x14ac:dyDescent="0.25">
      <c r="A7" s="1">
        <v>5</v>
      </c>
      <c r="B7" s="1" t="s">
        <v>7</v>
      </c>
    </row>
    <row r="8" spans="1:22" ht="13.2" x14ac:dyDescent="0.25">
      <c r="A8" s="1">
        <v>6</v>
      </c>
      <c r="B8" s="1" t="s">
        <v>8</v>
      </c>
    </row>
    <row r="9" spans="1:22" ht="13.2" x14ac:dyDescent="0.25">
      <c r="A9" s="1">
        <v>7</v>
      </c>
      <c r="B9" s="1" t="s">
        <v>10</v>
      </c>
    </row>
    <row r="10" spans="1:22" ht="13.2" x14ac:dyDescent="0.25">
      <c r="A10" s="1">
        <v>8</v>
      </c>
      <c r="B10" s="1" t="s">
        <v>11</v>
      </c>
    </row>
    <row r="11" spans="1:22" ht="13.2" x14ac:dyDescent="0.25">
      <c r="A11" s="1">
        <v>9</v>
      </c>
      <c r="B11" s="1" t="s">
        <v>12</v>
      </c>
    </row>
    <row r="12" spans="1:22" ht="13.2" x14ac:dyDescent="0.25">
      <c r="A12" s="1">
        <v>10</v>
      </c>
      <c r="B12" s="1" t="s">
        <v>14</v>
      </c>
    </row>
    <row r="13" spans="1:22" ht="13.2" x14ac:dyDescent="0.25">
      <c r="A13" s="1">
        <v>11</v>
      </c>
      <c r="B13" s="1" t="s">
        <v>16</v>
      </c>
    </row>
    <row r="15" spans="1:22" ht="13.2" x14ac:dyDescent="0.25">
      <c r="A15" s="2" t="s">
        <v>18</v>
      </c>
      <c r="B15" s="1">
        <v>1</v>
      </c>
      <c r="C15" s="1">
        <v>2</v>
      </c>
      <c r="D15" s="1">
        <v>3</v>
      </c>
      <c r="E15" s="1">
        <v>4</v>
      </c>
      <c r="Q15" s="2" t="s">
        <v>22</v>
      </c>
      <c r="R15" s="1">
        <v>1</v>
      </c>
      <c r="S15" s="1">
        <v>2</v>
      </c>
      <c r="T15" s="1">
        <v>3</v>
      </c>
      <c r="U15" s="1">
        <v>4</v>
      </c>
    </row>
    <row r="16" spans="1:22" ht="13.2" x14ac:dyDescent="0.25">
      <c r="A16" s="33" t="s">
        <v>24</v>
      </c>
      <c r="B16" s="35" t="s">
        <v>25</v>
      </c>
      <c r="C16" s="36"/>
      <c r="D16" s="36"/>
      <c r="E16" s="37"/>
      <c r="F16" s="33" t="s">
        <v>26</v>
      </c>
      <c r="Q16" s="33" t="s">
        <v>24</v>
      </c>
      <c r="R16" s="35" t="s">
        <v>25</v>
      </c>
      <c r="S16" s="36"/>
      <c r="T16" s="36"/>
      <c r="U16" s="37"/>
      <c r="V16" s="33" t="s">
        <v>26</v>
      </c>
    </row>
    <row r="17" spans="1:30" ht="13.2" x14ac:dyDescent="0.25">
      <c r="A17" s="34"/>
      <c r="B17" s="3" t="s">
        <v>27</v>
      </c>
      <c r="C17" s="3" t="s">
        <v>28</v>
      </c>
      <c r="D17" s="3" t="s">
        <v>29</v>
      </c>
      <c r="E17" s="3" t="s">
        <v>30</v>
      </c>
      <c r="F17" s="34"/>
      <c r="H17" s="1" t="s">
        <v>31</v>
      </c>
      <c r="Q17" s="34"/>
      <c r="R17" s="3" t="s">
        <v>27</v>
      </c>
      <c r="S17" s="3" t="s">
        <v>28</v>
      </c>
      <c r="T17" s="3" t="s">
        <v>29</v>
      </c>
      <c r="U17" s="3" t="s">
        <v>30</v>
      </c>
      <c r="V17" s="34"/>
      <c r="X17" s="1" t="s">
        <v>33</v>
      </c>
      <c r="Y17" s="4">
        <f>MIN(V18:V28)</f>
        <v>5</v>
      </c>
    </row>
    <row r="18" spans="1:30" ht="13.2" x14ac:dyDescent="0.25">
      <c r="A18" s="5">
        <v>1</v>
      </c>
      <c r="B18" s="5">
        <v>0</v>
      </c>
      <c r="C18" s="5">
        <v>0</v>
      </c>
      <c r="D18" s="5">
        <v>1</v>
      </c>
      <c r="E18" s="5">
        <v>8</v>
      </c>
      <c r="F18" s="6">
        <f t="shared" ref="F18:F27" si="0">B18*$B$15+C18*$C$15+D18*$D$15+E18*$E$15</f>
        <v>35</v>
      </c>
      <c r="H18" s="1" t="s">
        <v>34</v>
      </c>
      <c r="Q18" s="5">
        <v>1</v>
      </c>
      <c r="R18" s="5">
        <v>0</v>
      </c>
      <c r="S18" s="5">
        <v>0</v>
      </c>
      <c r="T18" s="5">
        <v>0</v>
      </c>
      <c r="U18" s="5">
        <v>3</v>
      </c>
      <c r="V18" s="6">
        <f t="shared" ref="V18:V28" si="1">R18*$B$15+S18*$C$15+T18*$D$15+U18*$E$15</f>
        <v>12</v>
      </c>
      <c r="X18" s="1" t="s">
        <v>36</v>
      </c>
      <c r="Y18" s="4">
        <f>MAX(V18:V28)</f>
        <v>12</v>
      </c>
    </row>
    <row r="19" spans="1:30" ht="13.2" x14ac:dyDescent="0.25">
      <c r="A19" s="5">
        <v>2</v>
      </c>
      <c r="B19" s="5">
        <v>0</v>
      </c>
      <c r="C19" s="5">
        <v>0</v>
      </c>
      <c r="D19" s="5">
        <v>6</v>
      </c>
      <c r="E19" s="5">
        <v>3</v>
      </c>
      <c r="F19" s="6">
        <f t="shared" si="0"/>
        <v>30</v>
      </c>
      <c r="Q19" s="5">
        <v>2</v>
      </c>
      <c r="R19" s="5">
        <v>0</v>
      </c>
      <c r="S19" s="5">
        <v>0</v>
      </c>
      <c r="T19" s="5">
        <v>2</v>
      </c>
      <c r="U19" s="5">
        <v>1</v>
      </c>
      <c r="V19" s="6">
        <f t="shared" si="1"/>
        <v>10</v>
      </c>
    </row>
    <row r="20" spans="1:30" ht="13.2" x14ac:dyDescent="0.25">
      <c r="A20" s="5">
        <v>3</v>
      </c>
      <c r="B20" s="5">
        <v>0</v>
      </c>
      <c r="C20" s="5">
        <v>0</v>
      </c>
      <c r="D20" s="5">
        <v>0</v>
      </c>
      <c r="E20" s="5">
        <v>9</v>
      </c>
      <c r="F20" s="6">
        <f t="shared" si="0"/>
        <v>36</v>
      </c>
      <c r="Q20" s="5">
        <v>3</v>
      </c>
      <c r="R20" s="5">
        <v>0</v>
      </c>
      <c r="S20" s="5">
        <v>0</v>
      </c>
      <c r="T20" s="5">
        <v>3</v>
      </c>
      <c r="U20" s="5">
        <v>0</v>
      </c>
      <c r="V20" s="6">
        <f t="shared" si="1"/>
        <v>9</v>
      </c>
      <c r="X20" s="1">
        <v>1</v>
      </c>
      <c r="Y20" s="1">
        <v>2</v>
      </c>
      <c r="Z20" s="1">
        <v>3</v>
      </c>
      <c r="AA20" s="1">
        <v>4</v>
      </c>
      <c r="AB20" s="1">
        <v>5</v>
      </c>
      <c r="AC20" s="1">
        <v>6</v>
      </c>
      <c r="AD20" s="1">
        <v>7</v>
      </c>
    </row>
    <row r="21" spans="1:30" ht="13.2" x14ac:dyDescent="0.25">
      <c r="A21" s="5">
        <v>4</v>
      </c>
      <c r="B21" s="5">
        <v>0</v>
      </c>
      <c r="C21" s="5">
        <v>1</v>
      </c>
      <c r="D21" s="5">
        <v>6</v>
      </c>
      <c r="E21" s="5">
        <v>2</v>
      </c>
      <c r="F21" s="6">
        <f t="shared" si="0"/>
        <v>28</v>
      </c>
      <c r="Q21" s="5">
        <v>4</v>
      </c>
      <c r="R21" s="5">
        <v>0</v>
      </c>
      <c r="S21" s="5">
        <v>0</v>
      </c>
      <c r="T21" s="5">
        <v>0</v>
      </c>
      <c r="U21" s="5">
        <v>3</v>
      </c>
      <c r="V21" s="6">
        <f t="shared" si="1"/>
        <v>12</v>
      </c>
      <c r="W21" s="1">
        <v>1</v>
      </c>
      <c r="X21" s="1">
        <v>3</v>
      </c>
      <c r="Y21" s="1">
        <v>3</v>
      </c>
      <c r="Z21" s="1">
        <v>5</v>
      </c>
      <c r="AA21" s="1">
        <v>5</v>
      </c>
      <c r="AB21" s="1">
        <v>7</v>
      </c>
      <c r="AC21" s="1">
        <v>7</v>
      </c>
      <c r="AD21" s="1">
        <v>9</v>
      </c>
    </row>
    <row r="22" spans="1:30" ht="13.2" x14ac:dyDescent="0.25">
      <c r="A22" s="5">
        <v>5</v>
      </c>
      <c r="B22" s="5">
        <v>0</v>
      </c>
      <c r="C22" s="5">
        <v>0</v>
      </c>
      <c r="D22" s="5">
        <v>3</v>
      </c>
      <c r="E22" s="5">
        <v>6</v>
      </c>
      <c r="F22" s="6">
        <f t="shared" si="0"/>
        <v>33</v>
      </c>
      <c r="Q22" s="5">
        <v>5</v>
      </c>
      <c r="R22" s="5">
        <v>0</v>
      </c>
      <c r="S22" s="5">
        <v>0</v>
      </c>
      <c r="T22" s="5">
        <v>1</v>
      </c>
      <c r="U22" s="5">
        <v>2</v>
      </c>
      <c r="V22" s="6">
        <f t="shared" si="1"/>
        <v>11</v>
      </c>
    </row>
    <row r="23" spans="1:30" ht="13.2" x14ac:dyDescent="0.25">
      <c r="A23" s="5">
        <v>6</v>
      </c>
      <c r="B23" s="5">
        <v>0</v>
      </c>
      <c r="C23" s="5">
        <v>0</v>
      </c>
      <c r="D23" s="5">
        <v>4</v>
      </c>
      <c r="E23" s="5">
        <v>5</v>
      </c>
      <c r="F23" s="6">
        <f t="shared" si="0"/>
        <v>32</v>
      </c>
      <c r="Q23" s="5">
        <v>6</v>
      </c>
      <c r="R23" s="5">
        <v>0</v>
      </c>
      <c r="S23" s="5">
        <v>1</v>
      </c>
      <c r="T23" s="5">
        <v>2</v>
      </c>
      <c r="U23" s="5">
        <v>0</v>
      </c>
      <c r="V23" s="6">
        <f t="shared" si="1"/>
        <v>8</v>
      </c>
    </row>
    <row r="24" spans="1:30" ht="13.2" x14ac:dyDescent="0.25">
      <c r="A24" s="5">
        <v>7</v>
      </c>
      <c r="B24" s="5">
        <v>0</v>
      </c>
      <c r="C24" s="5">
        <v>3</v>
      </c>
      <c r="D24" s="5">
        <v>3</v>
      </c>
      <c r="E24" s="5">
        <v>3</v>
      </c>
      <c r="F24" s="6">
        <f t="shared" si="0"/>
        <v>27</v>
      </c>
      <c r="Q24" s="5">
        <v>7</v>
      </c>
      <c r="R24" s="5">
        <v>0</v>
      </c>
      <c r="S24" s="5">
        <v>0</v>
      </c>
      <c r="T24" s="5">
        <v>1</v>
      </c>
      <c r="U24" s="5">
        <v>2</v>
      </c>
      <c r="V24" s="6">
        <f t="shared" si="1"/>
        <v>11</v>
      </c>
    </row>
    <row r="25" spans="1:30" ht="13.2" x14ac:dyDescent="0.25">
      <c r="A25" s="5">
        <v>8</v>
      </c>
      <c r="B25" s="5">
        <v>0</v>
      </c>
      <c r="C25" s="5">
        <v>1</v>
      </c>
      <c r="D25" s="5">
        <v>3</v>
      </c>
      <c r="E25" s="5">
        <v>5</v>
      </c>
      <c r="F25" s="6">
        <f t="shared" si="0"/>
        <v>31</v>
      </c>
      <c r="Q25" s="5">
        <v>8</v>
      </c>
      <c r="R25" s="5">
        <v>0</v>
      </c>
      <c r="S25" s="5">
        <v>0</v>
      </c>
      <c r="T25" s="5">
        <v>3</v>
      </c>
      <c r="U25" s="5">
        <v>0</v>
      </c>
      <c r="V25" s="6">
        <f t="shared" si="1"/>
        <v>9</v>
      </c>
    </row>
    <row r="26" spans="1:30" ht="13.2" x14ac:dyDescent="0.25">
      <c r="A26" s="5">
        <v>9</v>
      </c>
      <c r="B26" s="5">
        <v>0</v>
      </c>
      <c r="C26" s="5">
        <v>1</v>
      </c>
      <c r="D26" s="5">
        <v>4</v>
      </c>
      <c r="E26" s="5">
        <v>4</v>
      </c>
      <c r="F26" s="6">
        <f t="shared" si="0"/>
        <v>30</v>
      </c>
      <c r="Q26" s="5">
        <v>9</v>
      </c>
      <c r="R26" s="5">
        <v>1</v>
      </c>
      <c r="S26" s="5">
        <v>1</v>
      </c>
      <c r="T26" s="5">
        <v>1</v>
      </c>
      <c r="U26" s="5">
        <v>0</v>
      </c>
      <c r="V26" s="6">
        <f t="shared" si="1"/>
        <v>6</v>
      </c>
    </row>
    <row r="27" spans="1:30" ht="13.2" x14ac:dyDescent="0.25">
      <c r="A27" s="5">
        <v>10</v>
      </c>
      <c r="B27" s="5">
        <v>0</v>
      </c>
      <c r="C27" s="5">
        <v>2</v>
      </c>
      <c r="D27" s="5">
        <v>5</v>
      </c>
      <c r="E27" s="5">
        <v>2</v>
      </c>
      <c r="F27" s="6">
        <f t="shared" si="0"/>
        <v>27</v>
      </c>
      <c r="Q27" s="5">
        <v>10</v>
      </c>
      <c r="R27" s="5">
        <v>1</v>
      </c>
      <c r="S27" s="5">
        <v>2</v>
      </c>
      <c r="T27" s="5">
        <v>0</v>
      </c>
      <c r="U27" s="5">
        <v>0</v>
      </c>
      <c r="V27" s="6">
        <f t="shared" si="1"/>
        <v>5</v>
      </c>
    </row>
    <row r="28" spans="1:30" ht="13.2" x14ac:dyDescent="0.25">
      <c r="A28" s="5">
        <v>11</v>
      </c>
      <c r="B28" s="5">
        <v>0</v>
      </c>
      <c r="C28" s="5">
        <v>0</v>
      </c>
      <c r="D28" s="5">
        <v>4</v>
      </c>
      <c r="E28" s="5">
        <v>5</v>
      </c>
      <c r="F28" s="6">
        <v>32</v>
      </c>
      <c r="Q28" s="5">
        <v>11</v>
      </c>
      <c r="R28" s="5">
        <v>0</v>
      </c>
      <c r="S28" s="5">
        <v>0</v>
      </c>
      <c r="T28" s="5">
        <v>0</v>
      </c>
      <c r="U28" s="5">
        <v>3</v>
      </c>
      <c r="V28" s="6">
        <f t="shared" si="1"/>
        <v>12</v>
      </c>
    </row>
    <row r="30" spans="1:30" ht="13.2" x14ac:dyDescent="0.25">
      <c r="A30" s="7" t="s">
        <v>38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Q30" s="7" t="s">
        <v>38</v>
      </c>
      <c r="R30" s="5">
        <v>1</v>
      </c>
      <c r="S30" s="5">
        <v>2</v>
      </c>
      <c r="T30" s="5">
        <v>3</v>
      </c>
      <c r="U30" s="5">
        <v>4</v>
      </c>
      <c r="V30" s="5">
        <v>5</v>
      </c>
      <c r="W30" s="5">
        <v>6</v>
      </c>
      <c r="X30" s="5">
        <v>7</v>
      </c>
      <c r="Y30" s="5">
        <v>8</v>
      </c>
      <c r="Z30" s="5">
        <v>9</v>
      </c>
      <c r="AA30" s="5">
        <v>10</v>
      </c>
      <c r="AB30" s="5">
        <v>11</v>
      </c>
    </row>
    <row r="31" spans="1:30" ht="13.2" x14ac:dyDescent="0.25">
      <c r="A31" s="5">
        <v>1</v>
      </c>
      <c r="B31" s="8">
        <v>1</v>
      </c>
      <c r="C31" s="8">
        <v>5</v>
      </c>
      <c r="D31" s="8">
        <v>1</v>
      </c>
      <c r="E31" s="8">
        <v>7</v>
      </c>
      <c r="F31" s="8">
        <v>3</v>
      </c>
      <c r="G31" s="8">
        <v>3</v>
      </c>
      <c r="H31" s="8">
        <v>9</v>
      </c>
      <c r="I31" s="8">
        <v>5</v>
      </c>
      <c r="J31" s="8">
        <v>5</v>
      </c>
      <c r="K31" s="8">
        <v>9</v>
      </c>
      <c r="L31" s="8">
        <v>3</v>
      </c>
      <c r="Q31" s="5">
        <v>1</v>
      </c>
      <c r="R31" s="8">
        <v>1</v>
      </c>
      <c r="S31" s="8">
        <v>3</v>
      </c>
      <c r="T31" s="8">
        <v>5</v>
      </c>
      <c r="U31" s="8">
        <v>1</v>
      </c>
      <c r="V31" s="8">
        <v>3</v>
      </c>
      <c r="W31" s="8">
        <v>5</v>
      </c>
      <c r="X31" s="8">
        <v>3</v>
      </c>
      <c r="Y31" s="8">
        <v>5</v>
      </c>
      <c r="Z31" s="8">
        <v>7</v>
      </c>
      <c r="AA31" s="8">
        <v>9</v>
      </c>
      <c r="AB31" s="8">
        <v>1</v>
      </c>
    </row>
    <row r="32" spans="1:30" ht="13.2" x14ac:dyDescent="0.25">
      <c r="A32" s="5">
        <v>2</v>
      </c>
      <c r="B32" s="8">
        <f>1/5</f>
        <v>0.2</v>
      </c>
      <c r="C32" s="8">
        <v>1</v>
      </c>
      <c r="D32" s="8">
        <f>1/7</f>
        <v>0.14285714285714285</v>
      </c>
      <c r="E32" s="8">
        <v>3</v>
      </c>
      <c r="F32" s="8">
        <f>1/3</f>
        <v>0.33333333333333331</v>
      </c>
      <c r="G32" s="8">
        <f>1/3</f>
        <v>0.33333333333333331</v>
      </c>
      <c r="H32" s="8">
        <v>3</v>
      </c>
      <c r="I32" s="8">
        <v>1</v>
      </c>
      <c r="J32" s="8">
        <v>1</v>
      </c>
      <c r="K32" s="8">
        <v>3</v>
      </c>
      <c r="L32" s="8">
        <f>1/3</f>
        <v>0.33333333333333331</v>
      </c>
      <c r="Q32" s="5">
        <v>2</v>
      </c>
      <c r="R32" s="8">
        <f>1/3</f>
        <v>0.33333333333333331</v>
      </c>
      <c r="S32" s="8">
        <v>1</v>
      </c>
      <c r="T32" s="8">
        <v>3</v>
      </c>
      <c r="U32" s="8">
        <f>1/3</f>
        <v>0.33333333333333331</v>
      </c>
      <c r="V32" s="8">
        <f>1/3</f>
        <v>0.33333333333333331</v>
      </c>
      <c r="W32" s="8">
        <v>3</v>
      </c>
      <c r="X32" s="8">
        <f>1/3</f>
        <v>0.33333333333333331</v>
      </c>
      <c r="Y32" s="8">
        <v>3</v>
      </c>
      <c r="Z32" s="8">
        <v>5</v>
      </c>
      <c r="AA32" s="8">
        <v>7</v>
      </c>
      <c r="AB32" s="8">
        <f>1/3</f>
        <v>0.33333333333333331</v>
      </c>
    </row>
    <row r="33" spans="1:34" ht="13.2" x14ac:dyDescent="0.25">
      <c r="A33" s="5">
        <v>3</v>
      </c>
      <c r="B33" s="8">
        <v>1</v>
      </c>
      <c r="C33" s="8">
        <v>7</v>
      </c>
      <c r="D33" s="8">
        <v>1</v>
      </c>
      <c r="E33" s="8">
        <v>9</v>
      </c>
      <c r="F33" s="8">
        <v>3</v>
      </c>
      <c r="G33" s="8">
        <v>5</v>
      </c>
      <c r="H33" s="8">
        <v>9</v>
      </c>
      <c r="I33" s="8">
        <v>5</v>
      </c>
      <c r="J33" s="8">
        <v>7</v>
      </c>
      <c r="K33" s="8">
        <v>9</v>
      </c>
      <c r="L33" s="8">
        <v>5</v>
      </c>
      <c r="Q33" s="5">
        <v>3</v>
      </c>
      <c r="R33" s="8">
        <f>1/5</f>
        <v>0.2</v>
      </c>
      <c r="S33" s="19">
        <f>1/3</f>
        <v>0.33333333333333331</v>
      </c>
      <c r="T33" s="8">
        <v>1</v>
      </c>
      <c r="U33" s="8">
        <f>1/5</f>
        <v>0.2</v>
      </c>
      <c r="V33" s="8">
        <f>1/3</f>
        <v>0.33333333333333331</v>
      </c>
      <c r="W33" s="8">
        <v>3</v>
      </c>
      <c r="X33" s="8">
        <f>1/3</f>
        <v>0.33333333333333331</v>
      </c>
      <c r="Y33" s="8">
        <v>1</v>
      </c>
      <c r="Z33" s="8">
        <v>5</v>
      </c>
      <c r="AA33" s="8">
        <v>5</v>
      </c>
      <c r="AB33" s="8">
        <f>1/5</f>
        <v>0.2</v>
      </c>
    </row>
    <row r="34" spans="1:34" ht="13.2" x14ac:dyDescent="0.25">
      <c r="A34" s="5">
        <v>4</v>
      </c>
      <c r="B34" s="8">
        <f>1/7</f>
        <v>0.14285714285714285</v>
      </c>
      <c r="C34" s="8">
        <f>1/3</f>
        <v>0.33333333333333331</v>
      </c>
      <c r="D34" s="8">
        <f>1/9</f>
        <v>0.1111111111111111</v>
      </c>
      <c r="E34" s="8">
        <v>1</v>
      </c>
      <c r="F34" s="8">
        <f>1/5</f>
        <v>0.2</v>
      </c>
      <c r="G34" s="8">
        <f>1/5</f>
        <v>0.2</v>
      </c>
      <c r="H34" s="8">
        <v>1</v>
      </c>
      <c r="I34" s="8">
        <f>1/3</f>
        <v>0.33333333333333331</v>
      </c>
      <c r="J34" s="8">
        <f>1/3</f>
        <v>0.33333333333333331</v>
      </c>
      <c r="K34" s="8">
        <v>1</v>
      </c>
      <c r="L34" s="8">
        <f>1/5</f>
        <v>0.2</v>
      </c>
      <c r="Q34" s="5">
        <v>4</v>
      </c>
      <c r="R34" s="8">
        <v>1</v>
      </c>
      <c r="S34" s="8">
        <v>3</v>
      </c>
      <c r="T34" s="8">
        <v>5</v>
      </c>
      <c r="U34" s="8">
        <v>1</v>
      </c>
      <c r="V34" s="8">
        <v>3</v>
      </c>
      <c r="W34" s="8">
        <v>5</v>
      </c>
      <c r="X34" s="8">
        <v>3</v>
      </c>
      <c r="Y34" s="8">
        <v>5</v>
      </c>
      <c r="Z34" s="8">
        <v>7</v>
      </c>
      <c r="AA34" s="8">
        <v>9</v>
      </c>
      <c r="AB34" s="8">
        <v>1</v>
      </c>
    </row>
    <row r="35" spans="1:34" ht="13.2" x14ac:dyDescent="0.25">
      <c r="A35" s="5">
        <v>5</v>
      </c>
      <c r="B35" s="8">
        <f>1/3</f>
        <v>0.33333333333333331</v>
      </c>
      <c r="C35" s="8">
        <v>3</v>
      </c>
      <c r="D35" s="8">
        <f>1/3</f>
        <v>0.33333333333333331</v>
      </c>
      <c r="E35" s="8">
        <v>5</v>
      </c>
      <c r="F35" s="8">
        <v>1</v>
      </c>
      <c r="G35" s="8">
        <v>1</v>
      </c>
      <c r="H35" s="8">
        <v>7</v>
      </c>
      <c r="I35" s="8">
        <v>3</v>
      </c>
      <c r="J35" s="8">
        <v>3</v>
      </c>
      <c r="K35" s="8">
        <v>7</v>
      </c>
      <c r="L35" s="8">
        <v>1</v>
      </c>
      <c r="Q35" s="5">
        <v>5</v>
      </c>
      <c r="R35" s="8">
        <f>1/3</f>
        <v>0.33333333333333331</v>
      </c>
      <c r="S35" s="8">
        <v>3</v>
      </c>
      <c r="T35" s="8">
        <v>3</v>
      </c>
      <c r="U35" s="8">
        <f>1/3</f>
        <v>0.33333333333333331</v>
      </c>
      <c r="V35" s="8">
        <v>1</v>
      </c>
      <c r="W35" s="8">
        <v>5</v>
      </c>
      <c r="X35" s="8">
        <v>1</v>
      </c>
      <c r="Y35" s="8">
        <v>3</v>
      </c>
      <c r="Z35" s="8">
        <v>7</v>
      </c>
      <c r="AA35" s="8">
        <v>7</v>
      </c>
      <c r="AB35" s="8">
        <f>1/3</f>
        <v>0.33333333333333331</v>
      </c>
    </row>
    <row r="36" spans="1:34" ht="13.2" x14ac:dyDescent="0.25">
      <c r="A36" s="5">
        <v>6</v>
      </c>
      <c r="B36" s="8">
        <f>1/3</f>
        <v>0.33333333333333331</v>
      </c>
      <c r="C36" s="8">
        <v>3</v>
      </c>
      <c r="D36" s="8">
        <f>1/5</f>
        <v>0.2</v>
      </c>
      <c r="E36" s="8">
        <v>5</v>
      </c>
      <c r="F36" s="8">
        <v>1</v>
      </c>
      <c r="G36" s="8">
        <v>1</v>
      </c>
      <c r="H36" s="8">
        <v>5</v>
      </c>
      <c r="I36" s="8">
        <v>1</v>
      </c>
      <c r="J36" s="8">
        <v>3</v>
      </c>
      <c r="K36" s="8">
        <v>5</v>
      </c>
      <c r="L36" s="8">
        <v>1</v>
      </c>
      <c r="Q36" s="5">
        <v>6</v>
      </c>
      <c r="R36" s="8">
        <f>1/5</f>
        <v>0.2</v>
      </c>
      <c r="S36" s="8">
        <f>1/3</f>
        <v>0.33333333333333331</v>
      </c>
      <c r="T36" s="8">
        <f>1/3</f>
        <v>0.33333333333333331</v>
      </c>
      <c r="U36" s="8">
        <f>1/5</f>
        <v>0.2</v>
      </c>
      <c r="V36" s="8">
        <f>1/5</f>
        <v>0.2</v>
      </c>
      <c r="W36" s="8">
        <v>1</v>
      </c>
      <c r="X36" s="8">
        <f>1/5</f>
        <v>0.2</v>
      </c>
      <c r="Y36" s="8">
        <f>1/3</f>
        <v>0.33333333333333331</v>
      </c>
      <c r="Z36" s="8">
        <v>3</v>
      </c>
      <c r="AA36" s="8">
        <v>5</v>
      </c>
      <c r="AB36" s="8">
        <f>1/5</f>
        <v>0.2</v>
      </c>
    </row>
    <row r="37" spans="1:34" ht="13.2" x14ac:dyDescent="0.25">
      <c r="A37" s="5">
        <v>7</v>
      </c>
      <c r="B37" s="8">
        <f>1/9</f>
        <v>0.1111111111111111</v>
      </c>
      <c r="C37" s="8">
        <f>1/3</f>
        <v>0.33333333333333331</v>
      </c>
      <c r="D37" s="8">
        <f>1/9</f>
        <v>0.1111111111111111</v>
      </c>
      <c r="E37" s="8">
        <v>1</v>
      </c>
      <c r="F37" s="8">
        <f>1/7</f>
        <v>0.14285714285714285</v>
      </c>
      <c r="G37" s="8">
        <f>1/5</f>
        <v>0.2</v>
      </c>
      <c r="H37" s="8">
        <v>1</v>
      </c>
      <c r="I37" s="8">
        <f>1/5</f>
        <v>0.2</v>
      </c>
      <c r="J37" s="8">
        <f>1/3</f>
        <v>0.33333333333333331</v>
      </c>
      <c r="K37" s="8">
        <v>1</v>
      </c>
      <c r="L37" s="8">
        <f>1/5</f>
        <v>0.2</v>
      </c>
      <c r="Q37" s="5">
        <v>7</v>
      </c>
      <c r="R37" s="8">
        <f>1/3</f>
        <v>0.33333333333333331</v>
      </c>
      <c r="S37" s="8">
        <v>3</v>
      </c>
      <c r="T37" s="8">
        <v>3</v>
      </c>
      <c r="U37" s="8">
        <f>1/3</f>
        <v>0.33333333333333331</v>
      </c>
      <c r="V37" s="8">
        <v>1</v>
      </c>
      <c r="W37" s="8">
        <v>5</v>
      </c>
      <c r="X37" s="8">
        <v>1</v>
      </c>
      <c r="Y37" s="8">
        <v>3</v>
      </c>
      <c r="Z37" s="8">
        <v>7</v>
      </c>
      <c r="AA37" s="8">
        <v>7</v>
      </c>
      <c r="AB37" s="8">
        <f>1/3</f>
        <v>0.33333333333333331</v>
      </c>
    </row>
    <row r="38" spans="1:34" ht="13.2" x14ac:dyDescent="0.25">
      <c r="A38" s="5">
        <v>8</v>
      </c>
      <c r="B38" s="8">
        <f>1/5</f>
        <v>0.2</v>
      </c>
      <c r="C38" s="8">
        <v>1</v>
      </c>
      <c r="D38" s="8">
        <f>1/5</f>
        <v>0.2</v>
      </c>
      <c r="E38" s="8">
        <v>3</v>
      </c>
      <c r="F38" s="8">
        <f>1/3</f>
        <v>0.33333333333333331</v>
      </c>
      <c r="G38" s="8">
        <v>1</v>
      </c>
      <c r="H38" s="8">
        <v>5</v>
      </c>
      <c r="I38" s="8">
        <v>1</v>
      </c>
      <c r="J38" s="8">
        <v>1</v>
      </c>
      <c r="K38" s="8">
        <v>5</v>
      </c>
      <c r="L38" s="8">
        <v>1</v>
      </c>
      <c r="Q38" s="5">
        <v>8</v>
      </c>
      <c r="R38" s="8">
        <f>1/5</f>
        <v>0.2</v>
      </c>
      <c r="S38" s="8">
        <f>1/3</f>
        <v>0.33333333333333331</v>
      </c>
      <c r="T38" s="8">
        <v>1</v>
      </c>
      <c r="U38" s="8">
        <f>1/5</f>
        <v>0.2</v>
      </c>
      <c r="V38" s="8">
        <f>1/3</f>
        <v>0.33333333333333331</v>
      </c>
      <c r="W38" s="8">
        <v>3</v>
      </c>
      <c r="X38" s="8">
        <f>1/3</f>
        <v>0.33333333333333331</v>
      </c>
      <c r="Y38" s="8">
        <v>1</v>
      </c>
      <c r="Z38" s="8">
        <v>5</v>
      </c>
      <c r="AA38" s="8">
        <v>5</v>
      </c>
      <c r="AB38" s="8">
        <f>1/5</f>
        <v>0.2</v>
      </c>
    </row>
    <row r="39" spans="1:34" ht="13.2" x14ac:dyDescent="0.25">
      <c r="A39" s="5">
        <v>9</v>
      </c>
      <c r="B39" s="8">
        <f>1/5</f>
        <v>0.2</v>
      </c>
      <c r="C39" s="8">
        <v>1</v>
      </c>
      <c r="D39" s="8">
        <f>1/7</f>
        <v>0.14285714285714285</v>
      </c>
      <c r="E39" s="8">
        <v>3</v>
      </c>
      <c r="F39" s="8">
        <f>1/3</f>
        <v>0.33333333333333331</v>
      </c>
      <c r="G39" s="8">
        <f>1/3</f>
        <v>0.33333333333333331</v>
      </c>
      <c r="H39" s="8">
        <v>3</v>
      </c>
      <c r="I39" s="8">
        <v>1</v>
      </c>
      <c r="J39" s="8">
        <v>1</v>
      </c>
      <c r="K39" s="8">
        <v>3</v>
      </c>
      <c r="L39" s="8">
        <f>1/3</f>
        <v>0.33333333333333331</v>
      </c>
      <c r="Q39" s="5">
        <v>9</v>
      </c>
      <c r="R39" s="8">
        <f>1/7</f>
        <v>0.14285714285714285</v>
      </c>
      <c r="S39" s="8">
        <f>1/5</f>
        <v>0.2</v>
      </c>
      <c r="T39" s="8">
        <f>1/5</f>
        <v>0.2</v>
      </c>
      <c r="U39" s="8">
        <f>1/7</f>
        <v>0.14285714285714285</v>
      </c>
      <c r="V39" s="8">
        <f>1/7</f>
        <v>0.14285714285714285</v>
      </c>
      <c r="W39" s="8">
        <f>1/3</f>
        <v>0.33333333333333331</v>
      </c>
      <c r="X39" s="8">
        <f>1/7</f>
        <v>0.14285714285714285</v>
      </c>
      <c r="Y39" s="8">
        <f>1/5</f>
        <v>0.2</v>
      </c>
      <c r="Z39" s="8">
        <v>1</v>
      </c>
      <c r="AA39" s="8">
        <v>3</v>
      </c>
      <c r="AB39" s="8">
        <f>1/7</f>
        <v>0.14285714285714285</v>
      </c>
    </row>
    <row r="40" spans="1:34" ht="13.2" x14ac:dyDescent="0.25">
      <c r="A40" s="5">
        <v>10</v>
      </c>
      <c r="B40" s="8">
        <f>1/9</f>
        <v>0.1111111111111111</v>
      </c>
      <c r="C40" s="8">
        <f>1/3</f>
        <v>0.33333333333333331</v>
      </c>
      <c r="D40" s="8">
        <f>1/9</f>
        <v>0.1111111111111111</v>
      </c>
      <c r="E40" s="8">
        <v>1</v>
      </c>
      <c r="F40" s="8">
        <f>1/7</f>
        <v>0.14285714285714285</v>
      </c>
      <c r="G40" s="8">
        <f>1/5</f>
        <v>0.2</v>
      </c>
      <c r="H40" s="8">
        <v>1</v>
      </c>
      <c r="I40" s="8">
        <f>1/5</f>
        <v>0.2</v>
      </c>
      <c r="J40" s="8">
        <f>1/3</f>
        <v>0.33333333333333331</v>
      </c>
      <c r="K40" s="8">
        <v>1</v>
      </c>
      <c r="L40" s="8">
        <f>1/5</f>
        <v>0.2</v>
      </c>
      <c r="Q40" s="5">
        <v>10</v>
      </c>
      <c r="R40" s="8">
        <f>1/9</f>
        <v>0.1111111111111111</v>
      </c>
      <c r="S40" s="8">
        <f>1/7</f>
        <v>0.14285714285714285</v>
      </c>
      <c r="T40" s="8">
        <f>1/5</f>
        <v>0.2</v>
      </c>
      <c r="U40" s="8">
        <f>1/9</f>
        <v>0.1111111111111111</v>
      </c>
      <c r="V40" s="8">
        <f>1/7</f>
        <v>0.14285714285714285</v>
      </c>
      <c r="W40" s="8">
        <f>1/5</f>
        <v>0.2</v>
      </c>
      <c r="X40" s="8">
        <f>1/7</f>
        <v>0.14285714285714285</v>
      </c>
      <c r="Y40" s="8">
        <f>1/5</f>
        <v>0.2</v>
      </c>
      <c r="Z40" s="8">
        <f>1/3</f>
        <v>0.33333333333333331</v>
      </c>
      <c r="AA40" s="8">
        <v>1</v>
      </c>
      <c r="AB40" s="8">
        <f>1/9</f>
        <v>0.1111111111111111</v>
      </c>
    </row>
    <row r="41" spans="1:34" ht="13.2" x14ac:dyDescent="0.25">
      <c r="A41" s="5">
        <v>11</v>
      </c>
      <c r="B41" s="8">
        <f>1/3</f>
        <v>0.33333333333333331</v>
      </c>
      <c r="C41" s="8">
        <v>3</v>
      </c>
      <c r="D41" s="8">
        <f>1/5</f>
        <v>0.2</v>
      </c>
      <c r="E41" s="8">
        <v>5</v>
      </c>
      <c r="F41" s="8">
        <v>1</v>
      </c>
      <c r="G41" s="8">
        <v>1</v>
      </c>
      <c r="H41" s="8">
        <v>5</v>
      </c>
      <c r="I41" s="8">
        <v>1</v>
      </c>
      <c r="J41" s="8">
        <v>3</v>
      </c>
      <c r="K41" s="8">
        <v>5</v>
      </c>
      <c r="L41" s="8">
        <v>1</v>
      </c>
      <c r="Q41" s="5">
        <v>11</v>
      </c>
      <c r="R41" s="8">
        <v>1</v>
      </c>
      <c r="S41" s="8">
        <v>3</v>
      </c>
      <c r="T41" s="8">
        <v>5</v>
      </c>
      <c r="U41" s="8">
        <v>1</v>
      </c>
      <c r="V41" s="8">
        <v>3</v>
      </c>
      <c r="W41" s="8">
        <v>5</v>
      </c>
      <c r="X41" s="8">
        <v>3</v>
      </c>
      <c r="Y41" s="8">
        <v>5</v>
      </c>
      <c r="Z41" s="8">
        <v>7</v>
      </c>
      <c r="AA41" s="8">
        <v>9</v>
      </c>
      <c r="AB41" s="8">
        <v>1</v>
      </c>
    </row>
    <row r="43" spans="1:34" ht="31.8" customHeight="1" x14ac:dyDescent="0.25">
      <c r="A43" s="7" t="s">
        <v>38</v>
      </c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9" t="s">
        <v>39</v>
      </c>
      <c r="N43" s="20" t="s">
        <v>40</v>
      </c>
      <c r="O43" s="9" t="s">
        <v>41</v>
      </c>
      <c r="Q43" s="21" t="s">
        <v>38</v>
      </c>
      <c r="R43" s="5">
        <v>1</v>
      </c>
      <c r="S43" s="5">
        <v>2</v>
      </c>
      <c r="T43" s="5">
        <v>3</v>
      </c>
      <c r="U43" s="5">
        <v>4</v>
      </c>
      <c r="V43" s="5">
        <v>5</v>
      </c>
      <c r="W43" s="5">
        <v>6</v>
      </c>
      <c r="X43" s="5">
        <v>7</v>
      </c>
      <c r="Y43" s="5">
        <v>8</v>
      </c>
      <c r="Z43" s="5">
        <v>9</v>
      </c>
      <c r="AA43" s="5">
        <v>10</v>
      </c>
      <c r="AB43" s="5">
        <v>11</v>
      </c>
      <c r="AC43" s="9" t="s">
        <v>39</v>
      </c>
      <c r="AD43" s="20" t="s">
        <v>40</v>
      </c>
      <c r="AE43" s="9" t="s">
        <v>41</v>
      </c>
      <c r="AF43" s="9"/>
      <c r="AG43" s="9"/>
      <c r="AH43" s="9"/>
    </row>
    <row r="44" spans="1:34" ht="13.2" x14ac:dyDescent="0.25">
      <c r="A44" s="5">
        <v>1</v>
      </c>
      <c r="B44" s="11">
        <f t="shared" ref="B44:L44" si="2">B31/SUM(B$31:B$41)</f>
        <v>0.25220176140912726</v>
      </c>
      <c r="C44" s="11">
        <f t="shared" si="2"/>
        <v>0.2</v>
      </c>
      <c r="D44" s="11">
        <f t="shared" si="2"/>
        <v>0.28150134048257369</v>
      </c>
      <c r="E44" s="11">
        <f t="shared" si="2"/>
        <v>0.16279069767441862</v>
      </c>
      <c r="F44" s="11">
        <f t="shared" si="2"/>
        <v>0.28610354223433238</v>
      </c>
      <c r="G44" s="11">
        <f t="shared" si="2"/>
        <v>0.22613065326633167</v>
      </c>
      <c r="H44" s="11">
        <f t="shared" si="2"/>
        <v>0.18367346938775511</v>
      </c>
      <c r="I44" s="11">
        <f t="shared" si="2"/>
        <v>0.26690391459074736</v>
      </c>
      <c r="J44" s="11">
        <f t="shared" si="2"/>
        <v>0.2</v>
      </c>
      <c r="K44" s="11">
        <f t="shared" si="2"/>
        <v>0.18367346938775511</v>
      </c>
      <c r="L44" s="11">
        <f t="shared" si="2"/>
        <v>0.22613065326633167</v>
      </c>
      <c r="M44" s="12">
        <f t="shared" ref="M44:M54" si="3">SUM($B44:$L44)</f>
        <v>2.4691095016993727</v>
      </c>
      <c r="N44" s="12">
        <f t="shared" ref="N44:N54" si="4">M44/11</f>
        <v>0.22446450015448843</v>
      </c>
      <c r="O44" s="13">
        <f t="shared" ref="O44:O54" si="5">N44*100</f>
        <v>22.446450015448843</v>
      </c>
      <c r="Q44" s="5">
        <v>1</v>
      </c>
      <c r="R44" s="11">
        <f t="shared" ref="R44:AB44" si="6">R31/SUM(R$31:R$41)</f>
        <v>0.20601700457815564</v>
      </c>
      <c r="S44" s="11">
        <f t="shared" si="6"/>
        <v>0.17298187808896212</v>
      </c>
      <c r="T44" s="11">
        <f t="shared" si="6"/>
        <v>0.18703241895261846</v>
      </c>
      <c r="U44" s="11">
        <f t="shared" si="6"/>
        <v>0.20601700457815564</v>
      </c>
      <c r="V44" s="11">
        <f t="shared" si="6"/>
        <v>0.2402745995423341</v>
      </c>
      <c r="W44" s="11">
        <f t="shared" si="6"/>
        <v>0.14071294559099437</v>
      </c>
      <c r="X44" s="11">
        <f t="shared" si="6"/>
        <v>0.2402745995423341</v>
      </c>
      <c r="Y44" s="11">
        <f t="shared" si="6"/>
        <v>0.18703241895261846</v>
      </c>
      <c r="Z44" s="11">
        <f t="shared" si="6"/>
        <v>0.12883435582822086</v>
      </c>
      <c r="AA44" s="11">
        <f t="shared" si="6"/>
        <v>0.13432835820895522</v>
      </c>
      <c r="AB44" s="11">
        <f t="shared" si="6"/>
        <v>0.20601700457815564</v>
      </c>
      <c r="AC44" s="12">
        <f t="shared" ref="AC44:AC54" si="7">SUM(R44:AB44)</f>
        <v>2.0495225884415045</v>
      </c>
      <c r="AD44" s="12">
        <f t="shared" ref="AD44:AD54" si="8">AC44/11</f>
        <v>0.18632023531286404</v>
      </c>
      <c r="AE44" s="13">
        <f t="shared" ref="AE44:AE54" si="9">AD44*100</f>
        <v>18.632023531286404</v>
      </c>
      <c r="AF44" s="13"/>
      <c r="AG44" s="13"/>
      <c r="AH44" s="13"/>
    </row>
    <row r="45" spans="1:34" ht="13.2" x14ac:dyDescent="0.25">
      <c r="A45" s="5">
        <v>2</v>
      </c>
      <c r="B45" s="11">
        <f t="shared" ref="B45:L45" si="10">B32/SUM(B$31:B$41)</f>
        <v>5.0440352281825453E-2</v>
      </c>
      <c r="C45" s="11">
        <f t="shared" si="10"/>
        <v>0.04</v>
      </c>
      <c r="D45" s="11">
        <f t="shared" si="10"/>
        <v>4.0214477211796239E-2</v>
      </c>
      <c r="E45" s="11">
        <f t="shared" si="10"/>
        <v>6.9767441860465115E-2</v>
      </c>
      <c r="F45" s="11">
        <f t="shared" si="10"/>
        <v>3.1789282470481371E-2</v>
      </c>
      <c r="G45" s="11">
        <f t="shared" si="10"/>
        <v>2.5125628140703519E-2</v>
      </c>
      <c r="H45" s="11">
        <f t="shared" si="10"/>
        <v>6.1224489795918366E-2</v>
      </c>
      <c r="I45" s="11">
        <f t="shared" si="10"/>
        <v>5.3380782918149475E-2</v>
      </c>
      <c r="J45" s="11">
        <f t="shared" si="10"/>
        <v>0.04</v>
      </c>
      <c r="K45" s="11">
        <f t="shared" si="10"/>
        <v>6.1224489795918366E-2</v>
      </c>
      <c r="L45" s="11">
        <f t="shared" si="10"/>
        <v>2.5125628140703519E-2</v>
      </c>
      <c r="M45" s="12">
        <f t="shared" si="3"/>
        <v>0.49829257261596144</v>
      </c>
      <c r="N45" s="12">
        <f t="shared" si="4"/>
        <v>4.5299324783269222E-2</v>
      </c>
      <c r="O45" s="13">
        <f t="shared" si="5"/>
        <v>4.5299324783269226</v>
      </c>
      <c r="Q45" s="5">
        <v>2</v>
      </c>
      <c r="R45" s="11">
        <f t="shared" ref="R45:AB45" si="11">R32/SUM(R$31:R$41)</f>
        <v>6.8672334859385203E-2</v>
      </c>
      <c r="S45" s="11">
        <f t="shared" si="11"/>
        <v>5.7660626029654043E-2</v>
      </c>
      <c r="T45" s="11">
        <f t="shared" si="11"/>
        <v>0.11221945137157108</v>
      </c>
      <c r="U45" s="11">
        <f t="shared" si="11"/>
        <v>6.8672334859385203E-2</v>
      </c>
      <c r="V45" s="11">
        <f t="shared" si="11"/>
        <v>2.6697177726926008E-2</v>
      </c>
      <c r="W45" s="11">
        <f t="shared" si="11"/>
        <v>8.4427767354596631E-2</v>
      </c>
      <c r="X45" s="11">
        <f t="shared" si="11"/>
        <v>2.6697177726926008E-2</v>
      </c>
      <c r="Y45" s="11">
        <f t="shared" si="11"/>
        <v>0.11221945137157108</v>
      </c>
      <c r="Z45" s="11">
        <f t="shared" si="11"/>
        <v>9.202453987730061E-2</v>
      </c>
      <c r="AA45" s="11">
        <f t="shared" si="11"/>
        <v>0.1044776119402985</v>
      </c>
      <c r="AB45" s="11">
        <f t="shared" si="11"/>
        <v>6.8672334859385203E-2</v>
      </c>
      <c r="AC45" s="12">
        <f t="shared" si="7"/>
        <v>0.82244080797699948</v>
      </c>
      <c r="AD45" s="12">
        <f t="shared" si="8"/>
        <v>7.4767346179727232E-2</v>
      </c>
      <c r="AE45" s="13">
        <f t="shared" si="9"/>
        <v>7.4767346179727232</v>
      </c>
      <c r="AF45" s="13"/>
      <c r="AG45" s="13"/>
      <c r="AH45" s="13"/>
    </row>
    <row r="46" spans="1:34" ht="13.2" x14ac:dyDescent="0.25">
      <c r="A46" s="5">
        <v>3</v>
      </c>
      <c r="B46" s="11">
        <f t="shared" ref="B46:L46" si="12">B33/SUM(B$31:B$41)</f>
        <v>0.25220176140912726</v>
      </c>
      <c r="C46" s="11">
        <f t="shared" si="12"/>
        <v>0.28000000000000003</v>
      </c>
      <c r="D46" s="11">
        <f t="shared" si="12"/>
        <v>0.28150134048257369</v>
      </c>
      <c r="E46" s="11">
        <f t="shared" si="12"/>
        <v>0.20930232558139536</v>
      </c>
      <c r="F46" s="11">
        <f t="shared" si="12"/>
        <v>0.28610354223433238</v>
      </c>
      <c r="G46" s="11">
        <f t="shared" si="12"/>
        <v>0.37688442211055279</v>
      </c>
      <c r="H46" s="11">
        <f t="shared" si="12"/>
        <v>0.18367346938775511</v>
      </c>
      <c r="I46" s="11">
        <f t="shared" si="12"/>
        <v>0.26690391459074736</v>
      </c>
      <c r="J46" s="11">
        <f t="shared" si="12"/>
        <v>0.28000000000000003</v>
      </c>
      <c r="K46" s="11">
        <f t="shared" si="12"/>
        <v>0.18367346938775511</v>
      </c>
      <c r="L46" s="11">
        <f t="shared" si="12"/>
        <v>0.37688442211055279</v>
      </c>
      <c r="M46" s="12">
        <f t="shared" si="3"/>
        <v>2.9771286672947919</v>
      </c>
      <c r="N46" s="12">
        <f t="shared" si="4"/>
        <v>0.27064806066316288</v>
      </c>
      <c r="O46" s="13">
        <f t="shared" si="5"/>
        <v>27.064806066316287</v>
      </c>
      <c r="Q46" s="5">
        <v>3</v>
      </c>
      <c r="R46" s="11">
        <f t="shared" ref="R46:AB46" si="13">R33/SUM(R$31:R$41)</f>
        <v>4.1203400915631128E-2</v>
      </c>
      <c r="S46" s="11">
        <f t="shared" si="13"/>
        <v>1.9220208676551345E-2</v>
      </c>
      <c r="T46" s="11">
        <f t="shared" si="13"/>
        <v>3.7406483790523692E-2</v>
      </c>
      <c r="U46" s="11">
        <f t="shared" si="13"/>
        <v>4.1203400915631128E-2</v>
      </c>
      <c r="V46" s="11">
        <f t="shared" si="13"/>
        <v>2.6697177726926008E-2</v>
      </c>
      <c r="W46" s="11">
        <f t="shared" si="13"/>
        <v>8.4427767354596631E-2</v>
      </c>
      <c r="X46" s="11">
        <f t="shared" si="13"/>
        <v>2.6697177726926008E-2</v>
      </c>
      <c r="Y46" s="11">
        <f t="shared" si="13"/>
        <v>3.7406483790523692E-2</v>
      </c>
      <c r="Z46" s="11">
        <f t="shared" si="13"/>
        <v>9.202453987730061E-2</v>
      </c>
      <c r="AA46" s="11">
        <f t="shared" si="13"/>
        <v>7.4626865671641784E-2</v>
      </c>
      <c r="AB46" s="11">
        <f t="shared" si="13"/>
        <v>4.1203400915631128E-2</v>
      </c>
      <c r="AC46" s="12">
        <f t="shared" si="7"/>
        <v>0.52211690736188321</v>
      </c>
      <c r="AD46" s="12">
        <f t="shared" si="8"/>
        <v>4.7465173396534839E-2</v>
      </c>
      <c r="AE46" s="13">
        <f t="shared" si="9"/>
        <v>4.7465173396534839</v>
      </c>
      <c r="AF46" s="13"/>
      <c r="AG46" s="13"/>
      <c r="AH46" s="13"/>
    </row>
    <row r="47" spans="1:34" ht="13.2" x14ac:dyDescent="0.25">
      <c r="A47" s="5">
        <v>4</v>
      </c>
      <c r="B47" s="11">
        <f t="shared" ref="B47:L47" si="14">B34/SUM(B$31:B$41)</f>
        <v>3.6028823058446749E-2</v>
      </c>
      <c r="C47" s="11">
        <f t="shared" si="14"/>
        <v>1.3333333333333332E-2</v>
      </c>
      <c r="D47" s="11">
        <f t="shared" si="14"/>
        <v>3.127792672028596E-2</v>
      </c>
      <c r="E47" s="11">
        <f t="shared" si="14"/>
        <v>2.3255813953488372E-2</v>
      </c>
      <c r="F47" s="11">
        <f t="shared" si="14"/>
        <v>1.9073569482288825E-2</v>
      </c>
      <c r="G47" s="11">
        <f t="shared" si="14"/>
        <v>1.5075376884422112E-2</v>
      </c>
      <c r="H47" s="11">
        <f t="shared" si="14"/>
        <v>2.0408163265306121E-2</v>
      </c>
      <c r="I47" s="11">
        <f t="shared" si="14"/>
        <v>1.7793594306049824E-2</v>
      </c>
      <c r="J47" s="11">
        <f t="shared" si="14"/>
        <v>1.3333333333333332E-2</v>
      </c>
      <c r="K47" s="11">
        <f t="shared" si="14"/>
        <v>2.0408163265306121E-2</v>
      </c>
      <c r="L47" s="11">
        <f t="shared" si="14"/>
        <v>1.5075376884422112E-2</v>
      </c>
      <c r="M47" s="12">
        <f t="shared" si="3"/>
        <v>0.22506347448668287</v>
      </c>
      <c r="N47" s="12">
        <f t="shared" si="4"/>
        <v>2.0460315862425717E-2</v>
      </c>
      <c r="O47" s="13">
        <f t="shared" si="5"/>
        <v>2.0460315862425715</v>
      </c>
      <c r="Q47" s="5">
        <v>4</v>
      </c>
      <c r="R47" s="11">
        <f t="shared" ref="R47:AB47" si="15">R34/SUM(R$31:R$41)</f>
        <v>0.20601700457815564</v>
      </c>
      <c r="S47" s="11">
        <f t="shared" si="15"/>
        <v>0.17298187808896212</v>
      </c>
      <c r="T47" s="11">
        <f t="shared" si="15"/>
        <v>0.18703241895261846</v>
      </c>
      <c r="U47" s="11">
        <f t="shared" si="15"/>
        <v>0.20601700457815564</v>
      </c>
      <c r="V47" s="11">
        <f t="shared" si="15"/>
        <v>0.2402745995423341</v>
      </c>
      <c r="W47" s="11">
        <f t="shared" si="15"/>
        <v>0.14071294559099437</v>
      </c>
      <c r="X47" s="11">
        <f t="shared" si="15"/>
        <v>0.2402745995423341</v>
      </c>
      <c r="Y47" s="11">
        <f t="shared" si="15"/>
        <v>0.18703241895261846</v>
      </c>
      <c r="Z47" s="11">
        <f t="shared" si="15"/>
        <v>0.12883435582822086</v>
      </c>
      <c r="AA47" s="11">
        <f t="shared" si="15"/>
        <v>0.13432835820895522</v>
      </c>
      <c r="AB47" s="11">
        <f t="shared" si="15"/>
        <v>0.20601700457815564</v>
      </c>
      <c r="AC47" s="12">
        <f t="shared" si="7"/>
        <v>2.0495225884415045</v>
      </c>
      <c r="AD47" s="12">
        <f t="shared" si="8"/>
        <v>0.18632023531286404</v>
      </c>
      <c r="AE47" s="13">
        <f t="shared" si="9"/>
        <v>18.632023531286404</v>
      </c>
      <c r="AF47" s="13"/>
      <c r="AG47" s="13"/>
      <c r="AH47" s="13"/>
    </row>
    <row r="48" spans="1:34" ht="13.2" x14ac:dyDescent="0.25">
      <c r="A48" s="5">
        <v>5</v>
      </c>
      <c r="B48" s="11">
        <f t="shared" ref="B48:L48" si="16">B35/SUM(B$31:B$41)</f>
        <v>8.4067253803042405E-2</v>
      </c>
      <c r="C48" s="11">
        <f t="shared" si="16"/>
        <v>0.12</v>
      </c>
      <c r="D48" s="11">
        <f t="shared" si="16"/>
        <v>9.3833780160857888E-2</v>
      </c>
      <c r="E48" s="11">
        <f t="shared" si="16"/>
        <v>0.11627906976744186</v>
      </c>
      <c r="F48" s="11">
        <f t="shared" si="16"/>
        <v>9.536784741144412E-2</v>
      </c>
      <c r="G48" s="11">
        <f t="shared" si="16"/>
        <v>7.537688442211056E-2</v>
      </c>
      <c r="H48" s="11">
        <f t="shared" si="16"/>
        <v>0.14285714285714285</v>
      </c>
      <c r="I48" s="11">
        <f t="shared" si="16"/>
        <v>0.16014234875444841</v>
      </c>
      <c r="J48" s="11">
        <f t="shared" si="16"/>
        <v>0.12</v>
      </c>
      <c r="K48" s="11">
        <f t="shared" si="16"/>
        <v>0.14285714285714285</v>
      </c>
      <c r="L48" s="11">
        <f t="shared" si="16"/>
        <v>7.537688442211056E-2</v>
      </c>
      <c r="M48" s="12">
        <f t="shared" si="3"/>
        <v>1.2261583544557415</v>
      </c>
      <c r="N48" s="12">
        <f t="shared" si="4"/>
        <v>0.11146894131415831</v>
      </c>
      <c r="O48" s="13">
        <f t="shared" si="5"/>
        <v>11.146894131415831</v>
      </c>
      <c r="Q48" s="5">
        <v>5</v>
      </c>
      <c r="R48" s="11">
        <f t="shared" ref="R48:AB48" si="17">R35/SUM(R$31:R$41)</f>
        <v>6.8672334859385203E-2</v>
      </c>
      <c r="S48" s="11">
        <f t="shared" si="17"/>
        <v>0.17298187808896212</v>
      </c>
      <c r="T48" s="11">
        <f t="shared" si="17"/>
        <v>0.11221945137157108</v>
      </c>
      <c r="U48" s="11">
        <f t="shared" si="17"/>
        <v>6.8672334859385203E-2</v>
      </c>
      <c r="V48" s="11">
        <f t="shared" si="17"/>
        <v>8.0091533180778038E-2</v>
      </c>
      <c r="W48" s="11">
        <f t="shared" si="17"/>
        <v>0.14071294559099437</v>
      </c>
      <c r="X48" s="11">
        <f t="shared" si="17"/>
        <v>8.0091533180778038E-2</v>
      </c>
      <c r="Y48" s="11">
        <f t="shared" si="17"/>
        <v>0.11221945137157108</v>
      </c>
      <c r="Z48" s="11">
        <f t="shared" si="17"/>
        <v>0.12883435582822086</v>
      </c>
      <c r="AA48" s="11">
        <f t="shared" si="17"/>
        <v>0.1044776119402985</v>
      </c>
      <c r="AB48" s="11">
        <f t="shared" si="17"/>
        <v>6.8672334859385203E-2</v>
      </c>
      <c r="AC48" s="12">
        <f t="shared" si="7"/>
        <v>1.1376457651313296</v>
      </c>
      <c r="AD48" s="12">
        <f t="shared" si="8"/>
        <v>0.10342234228466633</v>
      </c>
      <c r="AE48" s="13">
        <f t="shared" si="9"/>
        <v>10.342234228466634</v>
      </c>
      <c r="AF48" s="13"/>
      <c r="AG48" s="13"/>
      <c r="AH48" s="13"/>
    </row>
    <row r="49" spans="1:34" ht="13.2" x14ac:dyDescent="0.25">
      <c r="A49" s="5">
        <v>6</v>
      </c>
      <c r="B49" s="11">
        <f t="shared" ref="B49:L49" si="18">B36/SUM(B$31:B$41)</f>
        <v>8.4067253803042405E-2</v>
      </c>
      <c r="C49" s="11">
        <f t="shared" si="18"/>
        <v>0.12</v>
      </c>
      <c r="D49" s="11">
        <f t="shared" si="18"/>
        <v>5.6300268096514734E-2</v>
      </c>
      <c r="E49" s="11">
        <f t="shared" si="18"/>
        <v>0.11627906976744186</v>
      </c>
      <c r="F49" s="11">
        <f t="shared" si="18"/>
        <v>9.536784741144412E-2</v>
      </c>
      <c r="G49" s="11">
        <f t="shared" si="18"/>
        <v>7.537688442211056E-2</v>
      </c>
      <c r="H49" s="11">
        <f t="shared" si="18"/>
        <v>0.10204081632653061</v>
      </c>
      <c r="I49" s="11">
        <f t="shared" si="18"/>
        <v>5.3380782918149475E-2</v>
      </c>
      <c r="J49" s="11">
        <f t="shared" si="18"/>
        <v>0.12</v>
      </c>
      <c r="K49" s="11">
        <f t="shared" si="18"/>
        <v>0.10204081632653061</v>
      </c>
      <c r="L49" s="11">
        <f t="shared" si="18"/>
        <v>7.537688442211056E-2</v>
      </c>
      <c r="M49" s="12">
        <f t="shared" si="3"/>
        <v>1.0002306234938749</v>
      </c>
      <c r="N49" s="12">
        <f t="shared" si="4"/>
        <v>9.0930056681261362E-2</v>
      </c>
      <c r="O49" s="13">
        <f t="shared" si="5"/>
        <v>9.0930056681261355</v>
      </c>
      <c r="Q49" s="5">
        <v>6</v>
      </c>
      <c r="R49" s="11">
        <f t="shared" ref="R49:AB49" si="19">R36/SUM(R$31:R$41)</f>
        <v>4.1203400915631128E-2</v>
      </c>
      <c r="S49" s="11">
        <f t="shared" si="19"/>
        <v>1.9220208676551345E-2</v>
      </c>
      <c r="T49" s="11">
        <f t="shared" si="19"/>
        <v>1.2468827930174564E-2</v>
      </c>
      <c r="U49" s="11">
        <f t="shared" si="19"/>
        <v>4.1203400915631128E-2</v>
      </c>
      <c r="V49" s="11">
        <f t="shared" si="19"/>
        <v>1.6018306636155607E-2</v>
      </c>
      <c r="W49" s="11">
        <f t="shared" si="19"/>
        <v>2.8142589118198877E-2</v>
      </c>
      <c r="X49" s="11">
        <f t="shared" si="19"/>
        <v>1.6018306636155607E-2</v>
      </c>
      <c r="Y49" s="11">
        <f t="shared" si="19"/>
        <v>1.2468827930174564E-2</v>
      </c>
      <c r="Z49" s="11">
        <f t="shared" si="19"/>
        <v>5.5214723926380369E-2</v>
      </c>
      <c r="AA49" s="11">
        <f t="shared" si="19"/>
        <v>7.4626865671641784E-2</v>
      </c>
      <c r="AB49" s="11">
        <f t="shared" si="19"/>
        <v>4.1203400915631128E-2</v>
      </c>
      <c r="AC49" s="12">
        <f t="shared" si="7"/>
        <v>0.35778885927232612</v>
      </c>
      <c r="AD49" s="12">
        <f t="shared" si="8"/>
        <v>3.2526259933847827E-2</v>
      </c>
      <c r="AE49" s="13">
        <f t="shared" si="9"/>
        <v>3.2526259933847825</v>
      </c>
      <c r="AF49" s="13"/>
      <c r="AG49" s="13"/>
      <c r="AH49" s="13"/>
    </row>
    <row r="50" spans="1:34" ht="13.2" x14ac:dyDescent="0.25">
      <c r="A50" s="5">
        <v>7</v>
      </c>
      <c r="B50" s="11">
        <f t="shared" ref="B50:L50" si="20">B37/SUM(B$31:B$41)</f>
        <v>2.8022417934347468E-2</v>
      </c>
      <c r="C50" s="11">
        <f t="shared" si="20"/>
        <v>1.3333333333333332E-2</v>
      </c>
      <c r="D50" s="11">
        <f t="shared" si="20"/>
        <v>3.127792672028596E-2</v>
      </c>
      <c r="E50" s="11">
        <f t="shared" si="20"/>
        <v>2.3255813953488372E-2</v>
      </c>
      <c r="F50" s="11">
        <f t="shared" si="20"/>
        <v>1.3623978201634874E-2</v>
      </c>
      <c r="G50" s="11">
        <f t="shared" si="20"/>
        <v>1.5075376884422112E-2</v>
      </c>
      <c r="H50" s="11">
        <f t="shared" si="20"/>
        <v>2.0408163265306121E-2</v>
      </c>
      <c r="I50" s="11">
        <f t="shared" si="20"/>
        <v>1.0676156583629895E-2</v>
      </c>
      <c r="J50" s="11">
        <f t="shared" si="20"/>
        <v>1.3333333333333332E-2</v>
      </c>
      <c r="K50" s="11">
        <f t="shared" si="20"/>
        <v>2.0408163265306121E-2</v>
      </c>
      <c r="L50" s="11">
        <f t="shared" si="20"/>
        <v>1.5075376884422112E-2</v>
      </c>
      <c r="M50" s="12">
        <f t="shared" si="3"/>
        <v>0.20449004035950971</v>
      </c>
      <c r="N50" s="12">
        <f t="shared" si="4"/>
        <v>1.8590003669046336E-2</v>
      </c>
      <c r="O50" s="13">
        <f t="shared" si="5"/>
        <v>1.8590003669046335</v>
      </c>
      <c r="Q50" s="5">
        <v>7</v>
      </c>
      <c r="R50" s="11">
        <f t="shared" ref="R50:AB50" si="21">R37/SUM(R$31:R$41)</f>
        <v>6.8672334859385203E-2</v>
      </c>
      <c r="S50" s="11">
        <f t="shared" si="21"/>
        <v>0.17298187808896212</v>
      </c>
      <c r="T50" s="11">
        <f t="shared" si="21"/>
        <v>0.11221945137157108</v>
      </c>
      <c r="U50" s="11">
        <f t="shared" si="21"/>
        <v>6.8672334859385203E-2</v>
      </c>
      <c r="V50" s="11">
        <f t="shared" si="21"/>
        <v>8.0091533180778038E-2</v>
      </c>
      <c r="W50" s="11">
        <f t="shared" si="21"/>
        <v>0.14071294559099437</v>
      </c>
      <c r="X50" s="11">
        <f t="shared" si="21"/>
        <v>8.0091533180778038E-2</v>
      </c>
      <c r="Y50" s="11">
        <f t="shared" si="21"/>
        <v>0.11221945137157108</v>
      </c>
      <c r="Z50" s="11">
        <f t="shared" si="21"/>
        <v>0.12883435582822086</v>
      </c>
      <c r="AA50" s="11">
        <f t="shared" si="21"/>
        <v>0.1044776119402985</v>
      </c>
      <c r="AB50" s="11">
        <f t="shared" si="21"/>
        <v>6.8672334859385203E-2</v>
      </c>
      <c r="AC50" s="12">
        <f t="shared" si="7"/>
        <v>1.1376457651313296</v>
      </c>
      <c r="AD50" s="12">
        <f t="shared" si="8"/>
        <v>0.10342234228466633</v>
      </c>
      <c r="AE50" s="13">
        <f t="shared" si="9"/>
        <v>10.342234228466634</v>
      </c>
      <c r="AF50" s="13"/>
      <c r="AG50" s="13"/>
      <c r="AH50" s="13"/>
    </row>
    <row r="51" spans="1:34" ht="13.2" x14ac:dyDescent="0.25">
      <c r="A51" s="5">
        <v>8</v>
      </c>
      <c r="B51" s="11">
        <f t="shared" ref="B51:L51" si="22">B38/SUM(B$31:B$41)</f>
        <v>5.0440352281825453E-2</v>
      </c>
      <c r="C51" s="11">
        <f t="shared" si="22"/>
        <v>0.04</v>
      </c>
      <c r="D51" s="11">
        <f t="shared" si="22"/>
        <v>5.6300268096514734E-2</v>
      </c>
      <c r="E51" s="11">
        <f t="shared" si="22"/>
        <v>6.9767441860465115E-2</v>
      </c>
      <c r="F51" s="11">
        <f t="shared" si="22"/>
        <v>3.1789282470481371E-2</v>
      </c>
      <c r="G51" s="11">
        <f t="shared" si="22"/>
        <v>7.537688442211056E-2</v>
      </c>
      <c r="H51" s="11">
        <f t="shared" si="22"/>
        <v>0.10204081632653061</v>
      </c>
      <c r="I51" s="11">
        <f t="shared" si="22"/>
        <v>5.3380782918149475E-2</v>
      </c>
      <c r="J51" s="11">
        <f t="shared" si="22"/>
        <v>0.04</v>
      </c>
      <c r="K51" s="11">
        <f t="shared" si="22"/>
        <v>0.10204081632653061</v>
      </c>
      <c r="L51" s="11">
        <f t="shared" si="22"/>
        <v>7.537688442211056E-2</v>
      </c>
      <c r="M51" s="12">
        <f t="shared" si="3"/>
        <v>0.69651352912471853</v>
      </c>
      <c r="N51" s="12">
        <f t="shared" si="4"/>
        <v>6.3319411738610776E-2</v>
      </c>
      <c r="O51" s="13">
        <f t="shared" si="5"/>
        <v>6.3319411738610771</v>
      </c>
      <c r="Q51" s="5">
        <v>8</v>
      </c>
      <c r="R51" s="11">
        <f t="shared" ref="R51:AB51" si="23">R38/SUM(R$31:R$41)</f>
        <v>4.1203400915631128E-2</v>
      </c>
      <c r="S51" s="11">
        <f t="shared" si="23"/>
        <v>1.9220208676551345E-2</v>
      </c>
      <c r="T51" s="11">
        <f t="shared" si="23"/>
        <v>3.7406483790523692E-2</v>
      </c>
      <c r="U51" s="11">
        <f t="shared" si="23"/>
        <v>4.1203400915631128E-2</v>
      </c>
      <c r="V51" s="11">
        <f t="shared" si="23"/>
        <v>2.6697177726926008E-2</v>
      </c>
      <c r="W51" s="11">
        <f t="shared" si="23"/>
        <v>8.4427767354596631E-2</v>
      </c>
      <c r="X51" s="11">
        <f t="shared" si="23"/>
        <v>2.6697177726926008E-2</v>
      </c>
      <c r="Y51" s="11">
        <f t="shared" si="23"/>
        <v>3.7406483790523692E-2</v>
      </c>
      <c r="Z51" s="11">
        <f t="shared" si="23"/>
        <v>9.202453987730061E-2</v>
      </c>
      <c r="AA51" s="11">
        <f t="shared" si="23"/>
        <v>7.4626865671641784E-2</v>
      </c>
      <c r="AB51" s="11">
        <f t="shared" si="23"/>
        <v>4.1203400915631128E-2</v>
      </c>
      <c r="AC51" s="12">
        <f t="shared" si="7"/>
        <v>0.52211690736188321</v>
      </c>
      <c r="AD51" s="12">
        <f t="shared" si="8"/>
        <v>4.7465173396534839E-2</v>
      </c>
      <c r="AE51" s="13">
        <f t="shared" si="9"/>
        <v>4.7465173396534839</v>
      </c>
      <c r="AF51" s="13"/>
      <c r="AG51" s="13"/>
      <c r="AH51" s="13"/>
    </row>
    <row r="52" spans="1:34" ht="13.2" x14ac:dyDescent="0.25">
      <c r="A52" s="5">
        <v>9</v>
      </c>
      <c r="B52" s="11">
        <f t="shared" ref="B52:L52" si="24">B39/SUM(B$31:B$41)</f>
        <v>5.0440352281825453E-2</v>
      </c>
      <c r="C52" s="11">
        <f t="shared" si="24"/>
        <v>0.04</v>
      </c>
      <c r="D52" s="11">
        <f t="shared" si="24"/>
        <v>4.0214477211796239E-2</v>
      </c>
      <c r="E52" s="11">
        <f t="shared" si="24"/>
        <v>6.9767441860465115E-2</v>
      </c>
      <c r="F52" s="11">
        <f t="shared" si="24"/>
        <v>3.1789282470481371E-2</v>
      </c>
      <c r="G52" s="11">
        <f t="shared" si="24"/>
        <v>2.5125628140703519E-2</v>
      </c>
      <c r="H52" s="11">
        <f t="shared" si="24"/>
        <v>6.1224489795918366E-2</v>
      </c>
      <c r="I52" s="11">
        <f t="shared" si="24"/>
        <v>5.3380782918149475E-2</v>
      </c>
      <c r="J52" s="11">
        <f t="shared" si="24"/>
        <v>0.04</v>
      </c>
      <c r="K52" s="11">
        <f t="shared" si="24"/>
        <v>6.1224489795918366E-2</v>
      </c>
      <c r="L52" s="11">
        <f t="shared" si="24"/>
        <v>2.5125628140703519E-2</v>
      </c>
      <c r="M52" s="12">
        <f t="shared" si="3"/>
        <v>0.49829257261596144</v>
      </c>
      <c r="N52" s="12">
        <f t="shared" si="4"/>
        <v>4.5299324783269222E-2</v>
      </c>
      <c r="O52" s="13">
        <f t="shared" si="5"/>
        <v>4.5299324783269226</v>
      </c>
      <c r="Q52" s="5">
        <v>9</v>
      </c>
      <c r="R52" s="11">
        <f t="shared" ref="R52:AB52" si="25">R39/SUM(R$31:R$41)</f>
        <v>2.9431000654022231E-2</v>
      </c>
      <c r="S52" s="11">
        <f t="shared" si="25"/>
        <v>1.1532125205930808E-2</v>
      </c>
      <c r="T52" s="11">
        <f t="shared" si="25"/>
        <v>7.4812967581047397E-3</v>
      </c>
      <c r="U52" s="11">
        <f t="shared" si="25"/>
        <v>2.9431000654022231E-2</v>
      </c>
      <c r="V52" s="11">
        <f t="shared" si="25"/>
        <v>1.1441647597254004E-2</v>
      </c>
      <c r="W52" s="11">
        <f t="shared" si="25"/>
        <v>9.3808630393996239E-3</v>
      </c>
      <c r="X52" s="11">
        <f t="shared" si="25"/>
        <v>1.1441647597254004E-2</v>
      </c>
      <c r="Y52" s="11">
        <f t="shared" si="25"/>
        <v>7.4812967581047397E-3</v>
      </c>
      <c r="Z52" s="11">
        <f t="shared" si="25"/>
        <v>1.8404907975460121E-2</v>
      </c>
      <c r="AA52" s="11">
        <f t="shared" si="25"/>
        <v>4.4776119402985072E-2</v>
      </c>
      <c r="AB52" s="11">
        <f t="shared" si="25"/>
        <v>2.9431000654022231E-2</v>
      </c>
      <c r="AC52" s="12">
        <f t="shared" si="7"/>
        <v>0.21023290629655983</v>
      </c>
      <c r="AD52" s="12">
        <f t="shared" si="8"/>
        <v>1.9112082390596349E-2</v>
      </c>
      <c r="AE52" s="13">
        <f t="shared" si="9"/>
        <v>1.911208239059635</v>
      </c>
      <c r="AF52" s="13"/>
      <c r="AG52" s="13"/>
      <c r="AH52" s="13"/>
    </row>
    <row r="53" spans="1:34" ht="13.2" x14ac:dyDescent="0.25">
      <c r="A53" s="5">
        <v>10</v>
      </c>
      <c r="B53" s="11">
        <f t="shared" ref="B53:L53" si="26">B40/SUM(B$31:B$41)</f>
        <v>2.8022417934347468E-2</v>
      </c>
      <c r="C53" s="11">
        <f t="shared" si="26"/>
        <v>1.3333333333333332E-2</v>
      </c>
      <c r="D53" s="11">
        <f t="shared" si="26"/>
        <v>3.127792672028596E-2</v>
      </c>
      <c r="E53" s="11">
        <f t="shared" si="26"/>
        <v>2.3255813953488372E-2</v>
      </c>
      <c r="F53" s="11">
        <f t="shared" si="26"/>
        <v>1.3623978201634874E-2</v>
      </c>
      <c r="G53" s="11">
        <f t="shared" si="26"/>
        <v>1.5075376884422112E-2</v>
      </c>
      <c r="H53" s="11">
        <f t="shared" si="26"/>
        <v>2.0408163265306121E-2</v>
      </c>
      <c r="I53" s="11">
        <f t="shared" si="26"/>
        <v>1.0676156583629895E-2</v>
      </c>
      <c r="J53" s="11">
        <f t="shared" si="26"/>
        <v>1.3333333333333332E-2</v>
      </c>
      <c r="K53" s="11">
        <f t="shared" si="26"/>
        <v>2.0408163265306121E-2</v>
      </c>
      <c r="L53" s="11">
        <f t="shared" si="26"/>
        <v>1.5075376884422112E-2</v>
      </c>
      <c r="M53" s="12">
        <f t="shared" si="3"/>
        <v>0.20449004035950971</v>
      </c>
      <c r="N53" s="12">
        <f t="shared" si="4"/>
        <v>1.8590003669046336E-2</v>
      </c>
      <c r="O53" s="13">
        <f t="shared" si="5"/>
        <v>1.8590003669046335</v>
      </c>
      <c r="Q53" s="5">
        <v>10</v>
      </c>
      <c r="R53" s="11">
        <f t="shared" ref="R53:AB53" si="27">R40/SUM(R$31:R$41)</f>
        <v>2.2890778286461737E-2</v>
      </c>
      <c r="S53" s="11">
        <f t="shared" si="27"/>
        <v>8.2372322899505763E-3</v>
      </c>
      <c r="T53" s="11">
        <f t="shared" si="27"/>
        <v>7.4812967581047397E-3</v>
      </c>
      <c r="U53" s="11">
        <f t="shared" si="27"/>
        <v>2.2890778286461737E-2</v>
      </c>
      <c r="V53" s="11">
        <f t="shared" si="27"/>
        <v>1.1441647597254004E-2</v>
      </c>
      <c r="W53" s="11">
        <f t="shared" si="27"/>
        <v>5.6285178236397757E-3</v>
      </c>
      <c r="X53" s="11">
        <f t="shared" si="27"/>
        <v>1.1441647597254004E-2</v>
      </c>
      <c r="Y53" s="11">
        <f t="shared" si="27"/>
        <v>7.4812967581047397E-3</v>
      </c>
      <c r="Z53" s="11">
        <f t="shared" si="27"/>
        <v>6.1349693251533735E-3</v>
      </c>
      <c r="AA53" s="11">
        <f t="shared" si="27"/>
        <v>1.4925373134328358E-2</v>
      </c>
      <c r="AB53" s="11">
        <f t="shared" si="27"/>
        <v>2.2890778286461737E-2</v>
      </c>
      <c r="AC53" s="12">
        <f t="shared" si="7"/>
        <v>0.14144431614317479</v>
      </c>
      <c r="AD53" s="12">
        <f t="shared" si="8"/>
        <v>1.2858574194834072E-2</v>
      </c>
      <c r="AE53" s="13">
        <f t="shared" si="9"/>
        <v>1.2858574194834071</v>
      </c>
      <c r="AF53" s="13"/>
      <c r="AG53" s="13"/>
      <c r="AH53" s="13"/>
    </row>
    <row r="54" spans="1:34" ht="13.2" x14ac:dyDescent="0.25">
      <c r="A54" s="5">
        <v>11</v>
      </c>
      <c r="B54" s="11">
        <f t="shared" ref="B54:L54" si="28">B41/SUM(B$31:B$41)</f>
        <v>8.4067253803042405E-2</v>
      </c>
      <c r="C54" s="11">
        <f t="shared" si="28"/>
        <v>0.12</v>
      </c>
      <c r="D54" s="11">
        <f t="shared" si="28"/>
        <v>5.6300268096514734E-2</v>
      </c>
      <c r="E54" s="11">
        <f t="shared" si="28"/>
        <v>0.11627906976744186</v>
      </c>
      <c r="F54" s="11">
        <f t="shared" si="28"/>
        <v>9.536784741144412E-2</v>
      </c>
      <c r="G54" s="11">
        <f t="shared" si="28"/>
        <v>7.537688442211056E-2</v>
      </c>
      <c r="H54" s="11">
        <f t="shared" si="28"/>
        <v>0.10204081632653061</v>
      </c>
      <c r="I54" s="11">
        <f t="shared" si="28"/>
        <v>5.3380782918149475E-2</v>
      </c>
      <c r="J54" s="11">
        <f t="shared" si="28"/>
        <v>0.12</v>
      </c>
      <c r="K54" s="11">
        <f t="shared" si="28"/>
        <v>0.10204081632653061</v>
      </c>
      <c r="L54" s="11">
        <f t="shared" si="28"/>
        <v>7.537688442211056E-2</v>
      </c>
      <c r="M54" s="12">
        <f t="shared" si="3"/>
        <v>1.0002306234938749</v>
      </c>
      <c r="N54" s="12">
        <f t="shared" si="4"/>
        <v>9.0930056681261362E-2</v>
      </c>
      <c r="O54" s="13">
        <f t="shared" si="5"/>
        <v>9.0930056681261355</v>
      </c>
      <c r="Q54" s="5">
        <v>11</v>
      </c>
      <c r="R54" s="11">
        <f t="shared" ref="R54:AB54" si="29">R41/SUM(R$31:R$41)</f>
        <v>0.20601700457815564</v>
      </c>
      <c r="S54" s="11">
        <f t="shared" si="29"/>
        <v>0.17298187808896212</v>
      </c>
      <c r="T54" s="11">
        <f t="shared" si="29"/>
        <v>0.18703241895261846</v>
      </c>
      <c r="U54" s="11">
        <f t="shared" si="29"/>
        <v>0.20601700457815564</v>
      </c>
      <c r="V54" s="11">
        <f t="shared" si="29"/>
        <v>0.2402745995423341</v>
      </c>
      <c r="W54" s="11">
        <f t="shared" si="29"/>
        <v>0.14071294559099437</v>
      </c>
      <c r="X54" s="11">
        <f t="shared" si="29"/>
        <v>0.2402745995423341</v>
      </c>
      <c r="Y54" s="11">
        <f t="shared" si="29"/>
        <v>0.18703241895261846</v>
      </c>
      <c r="Z54" s="11">
        <f t="shared" si="29"/>
        <v>0.12883435582822086</v>
      </c>
      <c r="AA54" s="11">
        <f t="shared" si="29"/>
        <v>0.13432835820895522</v>
      </c>
      <c r="AB54" s="11">
        <f t="shared" si="29"/>
        <v>0.20601700457815564</v>
      </c>
      <c r="AC54" s="12">
        <f t="shared" si="7"/>
        <v>2.0495225884415045</v>
      </c>
      <c r="AD54" s="12">
        <f t="shared" si="8"/>
        <v>0.18632023531286404</v>
      </c>
      <c r="AE54" s="13">
        <f t="shared" si="9"/>
        <v>18.632023531286404</v>
      </c>
      <c r="AF54" s="13"/>
      <c r="AG54" s="13"/>
      <c r="AH54" s="13"/>
    </row>
    <row r="55" spans="1:34" ht="13.2" x14ac:dyDescent="0.25">
      <c r="N55" s="13">
        <f>SUM(N44:N54)</f>
        <v>1</v>
      </c>
      <c r="O55" s="13">
        <f>SUM(O44:O54)</f>
        <v>100.00000000000001</v>
      </c>
      <c r="AD55" s="13">
        <f>SUM(AD44:AD54)</f>
        <v>0.99999999999999989</v>
      </c>
      <c r="AE55" s="13">
        <f>SUM(AE44:AE54)</f>
        <v>100</v>
      </c>
    </row>
    <row r="58" spans="1:34" ht="27.6" customHeight="1" x14ac:dyDescent="0.25">
      <c r="A58" s="7" t="s">
        <v>42</v>
      </c>
      <c r="B58" s="14" t="s">
        <v>22</v>
      </c>
      <c r="C58" s="14" t="s">
        <v>18</v>
      </c>
      <c r="D58" s="23" t="s">
        <v>43</v>
      </c>
      <c r="E58" s="23" t="s">
        <v>44</v>
      </c>
      <c r="Y58" s="38" t="s">
        <v>46</v>
      </c>
      <c r="Z58" s="38"/>
      <c r="AA58" s="38" t="s">
        <v>47</v>
      </c>
      <c r="AB58" s="39"/>
      <c r="AC58" s="22"/>
    </row>
    <row r="59" spans="1:34" ht="13.2" x14ac:dyDescent="0.25">
      <c r="A59" s="5"/>
      <c r="B59" s="5">
        <v>0</v>
      </c>
      <c r="C59" s="15"/>
      <c r="D59" s="5">
        <v>0</v>
      </c>
      <c r="E59" s="5">
        <v>0</v>
      </c>
      <c r="Y59" s="39">
        <v>1</v>
      </c>
      <c r="Z59" s="39"/>
      <c r="AA59" s="38" t="s">
        <v>48</v>
      </c>
      <c r="AB59" s="39"/>
    </row>
    <row r="60" spans="1:34" ht="13.2" x14ac:dyDescent="0.25">
      <c r="A60" s="5">
        <v>1</v>
      </c>
      <c r="B60" s="17">
        <v>0.18632023531286404</v>
      </c>
      <c r="C60" s="17">
        <v>0.22446450015448843</v>
      </c>
      <c r="D60" s="17">
        <f t="shared" ref="D60:D70" si="30">B60*2</f>
        <v>0.37264047062572808</v>
      </c>
      <c r="E60" s="17">
        <f t="shared" ref="E60:E70" si="31">B60*0.5</f>
        <v>9.316011765643202E-2</v>
      </c>
      <c r="Y60" s="39">
        <v>2</v>
      </c>
      <c r="Z60" s="39"/>
      <c r="AA60" s="38" t="s">
        <v>48</v>
      </c>
      <c r="AB60" s="39"/>
    </row>
    <row r="61" spans="1:34" ht="13.2" x14ac:dyDescent="0.25">
      <c r="A61" s="5">
        <v>2</v>
      </c>
      <c r="B61" s="17">
        <v>7.4767346179727232E-2</v>
      </c>
      <c r="C61" s="17">
        <v>4.5299324783269222E-2</v>
      </c>
      <c r="D61" s="17">
        <f t="shared" si="30"/>
        <v>0.14953469235945446</v>
      </c>
      <c r="E61" s="17">
        <f t="shared" si="31"/>
        <v>3.7383673089863616E-2</v>
      </c>
      <c r="Y61" s="39">
        <v>3</v>
      </c>
      <c r="Z61" s="39"/>
      <c r="AA61" s="38" t="s">
        <v>49</v>
      </c>
      <c r="AB61" s="39"/>
    </row>
    <row r="62" spans="1:34" ht="13.2" x14ac:dyDescent="0.25">
      <c r="A62" s="5">
        <v>3</v>
      </c>
      <c r="B62" s="17">
        <v>4.7465173396534839E-2</v>
      </c>
      <c r="C62" s="17">
        <v>0.27064806066316288</v>
      </c>
      <c r="D62" s="17">
        <f t="shared" si="30"/>
        <v>9.4930346793069678E-2</v>
      </c>
      <c r="E62" s="17">
        <f t="shared" si="31"/>
        <v>2.373258669826742E-2</v>
      </c>
      <c r="Y62" s="39">
        <v>4</v>
      </c>
      <c r="Z62" s="39"/>
      <c r="AA62" s="38" t="s">
        <v>50</v>
      </c>
      <c r="AB62" s="39"/>
    </row>
    <row r="63" spans="1:34" ht="13.2" x14ac:dyDescent="0.25">
      <c r="A63" s="5">
        <v>4</v>
      </c>
      <c r="B63" s="17">
        <v>0.18632023531286404</v>
      </c>
      <c r="C63" s="17">
        <v>2.0460315862425717E-2</v>
      </c>
      <c r="D63" s="17">
        <f t="shared" si="30"/>
        <v>0.37264047062572808</v>
      </c>
      <c r="E63" s="17">
        <f t="shared" si="31"/>
        <v>9.316011765643202E-2</v>
      </c>
      <c r="Y63" s="39">
        <v>5</v>
      </c>
      <c r="Z63" s="39"/>
      <c r="AA63" s="38" t="s">
        <v>48</v>
      </c>
      <c r="AB63" s="39"/>
    </row>
    <row r="64" spans="1:34" ht="13.2" x14ac:dyDescent="0.25">
      <c r="A64" s="5">
        <v>5</v>
      </c>
      <c r="B64" s="17">
        <v>0.10342234228466633</v>
      </c>
      <c r="C64" s="17">
        <v>0.11146894131415831</v>
      </c>
      <c r="D64" s="17">
        <f t="shared" si="30"/>
        <v>0.20684468456933267</v>
      </c>
      <c r="E64" s="17">
        <f t="shared" si="31"/>
        <v>5.1711171142333166E-2</v>
      </c>
      <c r="Y64" s="39">
        <v>6</v>
      </c>
      <c r="Z64" s="39"/>
      <c r="AA64" s="38" t="s">
        <v>49</v>
      </c>
      <c r="AB64" s="39"/>
    </row>
    <row r="65" spans="1:28" ht="13.2" x14ac:dyDescent="0.25">
      <c r="A65" s="5">
        <v>6</v>
      </c>
      <c r="B65" s="17">
        <v>3.2526259933847827E-2</v>
      </c>
      <c r="C65" s="17">
        <v>9.0930056681261362E-2</v>
      </c>
      <c r="D65" s="17">
        <f t="shared" si="30"/>
        <v>6.5052519867695655E-2</v>
      </c>
      <c r="E65" s="17">
        <f t="shared" si="31"/>
        <v>1.6263129966923914E-2</v>
      </c>
      <c r="Y65" s="39">
        <v>7</v>
      </c>
      <c r="Z65" s="39"/>
      <c r="AA65" s="38" t="s">
        <v>50</v>
      </c>
      <c r="AB65" s="39"/>
    </row>
    <row r="66" spans="1:28" ht="13.2" x14ac:dyDescent="0.25">
      <c r="A66" s="5">
        <v>7</v>
      </c>
      <c r="B66" s="17">
        <v>0.10342234228466633</v>
      </c>
      <c r="C66" s="17">
        <v>1.8590003669046336E-2</v>
      </c>
      <c r="D66" s="17">
        <f t="shared" si="30"/>
        <v>0.20684468456933267</v>
      </c>
      <c r="E66" s="17">
        <f t="shared" si="31"/>
        <v>5.1711171142333166E-2</v>
      </c>
      <c r="Y66" s="39">
        <v>8</v>
      </c>
      <c r="Z66" s="39"/>
      <c r="AA66" s="38" t="s">
        <v>48</v>
      </c>
      <c r="AB66" s="39"/>
    </row>
    <row r="67" spans="1:28" ht="13.2" x14ac:dyDescent="0.25">
      <c r="A67" s="5">
        <v>8</v>
      </c>
      <c r="B67" s="17">
        <v>4.7465173396534839E-2</v>
      </c>
      <c r="C67" s="17">
        <v>6.3319411738610776E-2</v>
      </c>
      <c r="D67" s="17">
        <f t="shared" si="30"/>
        <v>9.4930346793069678E-2</v>
      </c>
      <c r="E67" s="17">
        <f t="shared" si="31"/>
        <v>2.373258669826742E-2</v>
      </c>
      <c r="Y67" s="39">
        <v>9</v>
      </c>
      <c r="Z67" s="39"/>
      <c r="AA67" s="38" t="s">
        <v>49</v>
      </c>
      <c r="AB67" s="39"/>
    </row>
    <row r="68" spans="1:28" ht="13.2" x14ac:dyDescent="0.25">
      <c r="A68" s="5">
        <v>9</v>
      </c>
      <c r="B68" s="17">
        <v>1.9112082390596349E-2</v>
      </c>
      <c r="C68" s="17">
        <v>4.5299324783269222E-2</v>
      </c>
      <c r="D68" s="17">
        <f t="shared" si="30"/>
        <v>3.8224164781192699E-2</v>
      </c>
      <c r="E68" s="17">
        <f t="shared" si="31"/>
        <v>9.5560411952981747E-3</v>
      </c>
      <c r="Y68" s="39">
        <v>10</v>
      </c>
      <c r="Z68" s="39"/>
      <c r="AA68" s="38" t="s">
        <v>48</v>
      </c>
      <c r="AB68" s="39"/>
    </row>
    <row r="69" spans="1:28" ht="13.2" x14ac:dyDescent="0.25">
      <c r="A69" s="5">
        <v>10</v>
      </c>
      <c r="B69" s="17">
        <v>1.2858574194834072E-2</v>
      </c>
      <c r="C69" s="17">
        <v>1.8590003669046336E-2</v>
      </c>
      <c r="D69" s="17">
        <f t="shared" si="30"/>
        <v>2.5717148389668144E-2</v>
      </c>
      <c r="E69" s="17">
        <f t="shared" si="31"/>
        <v>6.4292870974170359E-3</v>
      </c>
      <c r="Y69" s="39">
        <v>11</v>
      </c>
      <c r="Z69" s="39"/>
      <c r="AA69" s="38" t="s">
        <v>50</v>
      </c>
      <c r="AB69" s="39"/>
    </row>
    <row r="70" spans="1:28" ht="13.2" x14ac:dyDescent="0.25">
      <c r="A70" s="5">
        <v>11</v>
      </c>
      <c r="B70" s="17">
        <v>0.18632023531286404</v>
      </c>
      <c r="C70" s="17">
        <v>9.0930056681261362E-2</v>
      </c>
      <c r="D70" s="17">
        <f t="shared" si="30"/>
        <v>0.37264047062572808</v>
      </c>
      <c r="E70" s="17">
        <f t="shared" si="31"/>
        <v>9.316011765643202E-2</v>
      </c>
    </row>
    <row r="73" spans="1:28" ht="15.75" customHeight="1" x14ac:dyDescent="0.25">
      <c r="A73" s="25"/>
      <c r="B73" s="24"/>
    </row>
  </sheetData>
  <mergeCells count="30">
    <mergeCell ref="AA65:AB65"/>
    <mergeCell ref="AA66:AB66"/>
    <mergeCell ref="AA67:AB67"/>
    <mergeCell ref="AA68:AB68"/>
    <mergeCell ref="AA69:AB69"/>
    <mergeCell ref="AA60:AB60"/>
    <mergeCell ref="AA61:AB61"/>
    <mergeCell ref="AA62:AB62"/>
    <mergeCell ref="AA63:AB63"/>
    <mergeCell ref="AA64:AB64"/>
    <mergeCell ref="Y65:Z65"/>
    <mergeCell ref="Y66:Z66"/>
    <mergeCell ref="Y67:Z67"/>
    <mergeCell ref="Y68:Z68"/>
    <mergeCell ref="Y69:Z69"/>
    <mergeCell ref="Y60:Z60"/>
    <mergeCell ref="Y61:Z61"/>
    <mergeCell ref="Y62:Z62"/>
    <mergeCell ref="Y63:Z63"/>
    <mergeCell ref="Y64:Z64"/>
    <mergeCell ref="V16:V17"/>
    <mergeCell ref="Y58:Z58"/>
    <mergeCell ref="AA58:AB58"/>
    <mergeCell ref="Y59:Z59"/>
    <mergeCell ref="AA59:AB59"/>
    <mergeCell ref="A16:A17"/>
    <mergeCell ref="B16:E16"/>
    <mergeCell ref="F16:F17"/>
    <mergeCell ref="Q16:Q17"/>
    <mergeCell ref="R16:U16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51"/>
  <sheetViews>
    <sheetView topLeftCell="A10" zoomScale="85" zoomScaleNormal="85" workbookViewId="0">
      <selection activeCell="AB45" sqref="AB45"/>
    </sheetView>
  </sheetViews>
  <sheetFormatPr defaultColWidth="14.44140625" defaultRowHeight="15.75" customHeight="1" x14ac:dyDescent="0.25"/>
  <cols>
    <col min="1" max="1" width="10" customWidth="1"/>
    <col min="2" max="8" width="7.109375" customWidth="1"/>
    <col min="9" max="9" width="11.33203125" customWidth="1"/>
    <col min="10" max="10" width="16" customWidth="1"/>
    <col min="11" max="11" width="9.6640625" customWidth="1"/>
    <col min="12" max="12" width="7.109375" customWidth="1"/>
    <col min="14" max="14" width="13.44140625" customWidth="1"/>
    <col min="15" max="19" width="7.109375" customWidth="1"/>
    <col min="20" max="21" width="7.44140625" customWidth="1"/>
    <col min="22" max="22" width="11.33203125" customWidth="1"/>
    <col min="23" max="23" width="12" customWidth="1"/>
    <col min="24" max="24" width="13.33203125" customWidth="1"/>
    <col min="25" max="25" width="16.109375" customWidth="1"/>
    <col min="26" max="26" width="9" customWidth="1"/>
    <col min="27" max="27" width="11.109375" customWidth="1"/>
    <col min="28" max="31" width="9.5546875" customWidth="1"/>
  </cols>
  <sheetData>
    <row r="1" spans="1:22" ht="13.2" x14ac:dyDescent="0.25">
      <c r="A1" s="1" t="s">
        <v>9</v>
      </c>
      <c r="B1" s="1"/>
    </row>
    <row r="2" spans="1:22" ht="13.2" x14ac:dyDescent="0.25">
      <c r="A2" s="1" t="s">
        <v>1</v>
      </c>
      <c r="B2" s="1" t="s">
        <v>2</v>
      </c>
    </row>
    <row r="3" spans="1:22" ht="13.2" x14ac:dyDescent="0.25">
      <c r="A3" s="1">
        <v>1</v>
      </c>
      <c r="B3" s="1" t="s">
        <v>13</v>
      </c>
    </row>
    <row r="4" spans="1:22" ht="13.2" x14ac:dyDescent="0.25">
      <c r="A4" s="1">
        <v>2</v>
      </c>
      <c r="B4" s="1" t="s">
        <v>15</v>
      </c>
    </row>
    <row r="5" spans="1:22" ht="13.2" x14ac:dyDescent="0.25">
      <c r="A5" s="1">
        <v>3</v>
      </c>
      <c r="B5" s="1" t="s">
        <v>17</v>
      </c>
    </row>
    <row r="6" spans="1:22" ht="13.2" x14ac:dyDescent="0.25">
      <c r="A6" s="1">
        <v>4</v>
      </c>
      <c r="B6" s="1" t="s">
        <v>19</v>
      </c>
    </row>
    <row r="7" spans="1:22" ht="13.2" x14ac:dyDescent="0.25">
      <c r="A7" s="1">
        <v>5</v>
      </c>
      <c r="B7" s="1" t="s">
        <v>20</v>
      </c>
    </row>
    <row r="8" spans="1:22" ht="13.2" x14ac:dyDescent="0.25">
      <c r="A8" s="1">
        <v>6</v>
      </c>
      <c r="B8" s="1" t="s">
        <v>21</v>
      </c>
    </row>
    <row r="9" spans="1:22" ht="13.2" x14ac:dyDescent="0.25">
      <c r="A9" s="1">
        <v>7</v>
      </c>
      <c r="B9" s="1" t="s">
        <v>23</v>
      </c>
    </row>
    <row r="11" spans="1:22" ht="13.2" x14ac:dyDescent="0.25">
      <c r="A11" s="2" t="s">
        <v>18</v>
      </c>
      <c r="B11" s="1">
        <v>1</v>
      </c>
      <c r="C11" s="1">
        <v>2</v>
      </c>
      <c r="D11" s="1">
        <v>3</v>
      </c>
      <c r="E11" s="1">
        <v>4</v>
      </c>
      <c r="N11" s="2" t="s">
        <v>22</v>
      </c>
      <c r="O11" s="1">
        <v>1</v>
      </c>
      <c r="P11" s="1">
        <v>2</v>
      </c>
      <c r="Q11" s="1">
        <v>3</v>
      </c>
      <c r="R11" s="1">
        <v>4</v>
      </c>
    </row>
    <row r="12" spans="1:22" ht="13.2" x14ac:dyDescent="0.25">
      <c r="A12" s="33" t="s">
        <v>24</v>
      </c>
      <c r="B12" s="35" t="s">
        <v>25</v>
      </c>
      <c r="C12" s="36"/>
      <c r="D12" s="36"/>
      <c r="E12" s="37"/>
      <c r="F12" s="33" t="s">
        <v>26</v>
      </c>
      <c r="N12" s="33" t="s">
        <v>24</v>
      </c>
      <c r="O12" s="35" t="s">
        <v>25</v>
      </c>
      <c r="P12" s="36"/>
      <c r="Q12" s="36"/>
      <c r="R12" s="37"/>
      <c r="S12" s="33" t="s">
        <v>26</v>
      </c>
    </row>
    <row r="13" spans="1:22" ht="13.2" x14ac:dyDescent="0.25">
      <c r="A13" s="34"/>
      <c r="B13" s="3" t="s">
        <v>27</v>
      </c>
      <c r="C13" s="3" t="s">
        <v>28</v>
      </c>
      <c r="D13" s="3" t="s">
        <v>29</v>
      </c>
      <c r="E13" s="3" t="s">
        <v>30</v>
      </c>
      <c r="F13" s="34"/>
      <c r="H13" s="1" t="s">
        <v>32</v>
      </c>
      <c r="N13" s="34"/>
      <c r="O13" s="3" t="s">
        <v>27</v>
      </c>
      <c r="P13" s="3" t="s">
        <v>28</v>
      </c>
      <c r="Q13" s="3" t="s">
        <v>29</v>
      </c>
      <c r="R13" s="3" t="s">
        <v>30</v>
      </c>
      <c r="S13" s="34"/>
      <c r="U13" s="1" t="s">
        <v>33</v>
      </c>
      <c r="V13" s="4">
        <f>MIN(S14:S20)</f>
        <v>4</v>
      </c>
    </row>
    <row r="14" spans="1:22" ht="13.2" x14ac:dyDescent="0.25">
      <c r="A14" s="5">
        <v>1</v>
      </c>
      <c r="B14" s="5">
        <v>0</v>
      </c>
      <c r="C14" s="5">
        <v>0</v>
      </c>
      <c r="D14" s="5">
        <v>2</v>
      </c>
      <c r="E14" s="5">
        <v>7</v>
      </c>
      <c r="F14" s="6">
        <f t="shared" ref="F14:F20" si="0">B14*$B$11+C14*$C$11+D14*$D$11+E14*$E$11</f>
        <v>34</v>
      </c>
      <c r="H14" s="1" t="s">
        <v>35</v>
      </c>
      <c r="N14" s="5">
        <v>1</v>
      </c>
      <c r="O14" s="5">
        <v>1</v>
      </c>
      <c r="P14" s="5">
        <v>2</v>
      </c>
      <c r="Q14" s="5">
        <v>0</v>
      </c>
      <c r="R14" s="5">
        <v>0</v>
      </c>
      <c r="S14" s="6">
        <f t="shared" ref="S14:S20" si="1">O14*$B$11+P14*$C$11+Q14*$D$11+R14*$E$11</f>
        <v>5</v>
      </c>
      <c r="U14" s="1" t="s">
        <v>37</v>
      </c>
      <c r="V14" s="4">
        <f>MAX(S14:S20)</f>
        <v>12</v>
      </c>
    </row>
    <row r="15" spans="1:22" ht="13.2" x14ac:dyDescent="0.25">
      <c r="A15" s="5">
        <v>2</v>
      </c>
      <c r="B15" s="5">
        <v>0</v>
      </c>
      <c r="C15" s="5">
        <v>0</v>
      </c>
      <c r="D15" s="5">
        <v>2</v>
      </c>
      <c r="E15" s="5">
        <v>7</v>
      </c>
      <c r="F15" s="6">
        <f t="shared" si="0"/>
        <v>34</v>
      </c>
      <c r="N15" s="5">
        <v>2</v>
      </c>
      <c r="O15" s="5">
        <v>0</v>
      </c>
      <c r="P15" s="5">
        <v>2</v>
      </c>
      <c r="Q15" s="5">
        <v>1</v>
      </c>
      <c r="R15" s="5">
        <v>0</v>
      </c>
      <c r="S15" s="6">
        <f t="shared" si="1"/>
        <v>7</v>
      </c>
    </row>
    <row r="16" spans="1:22" ht="13.2" x14ac:dyDescent="0.25">
      <c r="A16" s="5">
        <v>3</v>
      </c>
      <c r="B16" s="5">
        <v>0</v>
      </c>
      <c r="C16" s="5">
        <v>0</v>
      </c>
      <c r="D16" s="5">
        <v>2</v>
      </c>
      <c r="E16" s="5">
        <v>7</v>
      </c>
      <c r="F16" s="6">
        <f t="shared" si="0"/>
        <v>34</v>
      </c>
      <c r="N16" s="5">
        <v>3</v>
      </c>
      <c r="O16" s="5">
        <v>2</v>
      </c>
      <c r="P16" s="5">
        <v>1</v>
      </c>
      <c r="Q16" s="5">
        <v>0</v>
      </c>
      <c r="R16" s="5">
        <v>0</v>
      </c>
      <c r="S16" s="6">
        <f t="shared" si="1"/>
        <v>4</v>
      </c>
    </row>
    <row r="17" spans="1:29" ht="13.2" x14ac:dyDescent="0.25">
      <c r="A17" s="5">
        <v>4</v>
      </c>
      <c r="B17" s="5">
        <v>0</v>
      </c>
      <c r="C17" s="5">
        <v>0</v>
      </c>
      <c r="D17" s="5">
        <v>2</v>
      </c>
      <c r="E17" s="5">
        <v>7</v>
      </c>
      <c r="F17" s="6">
        <f t="shared" si="0"/>
        <v>34</v>
      </c>
      <c r="N17" s="5">
        <v>4</v>
      </c>
      <c r="O17" s="5">
        <v>1</v>
      </c>
      <c r="P17" s="5">
        <v>2</v>
      </c>
      <c r="Q17" s="5">
        <v>0</v>
      </c>
      <c r="R17" s="5">
        <v>0</v>
      </c>
      <c r="S17" s="6">
        <f t="shared" si="1"/>
        <v>5</v>
      </c>
      <c r="V17" s="1">
        <v>1</v>
      </c>
      <c r="W17" s="1">
        <v>2</v>
      </c>
      <c r="X17" s="1">
        <v>3</v>
      </c>
      <c r="Y17" s="1">
        <v>4</v>
      </c>
      <c r="Z17" s="1">
        <v>5</v>
      </c>
      <c r="AA17" s="1">
        <v>6</v>
      </c>
      <c r="AB17" s="1">
        <v>7</v>
      </c>
      <c r="AC17" s="1">
        <v>8</v>
      </c>
    </row>
    <row r="18" spans="1:29" ht="13.2" x14ac:dyDescent="0.25">
      <c r="A18" s="5">
        <v>5</v>
      </c>
      <c r="B18" s="5">
        <v>0</v>
      </c>
      <c r="C18" s="5">
        <v>0</v>
      </c>
      <c r="D18" s="5">
        <v>3</v>
      </c>
      <c r="E18" s="5">
        <v>6</v>
      </c>
      <c r="F18" s="6">
        <f t="shared" si="0"/>
        <v>33</v>
      </c>
      <c r="N18" s="5">
        <v>5</v>
      </c>
      <c r="O18" s="5">
        <v>0</v>
      </c>
      <c r="P18" s="5">
        <v>2</v>
      </c>
      <c r="Q18" s="5">
        <v>1</v>
      </c>
      <c r="R18" s="5">
        <v>0</v>
      </c>
      <c r="S18" s="6">
        <f t="shared" si="1"/>
        <v>7</v>
      </c>
      <c r="V18" s="1">
        <v>3</v>
      </c>
      <c r="W18" s="1">
        <v>3</v>
      </c>
      <c r="X18" s="1">
        <v>5</v>
      </c>
      <c r="Y18" s="1">
        <v>5</v>
      </c>
      <c r="Z18" s="1">
        <v>7</v>
      </c>
      <c r="AA18" s="1">
        <v>7</v>
      </c>
      <c r="AB18" s="1">
        <v>9</v>
      </c>
      <c r="AC18" s="1">
        <v>9</v>
      </c>
    </row>
    <row r="19" spans="1:29" ht="13.2" x14ac:dyDescent="0.25">
      <c r="A19" s="5">
        <v>6</v>
      </c>
      <c r="B19" s="5">
        <v>0</v>
      </c>
      <c r="C19" s="5">
        <v>0</v>
      </c>
      <c r="D19" s="5">
        <v>4</v>
      </c>
      <c r="E19" s="5">
        <v>5</v>
      </c>
      <c r="F19" s="6">
        <f t="shared" si="0"/>
        <v>32</v>
      </c>
      <c r="N19" s="5">
        <v>6</v>
      </c>
      <c r="O19" s="5">
        <v>0</v>
      </c>
      <c r="P19" s="5">
        <v>0</v>
      </c>
      <c r="Q19" s="5">
        <v>1</v>
      </c>
      <c r="R19" s="5">
        <v>2</v>
      </c>
      <c r="S19" s="6">
        <f t="shared" si="1"/>
        <v>11</v>
      </c>
    </row>
    <row r="20" spans="1:29" ht="13.2" x14ac:dyDescent="0.25">
      <c r="A20" s="5">
        <v>7</v>
      </c>
      <c r="B20" s="5">
        <v>0</v>
      </c>
      <c r="C20" s="5">
        <v>1</v>
      </c>
      <c r="D20" s="5">
        <v>4</v>
      </c>
      <c r="E20" s="5">
        <v>4</v>
      </c>
      <c r="F20" s="6">
        <f t="shared" si="0"/>
        <v>30</v>
      </c>
      <c r="N20" s="5">
        <v>7</v>
      </c>
      <c r="O20" s="5">
        <v>0</v>
      </c>
      <c r="P20" s="5">
        <v>0</v>
      </c>
      <c r="Q20" s="5">
        <v>0</v>
      </c>
      <c r="R20" s="5">
        <v>3</v>
      </c>
      <c r="S20" s="6">
        <f t="shared" si="1"/>
        <v>12</v>
      </c>
    </row>
    <row r="22" spans="1:29" ht="13.2" x14ac:dyDescent="0.25">
      <c r="A22" s="7" t="s">
        <v>38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N22" s="7" t="s">
        <v>38</v>
      </c>
      <c r="O22" s="5">
        <v>1</v>
      </c>
      <c r="P22" s="5">
        <v>2</v>
      </c>
      <c r="Q22" s="5">
        <v>3</v>
      </c>
      <c r="R22" s="5">
        <v>4</v>
      </c>
      <c r="S22" s="5">
        <v>5</v>
      </c>
      <c r="T22" s="5">
        <v>6</v>
      </c>
      <c r="U22" s="5">
        <v>7</v>
      </c>
    </row>
    <row r="23" spans="1:29" ht="13.2" x14ac:dyDescent="0.25">
      <c r="A23" s="5">
        <v>1</v>
      </c>
      <c r="B23" s="8">
        <v>1</v>
      </c>
      <c r="C23" s="8">
        <v>1</v>
      </c>
      <c r="D23" s="8">
        <v>1</v>
      </c>
      <c r="E23" s="8">
        <v>1</v>
      </c>
      <c r="F23" s="8">
        <v>3</v>
      </c>
      <c r="G23" s="8">
        <v>5</v>
      </c>
      <c r="H23" s="8">
        <v>9</v>
      </c>
      <c r="N23" s="5">
        <v>1</v>
      </c>
      <c r="O23" s="8">
        <v>1</v>
      </c>
      <c r="P23" s="8">
        <f>1/3</f>
        <v>0.33333333333333331</v>
      </c>
      <c r="Q23" s="8">
        <v>3</v>
      </c>
      <c r="R23" s="8">
        <v>1</v>
      </c>
      <c r="S23" s="8">
        <f>1/3</f>
        <v>0.33333333333333331</v>
      </c>
      <c r="T23" s="8">
        <f>1/7</f>
        <v>0.14285714285714285</v>
      </c>
      <c r="U23" s="8">
        <f>1/9</f>
        <v>0.1111111111111111</v>
      </c>
    </row>
    <row r="24" spans="1:29" ht="13.2" x14ac:dyDescent="0.25">
      <c r="A24" s="5">
        <v>2</v>
      </c>
      <c r="B24" s="8">
        <v>1</v>
      </c>
      <c r="C24" s="8">
        <v>1</v>
      </c>
      <c r="D24" s="8">
        <v>1</v>
      </c>
      <c r="E24" s="8">
        <v>1</v>
      </c>
      <c r="F24" s="8">
        <v>3</v>
      </c>
      <c r="G24" s="8">
        <v>5</v>
      </c>
      <c r="H24" s="8">
        <v>9</v>
      </c>
      <c r="N24" s="5">
        <v>2</v>
      </c>
      <c r="O24" s="8">
        <v>3</v>
      </c>
      <c r="P24" s="8">
        <v>1</v>
      </c>
      <c r="Q24" s="8">
        <v>5</v>
      </c>
      <c r="R24" s="8">
        <v>3</v>
      </c>
      <c r="S24" s="8">
        <v>1</v>
      </c>
      <c r="T24" s="8">
        <f>1/5</f>
        <v>0.2</v>
      </c>
      <c r="U24" s="8">
        <f>1/7</f>
        <v>0.14285714285714285</v>
      </c>
    </row>
    <row r="25" spans="1:29" ht="13.2" x14ac:dyDescent="0.25">
      <c r="A25" s="5">
        <v>3</v>
      </c>
      <c r="B25" s="8">
        <v>1</v>
      </c>
      <c r="C25" s="8">
        <v>1</v>
      </c>
      <c r="D25" s="8">
        <v>1</v>
      </c>
      <c r="E25" s="8">
        <v>1</v>
      </c>
      <c r="F25" s="8">
        <v>3</v>
      </c>
      <c r="G25" s="8">
        <v>5</v>
      </c>
      <c r="H25" s="8">
        <v>9</v>
      </c>
      <c r="N25" s="5">
        <v>3</v>
      </c>
      <c r="O25" s="8">
        <f>1/3</f>
        <v>0.33333333333333331</v>
      </c>
      <c r="P25" s="8">
        <f>1/5</f>
        <v>0.2</v>
      </c>
      <c r="Q25" s="8">
        <v>1</v>
      </c>
      <c r="R25" s="8">
        <f>1/3</f>
        <v>0.33333333333333331</v>
      </c>
      <c r="S25" s="8">
        <f>1/5</f>
        <v>0.2</v>
      </c>
      <c r="T25" s="8">
        <f>1/9</f>
        <v>0.1111111111111111</v>
      </c>
      <c r="U25" s="8">
        <f>1/9</f>
        <v>0.1111111111111111</v>
      </c>
    </row>
    <row r="26" spans="1:29" ht="13.2" x14ac:dyDescent="0.25">
      <c r="A26" s="5">
        <v>4</v>
      </c>
      <c r="B26" s="8">
        <v>1</v>
      </c>
      <c r="C26" s="8">
        <v>1</v>
      </c>
      <c r="D26" s="8">
        <v>1</v>
      </c>
      <c r="E26" s="8">
        <v>1</v>
      </c>
      <c r="F26" s="8">
        <v>3</v>
      </c>
      <c r="G26" s="8">
        <v>5</v>
      </c>
      <c r="H26" s="8">
        <v>9</v>
      </c>
      <c r="N26" s="5">
        <v>4</v>
      </c>
      <c r="O26" s="8">
        <v>1</v>
      </c>
      <c r="P26" s="8">
        <f>1/3</f>
        <v>0.33333333333333331</v>
      </c>
      <c r="Q26" s="8">
        <v>3</v>
      </c>
      <c r="R26" s="8">
        <v>1</v>
      </c>
      <c r="S26" s="8">
        <f>1/3</f>
        <v>0.33333333333333331</v>
      </c>
      <c r="T26" s="8">
        <f>1/7</f>
        <v>0.14285714285714285</v>
      </c>
      <c r="U26" s="8">
        <f>1/9</f>
        <v>0.1111111111111111</v>
      </c>
    </row>
    <row r="27" spans="1:29" ht="13.2" x14ac:dyDescent="0.25">
      <c r="A27" s="5">
        <v>5</v>
      </c>
      <c r="B27" s="8">
        <f>1/3</f>
        <v>0.33333333333333331</v>
      </c>
      <c r="C27" s="8">
        <f>1/3</f>
        <v>0.33333333333333331</v>
      </c>
      <c r="D27" s="8">
        <f>1/3</f>
        <v>0.33333333333333331</v>
      </c>
      <c r="E27" s="8">
        <f>1/3</f>
        <v>0.33333333333333331</v>
      </c>
      <c r="F27" s="8">
        <v>1</v>
      </c>
      <c r="G27" s="8">
        <v>3</v>
      </c>
      <c r="H27" s="8">
        <v>7</v>
      </c>
      <c r="N27" s="5">
        <v>5</v>
      </c>
      <c r="O27" s="8">
        <v>3</v>
      </c>
      <c r="P27" s="8">
        <v>1</v>
      </c>
      <c r="Q27" s="8">
        <v>5</v>
      </c>
      <c r="R27" s="8">
        <v>3</v>
      </c>
      <c r="S27" s="8">
        <v>1</v>
      </c>
      <c r="T27" s="8">
        <f>1/5</f>
        <v>0.2</v>
      </c>
      <c r="U27" s="8">
        <f>1/7</f>
        <v>0.14285714285714285</v>
      </c>
    </row>
    <row r="28" spans="1:29" ht="13.2" x14ac:dyDescent="0.25">
      <c r="A28" s="5">
        <v>6</v>
      </c>
      <c r="B28" s="8">
        <f>1/5</f>
        <v>0.2</v>
      </c>
      <c r="C28" s="8">
        <f>1/5</f>
        <v>0.2</v>
      </c>
      <c r="D28" s="8">
        <f>1/5</f>
        <v>0.2</v>
      </c>
      <c r="E28" s="8">
        <f>1/5</f>
        <v>0.2</v>
      </c>
      <c r="F28" s="8">
        <f>1/3</f>
        <v>0.33333333333333331</v>
      </c>
      <c r="G28" s="8">
        <v>1</v>
      </c>
      <c r="H28" s="8">
        <v>5</v>
      </c>
      <c r="N28" s="5">
        <v>6</v>
      </c>
      <c r="O28" s="8">
        <v>7</v>
      </c>
      <c r="P28" s="8">
        <v>5</v>
      </c>
      <c r="Q28" s="8">
        <v>9</v>
      </c>
      <c r="R28" s="8">
        <v>7</v>
      </c>
      <c r="S28" s="8">
        <v>5</v>
      </c>
      <c r="T28" s="8">
        <v>1</v>
      </c>
      <c r="U28" s="8">
        <f>1/3</f>
        <v>0.33333333333333331</v>
      </c>
    </row>
    <row r="29" spans="1:29" ht="13.2" x14ac:dyDescent="0.25">
      <c r="A29" s="5">
        <v>7</v>
      </c>
      <c r="B29" s="8">
        <f>1/9</f>
        <v>0.1111111111111111</v>
      </c>
      <c r="C29" s="8">
        <f>1/9</f>
        <v>0.1111111111111111</v>
      </c>
      <c r="D29" s="8">
        <f>1/9</f>
        <v>0.1111111111111111</v>
      </c>
      <c r="E29" s="8">
        <f>1/9</f>
        <v>0.1111111111111111</v>
      </c>
      <c r="F29" s="8">
        <f>1/7</f>
        <v>0.14285714285714285</v>
      </c>
      <c r="G29" s="8">
        <f>1/5</f>
        <v>0.2</v>
      </c>
      <c r="H29" s="8">
        <v>1</v>
      </c>
      <c r="N29" s="5">
        <v>7</v>
      </c>
      <c r="O29" s="8">
        <v>9</v>
      </c>
      <c r="P29" s="8">
        <v>7</v>
      </c>
      <c r="Q29" s="8">
        <v>9</v>
      </c>
      <c r="R29" s="8">
        <v>9</v>
      </c>
      <c r="S29" s="8">
        <v>7</v>
      </c>
      <c r="T29" s="8">
        <v>3</v>
      </c>
      <c r="U29" s="8">
        <v>1</v>
      </c>
    </row>
    <row r="30" spans="1:29" ht="13.2" x14ac:dyDescent="0.25">
      <c r="L30" s="1"/>
      <c r="Y30" s="1"/>
    </row>
    <row r="31" spans="1:29" ht="37.799999999999997" customHeight="1" x14ac:dyDescent="0.25">
      <c r="A31" s="7" t="s">
        <v>38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9" t="s">
        <v>39</v>
      </c>
      <c r="J31" s="20" t="s">
        <v>45</v>
      </c>
      <c r="K31" s="9" t="s">
        <v>41</v>
      </c>
      <c r="L31" s="10"/>
      <c r="N31" s="7" t="s">
        <v>38</v>
      </c>
      <c r="O31" s="5">
        <v>1</v>
      </c>
      <c r="P31" s="5">
        <v>2</v>
      </c>
      <c r="Q31" s="5">
        <v>3</v>
      </c>
      <c r="R31" s="5">
        <v>4</v>
      </c>
      <c r="S31" s="5">
        <v>5</v>
      </c>
      <c r="T31" s="5">
        <v>6</v>
      </c>
      <c r="U31" s="5">
        <v>7</v>
      </c>
      <c r="V31" s="9" t="s">
        <v>39</v>
      </c>
      <c r="W31" s="20" t="s">
        <v>45</v>
      </c>
      <c r="X31" s="9" t="s">
        <v>41</v>
      </c>
      <c r="Y31" s="10"/>
    </row>
    <row r="32" spans="1:29" ht="13.2" x14ac:dyDescent="0.25">
      <c r="A32" s="5">
        <v>1</v>
      </c>
      <c r="B32" s="11">
        <f t="shared" ref="B32:H32" si="2">B23/SUM(B$23:B$29)</f>
        <v>0.21531100478468901</v>
      </c>
      <c r="C32" s="11">
        <f t="shared" si="2"/>
        <v>0.21531100478468901</v>
      </c>
      <c r="D32" s="11">
        <f t="shared" si="2"/>
        <v>0.21531100478468901</v>
      </c>
      <c r="E32" s="11">
        <f t="shared" si="2"/>
        <v>0.21531100478468901</v>
      </c>
      <c r="F32" s="11">
        <f t="shared" si="2"/>
        <v>0.22261484098939929</v>
      </c>
      <c r="G32" s="11">
        <f t="shared" si="2"/>
        <v>0.20661157024793389</v>
      </c>
      <c r="H32" s="11">
        <f t="shared" si="2"/>
        <v>0.18367346938775511</v>
      </c>
      <c r="I32" s="12">
        <f t="shared" ref="I32:I38" si="3">SUM($B32:$H32)</f>
        <v>1.4741438997638443</v>
      </c>
      <c r="J32" s="12">
        <f t="shared" ref="J32:J38" si="4">I32/7</f>
        <v>0.21059198568054918</v>
      </c>
      <c r="K32" s="13">
        <f t="shared" ref="K32:K38" si="5">J32*100</f>
        <v>21.059198568054917</v>
      </c>
      <c r="L32" s="10"/>
      <c r="N32" s="5">
        <v>1</v>
      </c>
      <c r="O32" s="11">
        <f t="shared" ref="O32:U32" si="6">O23/SUM(O$23:O$29)</f>
        <v>4.1095890410958909E-2</v>
      </c>
      <c r="P32" s="11">
        <f t="shared" si="6"/>
        <v>2.2421524663677129E-2</v>
      </c>
      <c r="Q32" s="11">
        <f t="shared" si="6"/>
        <v>8.5714285714285715E-2</v>
      </c>
      <c r="R32" s="11">
        <f t="shared" si="6"/>
        <v>4.1095890410958909E-2</v>
      </c>
      <c r="S32" s="11">
        <f t="shared" si="6"/>
        <v>2.2421524663677129E-2</v>
      </c>
      <c r="T32" s="11">
        <f t="shared" si="6"/>
        <v>2.9781601588352084E-2</v>
      </c>
      <c r="U32" s="11">
        <f t="shared" si="6"/>
        <v>5.6910569105691054E-2</v>
      </c>
      <c r="V32" s="12">
        <f t="shared" ref="V32:V38" si="7">SUM(O32:U32)</f>
        <v>0.29944128655760094</v>
      </c>
      <c r="W32" s="12">
        <f t="shared" ref="W32:W38" si="8">V32/7</f>
        <v>4.2777326651085849E-2</v>
      </c>
      <c r="X32" s="13">
        <f t="shared" ref="X32:X38" si="9">W32*100</f>
        <v>4.2777326651085845</v>
      </c>
      <c r="Y32" s="10"/>
    </row>
    <row r="33" spans="1:31" ht="13.2" x14ac:dyDescent="0.25">
      <c r="A33" s="5">
        <v>2</v>
      </c>
      <c r="B33" s="11">
        <f t="shared" ref="B33:H33" si="10">B24/SUM(B$23:B$29)</f>
        <v>0.21531100478468901</v>
      </c>
      <c r="C33" s="11">
        <f t="shared" si="10"/>
        <v>0.21531100478468901</v>
      </c>
      <c r="D33" s="11">
        <f t="shared" si="10"/>
        <v>0.21531100478468901</v>
      </c>
      <c r="E33" s="11">
        <f t="shared" si="10"/>
        <v>0.21531100478468901</v>
      </c>
      <c r="F33" s="11">
        <f t="shared" si="10"/>
        <v>0.22261484098939929</v>
      </c>
      <c r="G33" s="11">
        <f t="shared" si="10"/>
        <v>0.20661157024793389</v>
      </c>
      <c r="H33" s="11">
        <f t="shared" si="10"/>
        <v>0.18367346938775511</v>
      </c>
      <c r="I33" s="12">
        <f t="shared" si="3"/>
        <v>1.4741438997638443</v>
      </c>
      <c r="J33" s="12">
        <f t="shared" si="4"/>
        <v>0.21059198568054918</v>
      </c>
      <c r="K33" s="13">
        <f t="shared" si="5"/>
        <v>21.059198568054917</v>
      </c>
      <c r="L33" s="10"/>
      <c r="N33" s="5">
        <v>2</v>
      </c>
      <c r="O33" s="11">
        <f t="shared" ref="O33:U33" si="11">O24/SUM(O$23:O$29)</f>
        <v>0.12328767123287672</v>
      </c>
      <c r="P33" s="11">
        <f t="shared" si="11"/>
        <v>6.726457399103139E-2</v>
      </c>
      <c r="Q33" s="11">
        <f t="shared" si="11"/>
        <v>0.14285714285714285</v>
      </c>
      <c r="R33" s="11">
        <f t="shared" si="11"/>
        <v>0.12328767123287672</v>
      </c>
      <c r="S33" s="11">
        <f t="shared" si="11"/>
        <v>6.726457399103139E-2</v>
      </c>
      <c r="T33" s="11">
        <f t="shared" si="11"/>
        <v>4.1694242223692925E-2</v>
      </c>
      <c r="U33" s="11">
        <f t="shared" si="11"/>
        <v>7.3170731707317069E-2</v>
      </c>
      <c r="V33" s="12">
        <f t="shared" si="7"/>
        <v>0.63882660723596896</v>
      </c>
      <c r="W33" s="12">
        <f t="shared" si="8"/>
        <v>9.1260943890852708E-2</v>
      </c>
      <c r="X33" s="13">
        <f t="shared" si="9"/>
        <v>9.1260943890852708</v>
      </c>
      <c r="Y33" s="10"/>
    </row>
    <row r="34" spans="1:31" ht="13.2" x14ac:dyDescent="0.25">
      <c r="A34" s="5">
        <v>3</v>
      </c>
      <c r="B34" s="11">
        <f t="shared" ref="B34:H34" si="12">B25/SUM(B$23:B$29)</f>
        <v>0.21531100478468901</v>
      </c>
      <c r="C34" s="11">
        <f t="shared" si="12"/>
        <v>0.21531100478468901</v>
      </c>
      <c r="D34" s="11">
        <f t="shared" si="12"/>
        <v>0.21531100478468901</v>
      </c>
      <c r="E34" s="11">
        <f t="shared" si="12"/>
        <v>0.21531100478468901</v>
      </c>
      <c r="F34" s="11">
        <f t="shared" si="12"/>
        <v>0.22261484098939929</v>
      </c>
      <c r="G34" s="11">
        <f t="shared" si="12"/>
        <v>0.20661157024793389</v>
      </c>
      <c r="H34" s="11">
        <f t="shared" si="12"/>
        <v>0.18367346938775511</v>
      </c>
      <c r="I34" s="12">
        <f t="shared" si="3"/>
        <v>1.4741438997638443</v>
      </c>
      <c r="J34" s="12">
        <f t="shared" si="4"/>
        <v>0.21059198568054918</v>
      </c>
      <c r="K34" s="13">
        <f t="shared" si="5"/>
        <v>21.059198568054917</v>
      </c>
      <c r="L34" s="10"/>
      <c r="N34" s="5">
        <v>3</v>
      </c>
      <c r="O34" s="11">
        <f t="shared" ref="O34:U34" si="13">O25/SUM(O$23:O$29)</f>
        <v>1.3698630136986301E-2</v>
      </c>
      <c r="P34" s="11">
        <f t="shared" si="13"/>
        <v>1.3452914798206279E-2</v>
      </c>
      <c r="Q34" s="11">
        <f t="shared" si="13"/>
        <v>2.8571428571428571E-2</v>
      </c>
      <c r="R34" s="11">
        <f t="shared" si="13"/>
        <v>1.3698630136986301E-2</v>
      </c>
      <c r="S34" s="11">
        <f t="shared" si="13"/>
        <v>1.3452914798206279E-2</v>
      </c>
      <c r="T34" s="11">
        <f t="shared" si="13"/>
        <v>2.3163467902051621E-2</v>
      </c>
      <c r="U34" s="11">
        <f t="shared" si="13"/>
        <v>5.6910569105691054E-2</v>
      </c>
      <c r="V34" s="12">
        <f t="shared" si="7"/>
        <v>0.16294855544955639</v>
      </c>
      <c r="W34" s="12">
        <f t="shared" si="8"/>
        <v>2.3278365064222342E-2</v>
      </c>
      <c r="X34" s="13">
        <f t="shared" si="9"/>
        <v>2.3278365064222339</v>
      </c>
      <c r="Y34" s="10"/>
    </row>
    <row r="35" spans="1:31" ht="13.2" x14ac:dyDescent="0.25">
      <c r="A35" s="5">
        <v>4</v>
      </c>
      <c r="B35" s="11">
        <f t="shared" ref="B35:H35" si="14">B26/SUM(B$23:B$29)</f>
        <v>0.21531100478468901</v>
      </c>
      <c r="C35" s="11">
        <f t="shared" si="14"/>
        <v>0.21531100478468901</v>
      </c>
      <c r="D35" s="11">
        <f t="shared" si="14"/>
        <v>0.21531100478468901</v>
      </c>
      <c r="E35" s="11">
        <f t="shared" si="14"/>
        <v>0.21531100478468901</v>
      </c>
      <c r="F35" s="11">
        <f t="shared" si="14"/>
        <v>0.22261484098939929</v>
      </c>
      <c r="G35" s="11">
        <f t="shared" si="14"/>
        <v>0.20661157024793389</v>
      </c>
      <c r="H35" s="11">
        <f t="shared" si="14"/>
        <v>0.18367346938775511</v>
      </c>
      <c r="I35" s="12">
        <f t="shared" si="3"/>
        <v>1.4741438997638443</v>
      </c>
      <c r="J35" s="12">
        <f t="shared" si="4"/>
        <v>0.21059198568054918</v>
      </c>
      <c r="K35" s="13">
        <f t="shared" si="5"/>
        <v>21.059198568054917</v>
      </c>
      <c r="L35" s="10"/>
      <c r="N35" s="5">
        <v>4</v>
      </c>
      <c r="O35" s="11">
        <f t="shared" ref="O35:U35" si="15">O26/SUM(O$23:O$29)</f>
        <v>4.1095890410958909E-2</v>
      </c>
      <c r="P35" s="11">
        <f t="shared" si="15"/>
        <v>2.2421524663677129E-2</v>
      </c>
      <c r="Q35" s="11">
        <f t="shared" si="15"/>
        <v>8.5714285714285715E-2</v>
      </c>
      <c r="R35" s="11">
        <f t="shared" si="15"/>
        <v>4.1095890410958909E-2</v>
      </c>
      <c r="S35" s="11">
        <f t="shared" si="15"/>
        <v>2.2421524663677129E-2</v>
      </c>
      <c r="T35" s="11">
        <f t="shared" si="15"/>
        <v>2.9781601588352084E-2</v>
      </c>
      <c r="U35" s="11">
        <f t="shared" si="15"/>
        <v>5.6910569105691054E-2</v>
      </c>
      <c r="V35" s="12">
        <f t="shared" si="7"/>
        <v>0.29944128655760094</v>
      </c>
      <c r="W35" s="12">
        <f t="shared" si="8"/>
        <v>4.2777326651085849E-2</v>
      </c>
      <c r="X35" s="13">
        <f t="shared" si="9"/>
        <v>4.2777326651085845</v>
      </c>
      <c r="Y35" s="10"/>
    </row>
    <row r="36" spans="1:31" ht="13.2" x14ac:dyDescent="0.25">
      <c r="A36" s="5">
        <v>5</v>
      </c>
      <c r="B36" s="11">
        <f t="shared" ref="B36:H36" si="16">B27/SUM(B$23:B$29)</f>
        <v>7.1770334928229665E-2</v>
      </c>
      <c r="C36" s="11">
        <f t="shared" si="16"/>
        <v>7.1770334928229665E-2</v>
      </c>
      <c r="D36" s="11">
        <f t="shared" si="16"/>
        <v>7.1770334928229665E-2</v>
      </c>
      <c r="E36" s="11">
        <f t="shared" si="16"/>
        <v>7.1770334928229665E-2</v>
      </c>
      <c r="F36" s="11">
        <f t="shared" si="16"/>
        <v>7.4204946996466431E-2</v>
      </c>
      <c r="G36" s="11">
        <f t="shared" si="16"/>
        <v>0.12396694214876033</v>
      </c>
      <c r="H36" s="11">
        <f t="shared" si="16"/>
        <v>0.14285714285714285</v>
      </c>
      <c r="I36" s="12">
        <f t="shared" si="3"/>
        <v>0.62811037171528827</v>
      </c>
      <c r="J36" s="12">
        <f t="shared" si="4"/>
        <v>8.9730053102184043E-2</v>
      </c>
      <c r="K36" s="13">
        <f t="shared" si="5"/>
        <v>8.9730053102184044</v>
      </c>
      <c r="L36" s="10"/>
      <c r="N36" s="5">
        <v>5</v>
      </c>
      <c r="O36" s="11">
        <f t="shared" ref="O36:U36" si="17">O27/SUM(O$23:O$29)</f>
        <v>0.12328767123287672</v>
      </c>
      <c r="P36" s="11">
        <f t="shared" si="17"/>
        <v>6.726457399103139E-2</v>
      </c>
      <c r="Q36" s="11">
        <f t="shared" si="17"/>
        <v>0.14285714285714285</v>
      </c>
      <c r="R36" s="11">
        <f t="shared" si="17"/>
        <v>0.12328767123287672</v>
      </c>
      <c r="S36" s="11">
        <f t="shared" si="17"/>
        <v>6.726457399103139E-2</v>
      </c>
      <c r="T36" s="11">
        <f t="shared" si="17"/>
        <v>4.1694242223692925E-2</v>
      </c>
      <c r="U36" s="11">
        <f t="shared" si="17"/>
        <v>7.3170731707317069E-2</v>
      </c>
      <c r="V36" s="12">
        <f t="shared" si="7"/>
        <v>0.63882660723596896</v>
      </c>
      <c r="W36" s="12">
        <f t="shared" si="8"/>
        <v>9.1260943890852708E-2</v>
      </c>
      <c r="X36" s="13">
        <f t="shared" si="9"/>
        <v>9.1260943890852708</v>
      </c>
      <c r="Y36" s="10"/>
    </row>
    <row r="37" spans="1:31" ht="13.2" x14ac:dyDescent="0.25">
      <c r="A37" s="5">
        <v>6</v>
      </c>
      <c r="B37" s="11">
        <f t="shared" ref="B37:H37" si="18">B28/SUM(B$23:B$29)</f>
        <v>4.3062200956937809E-2</v>
      </c>
      <c r="C37" s="11">
        <f t="shared" si="18"/>
        <v>4.3062200956937809E-2</v>
      </c>
      <c r="D37" s="11">
        <f t="shared" si="18"/>
        <v>4.3062200956937809E-2</v>
      </c>
      <c r="E37" s="11">
        <f t="shared" si="18"/>
        <v>4.3062200956937809E-2</v>
      </c>
      <c r="F37" s="11">
        <f t="shared" si="18"/>
        <v>2.4734982332155476E-2</v>
      </c>
      <c r="G37" s="11">
        <f t="shared" si="18"/>
        <v>4.1322314049586778E-2</v>
      </c>
      <c r="H37" s="11">
        <f t="shared" si="18"/>
        <v>0.10204081632653061</v>
      </c>
      <c r="I37" s="12">
        <f t="shared" si="3"/>
        <v>0.34034691653602411</v>
      </c>
      <c r="J37" s="12">
        <f t="shared" si="4"/>
        <v>4.8620988076574875E-2</v>
      </c>
      <c r="K37" s="13">
        <f t="shared" si="5"/>
        <v>4.8620988076574871</v>
      </c>
      <c r="L37" s="10"/>
      <c r="N37" s="5">
        <v>6</v>
      </c>
      <c r="O37" s="11">
        <f t="shared" ref="O37:U37" si="19">O28/SUM(O$23:O$29)</f>
        <v>0.28767123287671237</v>
      </c>
      <c r="P37" s="11">
        <f t="shared" si="19"/>
        <v>0.33632286995515692</v>
      </c>
      <c r="Q37" s="11">
        <f t="shared" si="19"/>
        <v>0.25714285714285712</v>
      </c>
      <c r="R37" s="11">
        <f t="shared" si="19"/>
        <v>0.28767123287671237</v>
      </c>
      <c r="S37" s="11">
        <f t="shared" si="19"/>
        <v>0.33632286995515692</v>
      </c>
      <c r="T37" s="11">
        <f t="shared" si="19"/>
        <v>0.20847121111846459</v>
      </c>
      <c r="U37" s="11">
        <f t="shared" si="19"/>
        <v>0.17073170731707316</v>
      </c>
      <c r="V37" s="12">
        <f t="shared" si="7"/>
        <v>1.8843339812421331</v>
      </c>
      <c r="W37" s="12">
        <f t="shared" si="8"/>
        <v>0.26919056874887615</v>
      </c>
      <c r="X37" s="13">
        <f t="shared" si="9"/>
        <v>26.919056874887616</v>
      </c>
      <c r="Y37" s="10"/>
    </row>
    <row r="38" spans="1:31" ht="13.2" x14ac:dyDescent="0.25">
      <c r="A38" s="5">
        <v>7</v>
      </c>
      <c r="B38" s="11">
        <f t="shared" ref="B38:H38" si="20">B29/SUM(B$23:B$29)</f>
        <v>2.3923444976076555E-2</v>
      </c>
      <c r="C38" s="11">
        <f t="shared" si="20"/>
        <v>2.3923444976076555E-2</v>
      </c>
      <c r="D38" s="11">
        <f t="shared" si="20"/>
        <v>2.3923444976076555E-2</v>
      </c>
      <c r="E38" s="11">
        <f t="shared" si="20"/>
        <v>2.3923444976076555E-2</v>
      </c>
      <c r="F38" s="11">
        <f t="shared" si="20"/>
        <v>1.0600706713780918E-2</v>
      </c>
      <c r="G38" s="11">
        <f t="shared" si="20"/>
        <v>8.2644628099173556E-3</v>
      </c>
      <c r="H38" s="11">
        <f t="shared" si="20"/>
        <v>2.0408163265306121E-2</v>
      </c>
      <c r="I38" s="12">
        <f t="shared" si="3"/>
        <v>0.1349671126933106</v>
      </c>
      <c r="J38" s="12">
        <f t="shared" si="4"/>
        <v>1.9281016099044371E-2</v>
      </c>
      <c r="K38" s="13">
        <f t="shared" si="5"/>
        <v>1.9281016099044372</v>
      </c>
      <c r="L38" s="10"/>
      <c r="N38" s="5">
        <v>7</v>
      </c>
      <c r="O38" s="11">
        <f t="shared" ref="O38:U38" si="21">O29/SUM(O$23:O$29)</f>
        <v>0.36986301369863017</v>
      </c>
      <c r="P38" s="11">
        <f t="shared" si="21"/>
        <v>0.4708520179372197</v>
      </c>
      <c r="Q38" s="11">
        <f t="shared" si="21"/>
        <v>0.25714285714285712</v>
      </c>
      <c r="R38" s="11">
        <f t="shared" si="21"/>
        <v>0.36986301369863017</v>
      </c>
      <c r="S38" s="11">
        <f t="shared" si="21"/>
        <v>0.4708520179372197</v>
      </c>
      <c r="T38" s="11">
        <f t="shared" si="21"/>
        <v>0.62541363335539379</v>
      </c>
      <c r="U38" s="11">
        <f t="shared" si="21"/>
        <v>0.51219512195121952</v>
      </c>
      <c r="V38" s="12">
        <f t="shared" si="7"/>
        <v>3.0761816757211702</v>
      </c>
      <c r="W38" s="12">
        <f t="shared" si="8"/>
        <v>0.4394545251030243</v>
      </c>
      <c r="X38" s="13">
        <f t="shared" si="9"/>
        <v>43.945452510302431</v>
      </c>
      <c r="Y38" s="10"/>
    </row>
    <row r="39" spans="1:31" ht="13.2" x14ac:dyDescent="0.25">
      <c r="J39" s="13">
        <f>SUM(J32:J38)</f>
        <v>1</v>
      </c>
      <c r="K39" s="13">
        <f>SUM(K32:K38)</f>
        <v>100</v>
      </c>
      <c r="L39" s="10"/>
      <c r="W39" s="13">
        <f>SUM(W32:W38)</f>
        <v>0.99999999999999989</v>
      </c>
      <c r="X39" s="13">
        <f>SUM(X32:X38)</f>
        <v>99.999999999999986</v>
      </c>
      <c r="Y39" s="10"/>
    </row>
    <row r="40" spans="1:31" ht="13.2" x14ac:dyDescent="0.25">
      <c r="A40" s="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N40" s="1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31" ht="13.2" x14ac:dyDescent="0.25">
      <c r="A41" s="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N41" s="1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31" ht="31.8" customHeight="1" x14ac:dyDescent="0.25">
      <c r="A42" s="7" t="s">
        <v>42</v>
      </c>
      <c r="B42" s="14" t="s">
        <v>22</v>
      </c>
      <c r="C42" s="14" t="s">
        <v>18</v>
      </c>
      <c r="D42" s="23" t="s">
        <v>43</v>
      </c>
      <c r="E42" s="23" t="s">
        <v>44</v>
      </c>
      <c r="X42" s="28" t="s">
        <v>46</v>
      </c>
      <c r="Y42" s="28" t="s">
        <v>47</v>
      </c>
    </row>
    <row r="43" spans="1:31" ht="13.2" x14ac:dyDescent="0.25">
      <c r="A43" s="5"/>
      <c r="B43" s="5">
        <v>0</v>
      </c>
      <c r="C43" s="15"/>
      <c r="D43" s="5">
        <v>0</v>
      </c>
      <c r="E43" s="5">
        <v>0</v>
      </c>
      <c r="F43" s="1"/>
      <c r="G43" s="1"/>
      <c r="H43" s="1"/>
      <c r="I43" s="1"/>
      <c r="J43" s="1"/>
      <c r="K43" s="1"/>
      <c r="L43" s="1"/>
      <c r="N43" s="16"/>
      <c r="O43" s="1"/>
      <c r="P43" s="1"/>
      <c r="Q43" s="1"/>
      <c r="R43" s="1"/>
      <c r="S43" s="1"/>
      <c r="T43" s="1"/>
      <c r="U43" s="1"/>
      <c r="V43" s="1"/>
      <c r="W43" s="1"/>
      <c r="X43" s="29">
        <v>1</v>
      </c>
      <c r="Y43" s="30" t="s">
        <v>49</v>
      </c>
      <c r="Z43" s="9"/>
      <c r="AA43" s="9"/>
      <c r="AB43" s="9"/>
      <c r="AC43" s="9"/>
      <c r="AD43" s="9"/>
      <c r="AE43" s="9"/>
    </row>
    <row r="44" spans="1:31" ht="13.2" x14ac:dyDescent="0.25">
      <c r="A44" s="5">
        <v>1</v>
      </c>
      <c r="B44" s="17">
        <v>4.2777326651085849E-2</v>
      </c>
      <c r="C44" s="17">
        <v>0.21059198568054918</v>
      </c>
      <c r="D44" s="17">
        <f t="shared" ref="D44:D50" si="22">B44*2</f>
        <v>8.5554653302171699E-2</v>
      </c>
      <c r="E44" s="17">
        <f t="shared" ref="E44:E50" si="23">B44*0.5</f>
        <v>2.1388663325542925E-2</v>
      </c>
      <c r="F44" s="18"/>
      <c r="G44" s="18"/>
      <c r="H44" s="18"/>
      <c r="I44" s="18"/>
      <c r="J44" s="18"/>
      <c r="K44" s="18"/>
      <c r="L44" s="18"/>
      <c r="N44" s="1"/>
      <c r="O44" s="18"/>
      <c r="P44" s="18"/>
      <c r="Q44" s="18"/>
      <c r="R44" s="18"/>
      <c r="S44" s="18"/>
      <c r="T44" s="18"/>
      <c r="U44" s="18"/>
      <c r="V44" s="18"/>
      <c r="W44" s="18"/>
      <c r="X44" s="31">
        <v>2</v>
      </c>
      <c r="Y44" s="32" t="s">
        <v>49</v>
      </c>
      <c r="Z44" s="12"/>
      <c r="AA44" s="12"/>
      <c r="AB44" s="13"/>
      <c r="AC44" s="13"/>
      <c r="AD44" s="13"/>
      <c r="AE44" s="13"/>
    </row>
    <row r="45" spans="1:31" ht="13.2" x14ac:dyDescent="0.25">
      <c r="A45" s="5">
        <v>2</v>
      </c>
      <c r="B45" s="17">
        <v>9.1260943890852708E-2</v>
      </c>
      <c r="C45" s="17">
        <v>0.21059198568054918</v>
      </c>
      <c r="D45" s="17">
        <f t="shared" si="22"/>
        <v>0.18252188778170542</v>
      </c>
      <c r="E45" s="17">
        <f t="shared" si="23"/>
        <v>4.5630471945426354E-2</v>
      </c>
      <c r="F45" s="18"/>
      <c r="G45" s="18"/>
      <c r="H45" s="18"/>
      <c r="I45" s="18"/>
      <c r="J45" s="18"/>
      <c r="K45" s="18"/>
      <c r="L45" s="18"/>
      <c r="N45" s="1"/>
      <c r="O45" s="18"/>
      <c r="P45" s="18"/>
      <c r="Q45" s="18"/>
      <c r="R45" s="18"/>
      <c r="S45" s="18"/>
      <c r="T45" s="18"/>
      <c r="U45" s="18"/>
      <c r="V45" s="18"/>
      <c r="W45" s="18"/>
      <c r="X45" s="31">
        <v>3</v>
      </c>
      <c r="Y45" s="32" t="s">
        <v>49</v>
      </c>
      <c r="Z45" s="12"/>
      <c r="AA45" s="12"/>
      <c r="AB45" s="13"/>
      <c r="AC45" s="13"/>
      <c r="AD45" s="13"/>
      <c r="AE45" s="13"/>
    </row>
    <row r="46" spans="1:31" ht="13.2" x14ac:dyDescent="0.25">
      <c r="A46" s="5">
        <v>3</v>
      </c>
      <c r="B46" s="17">
        <v>2.3278365064222342E-2</v>
      </c>
      <c r="C46" s="17">
        <v>0.21059198568054918</v>
      </c>
      <c r="D46" s="17">
        <f t="shared" si="22"/>
        <v>4.6556730128444683E-2</v>
      </c>
      <c r="E46" s="17">
        <f t="shared" si="23"/>
        <v>1.1639182532111171E-2</v>
      </c>
      <c r="F46" s="18"/>
      <c r="G46" s="18"/>
      <c r="H46" s="18"/>
      <c r="I46" s="18"/>
      <c r="J46" s="18"/>
      <c r="K46" s="18"/>
      <c r="L46" s="18"/>
      <c r="N46" s="1"/>
      <c r="O46" s="18"/>
      <c r="P46" s="18"/>
      <c r="Q46" s="18"/>
      <c r="R46" s="18"/>
      <c r="S46" s="18"/>
      <c r="T46" s="18"/>
      <c r="U46" s="18"/>
      <c r="V46" s="18"/>
      <c r="W46" s="18"/>
      <c r="X46" s="31">
        <v>4</v>
      </c>
      <c r="Y46" s="32" t="s">
        <v>49</v>
      </c>
      <c r="Z46" s="12"/>
      <c r="AA46" s="12"/>
      <c r="AB46" s="13"/>
      <c r="AC46" s="13"/>
      <c r="AD46" s="13"/>
      <c r="AE46" s="13"/>
    </row>
    <row r="47" spans="1:31" ht="13.2" x14ac:dyDescent="0.25">
      <c r="A47" s="5">
        <v>4</v>
      </c>
      <c r="B47" s="17">
        <v>4.2777326651085849E-2</v>
      </c>
      <c r="C47" s="17">
        <v>0.21059198568054918</v>
      </c>
      <c r="D47" s="17">
        <f t="shared" si="22"/>
        <v>8.5554653302171699E-2</v>
      </c>
      <c r="E47" s="17">
        <f t="shared" si="23"/>
        <v>2.1388663325542925E-2</v>
      </c>
      <c r="F47" s="18"/>
      <c r="G47" s="18"/>
      <c r="H47" s="18"/>
      <c r="I47" s="18"/>
      <c r="J47" s="18"/>
      <c r="K47" s="18"/>
      <c r="L47" s="18"/>
      <c r="N47" s="1"/>
      <c r="O47" s="18"/>
      <c r="P47" s="18"/>
      <c r="Q47" s="18"/>
      <c r="R47" s="18"/>
      <c r="S47" s="18"/>
      <c r="T47" s="18"/>
      <c r="U47" s="18"/>
      <c r="V47" s="18"/>
      <c r="W47" s="18"/>
      <c r="X47" s="31">
        <v>5</v>
      </c>
      <c r="Y47" s="32" t="s">
        <v>48</v>
      </c>
      <c r="Z47" s="12"/>
      <c r="AA47" s="12"/>
      <c r="AB47" s="13"/>
      <c r="AC47" s="13"/>
      <c r="AD47" s="13"/>
      <c r="AE47" s="13"/>
    </row>
    <row r="48" spans="1:31" ht="13.2" x14ac:dyDescent="0.25">
      <c r="A48" s="5">
        <v>5</v>
      </c>
      <c r="B48" s="17">
        <v>9.1260943890852708E-2</v>
      </c>
      <c r="C48" s="17">
        <v>8.9730053102184043E-2</v>
      </c>
      <c r="D48" s="17">
        <f t="shared" si="22"/>
        <v>0.18252188778170542</v>
      </c>
      <c r="E48" s="17">
        <f t="shared" si="23"/>
        <v>4.5630471945426354E-2</v>
      </c>
      <c r="F48" s="18"/>
      <c r="G48" s="18"/>
      <c r="H48" s="18"/>
      <c r="I48" s="18"/>
      <c r="J48" s="18"/>
      <c r="K48" s="18"/>
      <c r="L48" s="18"/>
      <c r="N48" s="1"/>
      <c r="O48" s="18"/>
      <c r="P48" s="18"/>
      <c r="Q48" s="18"/>
      <c r="R48" s="18"/>
      <c r="S48" s="18"/>
      <c r="T48" s="18"/>
      <c r="U48" s="18"/>
      <c r="V48" s="18"/>
      <c r="W48" s="18"/>
      <c r="X48" s="31">
        <v>6</v>
      </c>
      <c r="Y48" s="32" t="s">
        <v>50</v>
      </c>
      <c r="Z48" s="12"/>
      <c r="AA48" s="12"/>
      <c r="AB48" s="13"/>
      <c r="AC48" s="13"/>
      <c r="AD48" s="13"/>
      <c r="AE48" s="13"/>
    </row>
    <row r="49" spans="1:31" ht="13.2" x14ac:dyDescent="0.25">
      <c r="A49" s="5">
        <v>6</v>
      </c>
      <c r="B49" s="17">
        <v>0.26919056874887615</v>
      </c>
      <c r="C49" s="17">
        <v>4.8620988076574875E-2</v>
      </c>
      <c r="D49" s="17">
        <f t="shared" si="22"/>
        <v>0.53838113749775229</v>
      </c>
      <c r="E49" s="17">
        <f t="shared" si="23"/>
        <v>0.13459528437443807</v>
      </c>
      <c r="F49" s="18"/>
      <c r="G49" s="18"/>
      <c r="H49" s="18"/>
      <c r="I49" s="18"/>
      <c r="J49" s="18"/>
      <c r="K49" s="18"/>
      <c r="L49" s="18"/>
      <c r="N49" s="1"/>
      <c r="O49" s="18"/>
      <c r="P49" s="18"/>
      <c r="Q49" s="18"/>
      <c r="R49" s="18"/>
      <c r="S49" s="18"/>
      <c r="T49" s="18"/>
      <c r="U49" s="18"/>
      <c r="V49" s="18"/>
      <c r="W49" s="18"/>
      <c r="X49" s="31">
        <v>7</v>
      </c>
      <c r="Y49" s="32" t="s">
        <v>50</v>
      </c>
      <c r="Z49" s="12"/>
      <c r="AA49" s="12"/>
      <c r="AB49" s="13"/>
      <c r="AC49" s="13"/>
      <c r="AD49" s="13"/>
      <c r="AE49" s="13"/>
    </row>
    <row r="50" spans="1:31" ht="13.2" x14ac:dyDescent="0.25">
      <c r="A50" s="5">
        <v>7</v>
      </c>
      <c r="B50" s="17">
        <v>0.4394545251030243</v>
      </c>
      <c r="C50" s="17">
        <v>1.9281016099044371E-2</v>
      </c>
      <c r="D50" s="17">
        <f t="shared" si="22"/>
        <v>0.87890905020604859</v>
      </c>
      <c r="E50" s="17">
        <f t="shared" si="23"/>
        <v>0.21972726255151215</v>
      </c>
      <c r="F50" s="18"/>
      <c r="G50" s="18"/>
      <c r="H50" s="18"/>
      <c r="I50" s="18"/>
      <c r="J50" s="18"/>
      <c r="K50" s="18"/>
      <c r="L50" s="18"/>
      <c r="N50" s="1"/>
      <c r="O50" s="18"/>
      <c r="P50" s="18"/>
      <c r="Q50" s="18"/>
      <c r="R50" s="18"/>
      <c r="S50" s="18"/>
      <c r="T50" s="18"/>
      <c r="U50" s="18"/>
      <c r="V50" s="18"/>
      <c r="W50" s="18"/>
      <c r="X50" s="26"/>
      <c r="Y50" s="26"/>
      <c r="Z50" s="12"/>
      <c r="AA50" s="12"/>
      <c r="AB50" s="13"/>
      <c r="AC50" s="13"/>
      <c r="AD50" s="13"/>
      <c r="AE50" s="13"/>
    </row>
    <row r="51" spans="1:31" ht="15.75" customHeight="1" x14ac:dyDescent="0.25">
      <c r="X51" s="27"/>
      <c r="Y51" s="27"/>
    </row>
  </sheetData>
  <mergeCells count="6">
    <mergeCell ref="S12:S13"/>
    <mergeCell ref="A12:A13"/>
    <mergeCell ref="B12:E12"/>
    <mergeCell ref="F12:F13"/>
    <mergeCell ref="N12:N13"/>
    <mergeCell ref="O12:R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Fitur Publik</vt:lpstr>
      <vt:lpstr>Fitur 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2020-05-27T10:01:13Z</dcterms:modified>
</cp:coreProperties>
</file>