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dtype.human/bioinformatics/cFu/"/>
    </mc:Choice>
  </mc:AlternateContent>
  <xr:revisionPtr revIDLastSave="0" documentId="8_{EC381A6C-6759-6A4B-8027-6B2C11C5110A}" xr6:coauthVersionLast="47" xr6:coauthVersionMax="47" xr10:uidLastSave="{00000000-0000-0000-0000-000000000000}"/>
  <bookViews>
    <workbookView xWindow="40300" yWindow="3600" windowWidth="28800" windowHeight="17680" xr2:uid="{45767CC8-CCC7-47AE-9DCB-2E393675D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J11" i="1" s="1"/>
  <c r="H8" i="1"/>
  <c r="J8" i="1" s="1"/>
  <c r="H2" i="1"/>
  <c r="J2" i="1" s="1"/>
  <c r="H6" i="1"/>
  <c r="J6" i="1" s="1"/>
  <c r="H9" i="1"/>
  <c r="J9" i="1" s="1"/>
  <c r="H3" i="1"/>
  <c r="J3" i="1" s="1"/>
  <c r="H12" i="1"/>
  <c r="J12" i="1" s="1"/>
  <c r="H7" i="1"/>
  <c r="J7" i="1" s="1"/>
  <c r="H10" i="1"/>
  <c r="J10" i="1" s="1"/>
  <c r="H4" i="1"/>
  <c r="J4" i="1" s="1"/>
  <c r="H13" i="1"/>
  <c r="J13" i="1" s="1"/>
  <c r="H14" i="1"/>
  <c r="J14" i="1" s="1"/>
  <c r="H15" i="1"/>
  <c r="J15" i="1" s="1"/>
  <c r="H16" i="1"/>
  <c r="J16" i="1" s="1"/>
  <c r="H17" i="1"/>
  <c r="J17" i="1" s="1"/>
  <c r="H5" i="1"/>
  <c r="J5" i="1" s="1"/>
  <c r="D17" i="1"/>
  <c r="D8" i="1"/>
  <c r="D2" i="1"/>
  <c r="D11" i="1"/>
  <c r="D6" i="1"/>
  <c r="D9" i="1"/>
  <c r="D3" i="1"/>
  <c r="D12" i="1"/>
  <c r="D7" i="1"/>
  <c r="D10" i="1"/>
  <c r="D4" i="1"/>
  <c r="D13" i="1"/>
  <c r="D14" i="1"/>
  <c r="D15" i="1"/>
  <c r="D16" i="1"/>
  <c r="D5" i="1"/>
  <c r="K12" i="1" l="1"/>
  <c r="L12" i="1" s="1"/>
  <c r="K11" i="1"/>
  <c r="L11" i="1" s="1"/>
  <c r="K16" i="1"/>
  <c r="L16" i="1" s="1"/>
  <c r="K15" i="1"/>
  <c r="L15" i="1" s="1"/>
  <c r="K17" i="1"/>
  <c r="L17" i="1" s="1"/>
  <c r="K5" i="1"/>
  <c r="L5" i="1" s="1"/>
  <c r="K3" i="1"/>
  <c r="L3" i="1" s="1"/>
  <c r="K2" i="1"/>
  <c r="L2" i="1" s="1"/>
  <c r="K6" i="1"/>
  <c r="L6" i="1" s="1"/>
  <c r="K8" i="1"/>
  <c r="L8" i="1" s="1"/>
  <c r="K14" i="1"/>
  <c r="L14" i="1" s="1"/>
  <c r="K4" i="1"/>
  <c r="L4" i="1" s="1"/>
  <c r="K7" i="1"/>
  <c r="L7" i="1" s="1"/>
  <c r="K13" i="1"/>
  <c r="L13" i="1" s="1"/>
  <c r="K10" i="1"/>
  <c r="L10" i="1" s="1"/>
  <c r="K9" i="1"/>
  <c r="L9" i="1" s="1"/>
</calcChain>
</file>

<file path=xl/sharedStrings.xml><?xml version="1.0" encoding="utf-8"?>
<sst xmlns="http://schemas.openxmlformats.org/spreadsheetml/2006/main" count="25" uniqueCount="25">
  <si>
    <t>Countess 3 (cells/uL)</t>
  </si>
  <si>
    <t>sample volume</t>
  </si>
  <si>
    <t>CFU</t>
  </si>
  <si>
    <t>avg</t>
  </si>
  <si>
    <t>dilution</t>
  </si>
  <si>
    <t>1_MNC1</t>
  </si>
  <si>
    <t>1_AM</t>
  </si>
  <si>
    <t>1_MNC2</t>
  </si>
  <si>
    <t>1_neut</t>
  </si>
  <si>
    <t>2_MNC1</t>
  </si>
  <si>
    <t>2_AM</t>
  </si>
  <si>
    <t>2_MNC2</t>
  </si>
  <si>
    <t>2_neut</t>
  </si>
  <si>
    <t>3_MNC1</t>
  </si>
  <si>
    <t>3_AM</t>
  </si>
  <si>
    <t>3_MNC2</t>
  </si>
  <si>
    <t>3_neut</t>
  </si>
  <si>
    <t>4_MNC1</t>
  </si>
  <si>
    <t>4_AM</t>
  </si>
  <si>
    <t>4_MNC2</t>
  </si>
  <si>
    <t>4_neut</t>
  </si>
  <si>
    <t>pop total</t>
  </si>
  <si>
    <t>CFU total</t>
  </si>
  <si>
    <t>CFUs/cell</t>
  </si>
  <si>
    <t>CFUs/1000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</si>
</sst>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03F4-DBFA-477E-A5F7-9C566F8DE9C9}">
  <dimension ref="A1:L17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8" bestFit="1" customWidth="1"/>
    <col min="2" max="2" width="19.5" bestFit="1" customWidth="1"/>
    <col min="3" max="3" width="14.5" bestFit="1" customWidth="1"/>
    <col min="4" max="4" width="14.5" customWidth="1"/>
    <col min="5" max="5" width="9.1640625" customWidth="1"/>
    <col min="8" max="8" width="7.5" customWidth="1"/>
    <col min="9" max="9" width="8.5" customWidth="1"/>
    <col min="10" max="10" width="11.33203125" customWidth="1"/>
    <col min="12" max="12" width="14.83203125" bestFit="1" customWidth="1"/>
  </cols>
  <sheetData>
    <row r="1" spans="1:12" x14ac:dyDescent="0.2">
      <c r="B1" t="s">
        <v>0</v>
      </c>
      <c r="C1" t="s">
        <v>1</v>
      </c>
      <c r="D1" t="s">
        <v>21</v>
      </c>
      <c r="E1" t="s">
        <v>2</v>
      </c>
      <c r="H1" t="s">
        <v>3</v>
      </c>
      <c r="I1" t="s">
        <v>4</v>
      </c>
      <c r="J1" t="s">
        <v>22</v>
      </c>
      <c r="K1" t="s">
        <v>23</v>
      </c>
      <c r="L1" t="s">
        <v>24</v>
      </c>
    </row>
    <row r="2" spans="1:12" x14ac:dyDescent="0.2">
      <c r="A2" t="s">
        <v>8</v>
      </c>
      <c r="B2">
        <v>1840</v>
      </c>
      <c r="C2">
        <v>95</v>
      </c>
      <c r="D2">
        <f t="shared" ref="D2:D7" si="0">B2*C2</f>
        <v>174800</v>
      </c>
      <c r="E2">
        <v>60</v>
      </c>
      <c r="F2">
        <v>90</v>
      </c>
      <c r="G2">
        <v>70</v>
      </c>
      <c r="H2">
        <f t="shared" ref="H2:H7" si="1">AVERAGE(E2:G2)</f>
        <v>73.333333333333329</v>
      </c>
      <c r="I2">
        <v>10</v>
      </c>
      <c r="J2">
        <f t="shared" ref="J2:J7" si="2">H2*200/50*I2*10/9</f>
        <v>3259.2592592592587</v>
      </c>
      <c r="K2">
        <f t="shared" ref="K2:K7" si="3">J2/D2</f>
        <v>1.8645647936265781E-2</v>
      </c>
      <c r="L2">
        <f t="shared" ref="L2:L7" si="4">K2*1000</f>
        <v>18.645647936265782</v>
      </c>
    </row>
    <row r="3" spans="1:12" x14ac:dyDescent="0.2">
      <c r="A3" t="s">
        <v>12</v>
      </c>
      <c r="B3">
        <v>821</v>
      </c>
      <c r="C3">
        <v>110</v>
      </c>
      <c r="D3">
        <f t="shared" si="0"/>
        <v>90310</v>
      </c>
      <c r="E3">
        <v>90</v>
      </c>
      <c r="F3">
        <v>120</v>
      </c>
      <c r="G3">
        <v>50</v>
      </c>
      <c r="H3">
        <f t="shared" si="1"/>
        <v>86.666666666666671</v>
      </c>
      <c r="I3">
        <v>10</v>
      </c>
      <c r="J3">
        <f t="shared" si="2"/>
        <v>3851.8518518518522</v>
      </c>
      <c r="K3">
        <f t="shared" si="3"/>
        <v>4.2651443382259464E-2</v>
      </c>
      <c r="L3">
        <f t="shared" si="4"/>
        <v>42.651443382259465</v>
      </c>
    </row>
    <row r="4" spans="1:12" x14ac:dyDescent="0.2">
      <c r="A4" t="s">
        <v>16</v>
      </c>
      <c r="B4">
        <v>916</v>
      </c>
      <c r="C4">
        <v>110</v>
      </c>
      <c r="D4">
        <f t="shared" si="0"/>
        <v>100760</v>
      </c>
      <c r="E4">
        <v>340</v>
      </c>
      <c r="F4">
        <v>230</v>
      </c>
      <c r="G4">
        <v>270</v>
      </c>
      <c r="H4">
        <f t="shared" si="1"/>
        <v>280</v>
      </c>
      <c r="I4">
        <v>10</v>
      </c>
      <c r="J4">
        <f t="shared" si="2"/>
        <v>12444.444444444445</v>
      </c>
      <c r="K4">
        <f t="shared" si="3"/>
        <v>0.12350580036169556</v>
      </c>
      <c r="L4">
        <f t="shared" si="4"/>
        <v>123.50580036169556</v>
      </c>
    </row>
    <row r="5" spans="1:12" x14ac:dyDescent="0.2">
      <c r="A5" t="s">
        <v>6</v>
      </c>
      <c r="B5">
        <v>774</v>
      </c>
      <c r="C5">
        <v>90</v>
      </c>
      <c r="D5">
        <f t="shared" si="0"/>
        <v>69660</v>
      </c>
      <c r="E5">
        <v>30</v>
      </c>
      <c r="F5">
        <v>15</v>
      </c>
      <c r="G5">
        <v>28</v>
      </c>
      <c r="H5">
        <f t="shared" si="1"/>
        <v>24.333333333333332</v>
      </c>
      <c r="I5">
        <v>10</v>
      </c>
      <c r="J5">
        <f t="shared" si="2"/>
        <v>1081.4814814814813</v>
      </c>
      <c r="K5">
        <f t="shared" si="3"/>
        <v>1.5525143288565623E-2</v>
      </c>
      <c r="L5">
        <f t="shared" si="4"/>
        <v>15.525143288565623</v>
      </c>
    </row>
    <row r="6" spans="1:12" x14ac:dyDescent="0.2">
      <c r="A6" t="s">
        <v>10</v>
      </c>
      <c r="B6">
        <v>528</v>
      </c>
      <c r="C6">
        <v>100</v>
      </c>
      <c r="D6">
        <f t="shared" si="0"/>
        <v>52800</v>
      </c>
      <c r="E6">
        <v>18</v>
      </c>
      <c r="F6">
        <v>22</v>
      </c>
      <c r="G6">
        <v>19</v>
      </c>
      <c r="H6">
        <f t="shared" si="1"/>
        <v>19.666666666666668</v>
      </c>
      <c r="I6">
        <v>10</v>
      </c>
      <c r="J6">
        <f t="shared" si="2"/>
        <v>874.07407407407425</v>
      </c>
      <c r="K6">
        <f t="shared" si="3"/>
        <v>1.6554433221099892E-2</v>
      </c>
      <c r="L6">
        <f t="shared" si="4"/>
        <v>16.554433221099892</v>
      </c>
    </row>
    <row r="7" spans="1:12" x14ac:dyDescent="0.2">
      <c r="A7" t="s">
        <v>14</v>
      </c>
      <c r="B7">
        <v>476</v>
      </c>
      <c r="C7">
        <v>110</v>
      </c>
      <c r="D7">
        <f t="shared" si="0"/>
        <v>52360</v>
      </c>
      <c r="E7">
        <v>100</v>
      </c>
      <c r="F7">
        <v>100</v>
      </c>
      <c r="G7">
        <v>180</v>
      </c>
      <c r="H7">
        <f t="shared" si="1"/>
        <v>126.66666666666667</v>
      </c>
      <c r="I7">
        <v>10</v>
      </c>
      <c r="J7">
        <f t="shared" si="2"/>
        <v>5629.6296296296314</v>
      </c>
      <c r="K7">
        <f t="shared" si="3"/>
        <v>0.10751775457657814</v>
      </c>
      <c r="L7">
        <f t="shared" si="4"/>
        <v>107.51775457657814</v>
      </c>
    </row>
    <row r="8" spans="1:12" x14ac:dyDescent="0.2">
      <c r="A8" t="s">
        <v>5</v>
      </c>
      <c r="B8">
        <v>774</v>
      </c>
      <c r="C8">
        <v>100</v>
      </c>
      <c r="D8">
        <f t="shared" ref="D8:D16" si="5">B8*C8</f>
        <v>77400</v>
      </c>
      <c r="E8">
        <v>35</v>
      </c>
      <c r="F8">
        <v>21</v>
      </c>
      <c r="G8">
        <v>22</v>
      </c>
      <c r="H8">
        <f t="shared" ref="H8:H17" si="6">AVERAGE(E8:G8)</f>
        <v>26</v>
      </c>
      <c r="I8">
        <v>10</v>
      </c>
      <c r="J8">
        <f t="shared" ref="J8:J17" si="7">H8*200/50*I8*10/9</f>
        <v>1155.5555555555557</v>
      </c>
      <c r="K8">
        <f t="shared" ref="K8:K17" si="8">J8/D8</f>
        <v>1.4929658340511055E-2</v>
      </c>
      <c r="L8">
        <f t="shared" ref="L8:L17" si="9">K8*1000</f>
        <v>14.929658340511056</v>
      </c>
    </row>
    <row r="9" spans="1:12" x14ac:dyDescent="0.2">
      <c r="A9" t="s">
        <v>9</v>
      </c>
      <c r="B9">
        <v>534</v>
      </c>
      <c r="C9">
        <v>100</v>
      </c>
      <c r="D9">
        <f>B9*C9</f>
        <v>53400</v>
      </c>
      <c r="E9">
        <v>24</v>
      </c>
      <c r="F9">
        <v>33</v>
      </c>
      <c r="G9">
        <v>26</v>
      </c>
      <c r="H9">
        <f>AVERAGE(E9:G9)</f>
        <v>27.666666666666668</v>
      </c>
      <c r="I9">
        <v>10</v>
      </c>
      <c r="J9">
        <f>H9*200/50*I9*10/9</f>
        <v>1229.62962962963</v>
      </c>
      <c r="K9">
        <f>J9/D9</f>
        <v>2.3026772090442509E-2</v>
      </c>
      <c r="L9">
        <f>K9*1000</f>
        <v>23.02677209044251</v>
      </c>
    </row>
    <row r="10" spans="1:12" x14ac:dyDescent="0.2">
      <c r="A10" t="s">
        <v>13</v>
      </c>
      <c r="B10">
        <v>591</v>
      </c>
      <c r="C10">
        <v>95</v>
      </c>
      <c r="D10">
        <f>B10*C10</f>
        <v>56145</v>
      </c>
      <c r="E10">
        <v>110</v>
      </c>
      <c r="F10">
        <v>100</v>
      </c>
      <c r="G10">
        <v>180</v>
      </c>
      <c r="H10">
        <f>AVERAGE(E10:G10)</f>
        <v>130</v>
      </c>
      <c r="I10">
        <v>10</v>
      </c>
      <c r="J10">
        <f>H10*200/50*I10*10/9</f>
        <v>5777.7777777777774</v>
      </c>
      <c r="K10">
        <f>J10/D10</f>
        <v>0.10290814458594313</v>
      </c>
      <c r="L10">
        <f>K10*1000</f>
        <v>102.90814458594313</v>
      </c>
    </row>
    <row r="11" spans="1:12" x14ac:dyDescent="0.2">
      <c r="A11" t="s">
        <v>7</v>
      </c>
      <c r="B11">
        <v>633</v>
      </c>
      <c r="C11">
        <v>100</v>
      </c>
      <c r="D11">
        <f t="shared" si="5"/>
        <v>63300</v>
      </c>
      <c r="E11">
        <v>32</v>
      </c>
      <c r="F11">
        <v>30</v>
      </c>
      <c r="G11">
        <v>29</v>
      </c>
      <c r="H11">
        <f t="shared" si="6"/>
        <v>30.333333333333332</v>
      </c>
      <c r="I11">
        <v>10</v>
      </c>
      <c r="J11">
        <f t="shared" ref="J11" si="10">H11*200/50*I11*10/9</f>
        <v>1348.1481481481478</v>
      </c>
      <c r="K11">
        <f t="shared" ref="K11" si="11">J11/D11</f>
        <v>2.1297759054473109E-2</v>
      </c>
      <c r="L11">
        <f t="shared" si="9"/>
        <v>21.297759054473108</v>
      </c>
    </row>
    <row r="12" spans="1:12" x14ac:dyDescent="0.2">
      <c r="A12" t="s">
        <v>11</v>
      </c>
      <c r="B12">
        <v>408</v>
      </c>
      <c r="C12">
        <v>95</v>
      </c>
      <c r="D12">
        <f t="shared" si="5"/>
        <v>38760</v>
      </c>
      <c r="E12">
        <v>20</v>
      </c>
      <c r="F12">
        <v>30</v>
      </c>
      <c r="G12">
        <v>60</v>
      </c>
      <c r="H12">
        <f t="shared" si="6"/>
        <v>36.666666666666664</v>
      </c>
      <c r="I12">
        <v>10</v>
      </c>
      <c r="J12">
        <f t="shared" si="7"/>
        <v>1629.6296296296293</v>
      </c>
      <c r="K12">
        <f t="shared" si="8"/>
        <v>4.2044108091579706E-2</v>
      </c>
      <c r="L12">
        <f t="shared" si="9"/>
        <v>42.044108091579709</v>
      </c>
    </row>
    <row r="13" spans="1:12" x14ac:dyDescent="0.2">
      <c r="A13" t="s">
        <v>15</v>
      </c>
      <c r="B13">
        <v>382</v>
      </c>
      <c r="C13">
        <v>90</v>
      </c>
      <c r="D13">
        <f t="shared" si="5"/>
        <v>34380</v>
      </c>
      <c r="E13">
        <v>90</v>
      </c>
      <c r="F13">
        <v>110</v>
      </c>
      <c r="G13">
        <v>150</v>
      </c>
      <c r="H13">
        <f t="shared" si="6"/>
        <v>116.66666666666667</v>
      </c>
      <c r="I13">
        <v>10</v>
      </c>
      <c r="J13">
        <f t="shared" si="7"/>
        <v>5185.1851851851861</v>
      </c>
      <c r="K13">
        <f t="shared" si="8"/>
        <v>0.15081981341434514</v>
      </c>
      <c r="L13">
        <f t="shared" si="9"/>
        <v>150.81981341434513</v>
      </c>
    </row>
    <row r="14" spans="1:12" x14ac:dyDescent="0.2">
      <c r="A14" t="s">
        <v>18</v>
      </c>
      <c r="B14">
        <v>3080</v>
      </c>
      <c r="C14">
        <v>100</v>
      </c>
      <c r="D14">
        <f t="shared" si="5"/>
        <v>308000</v>
      </c>
      <c r="E14">
        <v>80</v>
      </c>
      <c r="F14">
        <v>60</v>
      </c>
      <c r="G14">
        <v>70</v>
      </c>
      <c r="H14">
        <f t="shared" si="6"/>
        <v>70</v>
      </c>
      <c r="I14">
        <v>10</v>
      </c>
      <c r="J14">
        <f t="shared" si="7"/>
        <v>3111.1111111111113</v>
      </c>
      <c r="K14">
        <f t="shared" si="8"/>
        <v>1.0101010101010102E-2</v>
      </c>
      <c r="L14">
        <f t="shared" si="9"/>
        <v>10.101010101010102</v>
      </c>
    </row>
    <row r="15" spans="1:12" x14ac:dyDescent="0.2">
      <c r="A15" t="s">
        <v>17</v>
      </c>
      <c r="B15">
        <v>3690</v>
      </c>
      <c r="C15">
        <v>100</v>
      </c>
      <c r="D15">
        <f t="shared" si="5"/>
        <v>369000</v>
      </c>
      <c r="E15">
        <v>70</v>
      </c>
      <c r="F15">
        <v>80</v>
      </c>
      <c r="G15">
        <v>120</v>
      </c>
      <c r="H15">
        <f t="shared" si="6"/>
        <v>90</v>
      </c>
      <c r="I15">
        <v>10</v>
      </c>
      <c r="J15">
        <f t="shared" si="7"/>
        <v>4000</v>
      </c>
      <c r="K15">
        <f t="shared" si="8"/>
        <v>1.0840108401084011E-2</v>
      </c>
      <c r="L15">
        <f t="shared" si="9"/>
        <v>10.840108401084011</v>
      </c>
    </row>
    <row r="16" spans="1:12" x14ac:dyDescent="0.2">
      <c r="A16" t="s">
        <v>20</v>
      </c>
      <c r="B16">
        <v>4430</v>
      </c>
      <c r="C16">
        <v>100</v>
      </c>
      <c r="D16">
        <f t="shared" si="5"/>
        <v>443000</v>
      </c>
      <c r="E16">
        <v>700</v>
      </c>
      <c r="F16">
        <v>600</v>
      </c>
      <c r="G16">
        <v>110</v>
      </c>
      <c r="H16">
        <f t="shared" si="6"/>
        <v>470</v>
      </c>
      <c r="I16">
        <v>10</v>
      </c>
      <c r="J16">
        <f t="shared" si="7"/>
        <v>20888.888888888891</v>
      </c>
      <c r="K16">
        <f t="shared" si="8"/>
        <v>4.7153248056182595E-2</v>
      </c>
      <c r="L16">
        <f t="shared" si="9"/>
        <v>47.153248056182598</v>
      </c>
    </row>
    <row r="17" spans="1:12" x14ac:dyDescent="0.2">
      <c r="A17" t="s">
        <v>19</v>
      </c>
      <c r="B17">
        <v>1720</v>
      </c>
      <c r="C17">
        <v>100</v>
      </c>
      <c r="D17">
        <f>B17*C17</f>
        <v>172000</v>
      </c>
      <c r="E17">
        <v>700</v>
      </c>
      <c r="F17">
        <v>900</v>
      </c>
      <c r="G17">
        <v>900</v>
      </c>
      <c r="H17">
        <f t="shared" si="6"/>
        <v>833.33333333333337</v>
      </c>
      <c r="I17">
        <v>10</v>
      </c>
      <c r="J17">
        <f t="shared" si="7"/>
        <v>37037.037037037051</v>
      </c>
      <c r="K17">
        <f t="shared" si="8"/>
        <v>0.21533161068044798</v>
      </c>
      <c r="L17">
        <f t="shared" si="9"/>
        <v>215.33161068044799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Mohapatra, Alexander</dc:creator>
  <cp:lastModifiedBy>Nalyvayko, Alina</cp:lastModifiedBy>
  <dcterms:created xsi:type="dcterms:W3CDTF">2024-12-31T00:44:51Z</dcterms:created>
  <dcterms:modified xsi:type="dcterms:W3CDTF">2025-04-25T21:00:18Z</dcterms:modified>
</cp:coreProperties>
</file>