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ldtype.human/bioinformatics/cFu/"/>
    </mc:Choice>
  </mc:AlternateContent>
  <xr:revisionPtr revIDLastSave="0" documentId="8_{DB84A3D2-2344-8F4F-B9BA-FFDAA26B5B37}" xr6:coauthVersionLast="47" xr6:coauthVersionMax="47" xr10:uidLastSave="{00000000-0000-0000-0000-000000000000}"/>
  <bookViews>
    <workbookView xWindow="1760" yWindow="3100" windowWidth="28800" windowHeight="17680" xr2:uid="{45767CC8-CCC7-47AE-9DCB-2E393675D30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H10" i="1"/>
  <c r="J10" i="1" s="1"/>
  <c r="K10" i="1" s="1"/>
  <c r="L10" i="1" s="1"/>
  <c r="H2" i="1" l="1"/>
  <c r="J2" i="1" s="1"/>
  <c r="H6" i="1"/>
  <c r="J6" i="1" s="1"/>
  <c r="H15" i="1"/>
  <c r="J15" i="1" s="1"/>
  <c r="H3" i="1"/>
  <c r="J3" i="1" s="1"/>
  <c r="H7" i="1"/>
  <c r="J7" i="1" s="1"/>
  <c r="H11" i="1"/>
  <c r="J11" i="1" s="1"/>
  <c r="H16" i="1"/>
  <c r="J16" i="1" s="1"/>
  <c r="H4" i="1"/>
  <c r="J4" i="1" s="1"/>
  <c r="H8" i="1"/>
  <c r="J8" i="1" s="1"/>
  <c r="H12" i="1"/>
  <c r="J12" i="1" s="1"/>
  <c r="H17" i="1"/>
  <c r="J17" i="1" s="1"/>
  <c r="H5" i="1"/>
  <c r="J5" i="1" s="1"/>
  <c r="H9" i="1"/>
  <c r="J9" i="1" s="1"/>
  <c r="H13" i="1"/>
  <c r="J13" i="1" s="1"/>
  <c r="H14" i="1"/>
  <c r="J14" i="1" s="1"/>
  <c r="D13" i="1"/>
  <c r="D2" i="1"/>
  <c r="D6" i="1"/>
  <c r="D15" i="1"/>
  <c r="D3" i="1"/>
  <c r="D7" i="1"/>
  <c r="D11" i="1"/>
  <c r="D16" i="1"/>
  <c r="D4" i="1"/>
  <c r="D8" i="1"/>
  <c r="D12" i="1"/>
  <c r="D17" i="1"/>
  <c r="D5" i="1"/>
  <c r="D9" i="1"/>
  <c r="D14" i="1"/>
  <c r="K11" i="1" l="1"/>
  <c r="L11" i="1" s="1"/>
  <c r="K9" i="1"/>
  <c r="L9" i="1" s="1"/>
  <c r="K5" i="1"/>
  <c r="L5" i="1" s="1"/>
  <c r="K13" i="1"/>
  <c r="L13" i="1" s="1"/>
  <c r="K14" i="1"/>
  <c r="L14" i="1" s="1"/>
  <c r="K7" i="1"/>
  <c r="L7" i="1" s="1"/>
  <c r="K6" i="1"/>
  <c r="L6" i="1" s="1"/>
  <c r="K15" i="1"/>
  <c r="L15" i="1" s="1"/>
  <c r="K2" i="1"/>
  <c r="L2" i="1" s="1"/>
  <c r="K17" i="1"/>
  <c r="L17" i="1" s="1"/>
  <c r="K8" i="1"/>
  <c r="L8" i="1" s="1"/>
  <c r="K16" i="1"/>
  <c r="L16" i="1" s="1"/>
  <c r="K12" i="1"/>
  <c r="L12" i="1" s="1"/>
  <c r="K4" i="1"/>
  <c r="L4" i="1" s="1"/>
  <c r="K3" i="1"/>
  <c r="L3" i="1" s="1"/>
</calcChain>
</file>

<file path=xl/sharedStrings.xml><?xml version="1.0" encoding="utf-8"?>
<sst xmlns="http://schemas.openxmlformats.org/spreadsheetml/2006/main" count="147" uniqueCount="52">
  <si>
    <t>Countess 3 (cells/uL)</t>
  </si>
  <si>
    <t>sample volume</t>
  </si>
  <si>
    <t>CFU</t>
  </si>
  <si>
    <t>avg</t>
  </si>
  <si>
    <t>dilution</t>
  </si>
  <si>
    <t>1_MNC1</t>
  </si>
  <si>
    <t>1_AM</t>
  </si>
  <si>
    <t>1_MNC2</t>
  </si>
  <si>
    <t>1_neut</t>
  </si>
  <si>
    <t>2_MNC1</t>
  </si>
  <si>
    <t>2_AM</t>
  </si>
  <si>
    <t>2_MNC2</t>
  </si>
  <si>
    <t>2_neut</t>
  </si>
  <si>
    <t>3_MNC1</t>
  </si>
  <si>
    <t>3_AM</t>
  </si>
  <si>
    <t>3_MNC2</t>
  </si>
  <si>
    <t>3_neut</t>
  </si>
  <si>
    <t>4_MNC1</t>
  </si>
  <si>
    <t>4_AM</t>
  </si>
  <si>
    <t>4_MNC2</t>
  </si>
  <si>
    <t>4_neut</t>
  </si>
  <si>
    <t>pop total</t>
  </si>
  <si>
    <t>CFU total</t>
  </si>
  <si>
    <t>CFUs/cell</t>
  </si>
  <si>
    <t>CFUs/1000 cells</t>
  </si>
  <si>
    <t>Sample</t>
  </si>
  <si>
    <t>AM_21425_1</t>
  </si>
  <si>
    <t>AM_21425_10</t>
  </si>
  <si>
    <t>AM_21425_11</t>
  </si>
  <si>
    <t>AM_21425_12</t>
  </si>
  <si>
    <t>AM_21425_13</t>
  </si>
  <si>
    <t>AM_21425_14</t>
  </si>
  <si>
    <t>AM_21425_15</t>
  </si>
  <si>
    <t>AM_21425_16</t>
  </si>
  <si>
    <t>AM_21425_2</t>
  </si>
  <si>
    <t>AM_21425_3</t>
  </si>
  <si>
    <t>AM_21425_4</t>
  </si>
  <si>
    <t>AM_21425_5</t>
  </si>
  <si>
    <t>AM_21425_6</t>
  </si>
  <si>
    <t>AM_21425_7</t>
  </si>
  <si>
    <t>AM_21425_8</t>
  </si>
  <si>
    <t>AM_21425_9</t>
  </si>
  <si>
    <t>N2</t>
  </si>
  <si>
    <t>N2.1</t>
  </si>
  <si>
    <t>N2.2</t>
  </si>
  <si>
    <t>N3</t>
  </si>
  <si>
    <t>N3.1</t>
  </si>
  <si>
    <t>N3.2</t>
  </si>
  <si>
    <t>N1</t>
  </si>
  <si>
    <t>N1.1</t>
  </si>
  <si>
    <t>N1.2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</si>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</sst>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C03F4-DBFA-477E-A5F7-9C566F8DE9C9}">
  <dimension ref="A1:L17"/>
  <sheetViews>
    <sheetView tabSelected="1" zoomScale="140" zoomScaleNormal="140" workbookViewId="0">
      <selection activeCell="I1" sqref="I1:I1048576"/>
    </sheetView>
  </sheetViews>
  <sheetFormatPr baseColWidth="10" defaultColWidth="8.83203125" defaultRowHeight="15" x14ac:dyDescent="0.2"/>
  <cols>
    <col min="1" max="1" width="8" bestFit="1" customWidth="1"/>
    <col min="2" max="2" width="19.5" bestFit="1" customWidth="1"/>
    <col min="3" max="3" width="14.5" bestFit="1" customWidth="1"/>
    <col min="4" max="4" width="14.5" customWidth="1"/>
    <col min="5" max="5" width="9.1640625" customWidth="1"/>
    <col min="8" max="8" width="7.5" customWidth="1"/>
    <col min="9" max="9" width="8.5" customWidth="1"/>
    <col min="10" max="10" width="11.33203125" customWidth="1"/>
    <col min="12" max="12" width="14.83203125" bestFit="1" customWidth="1"/>
  </cols>
  <sheetData>
    <row r="1" spans="1:12" x14ac:dyDescent="0.2">
      <c r="B1" t="s">
        <v>0</v>
      </c>
      <c r="C1" t="s">
        <v>1</v>
      </c>
      <c r="D1" t="s">
        <v>21</v>
      </c>
      <c r="E1" t="s">
        <v>2</v>
      </c>
      <c r="H1" t="s">
        <v>3</v>
      </c>
      <c r="I1" t="s">
        <v>4</v>
      </c>
      <c r="J1" t="s">
        <v>22</v>
      </c>
      <c r="K1" t="s">
        <v>23</v>
      </c>
      <c r="L1" t="s">
        <v>24</v>
      </c>
    </row>
    <row r="2" spans="1:12" x14ac:dyDescent="0.2">
      <c r="A2" t="s">
        <v>8</v>
      </c>
      <c r="B2">
        <v>2220</v>
      </c>
      <c r="C2">
        <v>100</v>
      </c>
      <c r="D2">
        <f t="shared" ref="D2:D17" si="0">B2*C2</f>
        <v>222000</v>
      </c>
      <c r="E2">
        <v>6</v>
      </c>
      <c r="F2">
        <v>6</v>
      </c>
      <c r="G2">
        <v>5</v>
      </c>
      <c r="H2">
        <f t="shared" ref="H2:H17" si="1">AVERAGE(E2:G2)</f>
        <v>5.666666666666667</v>
      </c>
      <c r="I2">
        <v>1000</v>
      </c>
      <c r="J2">
        <f t="shared" ref="J2:J17" si="2">H2*200/50*I2*10/9</f>
        <v>25185.18518518519</v>
      </c>
      <c r="K2">
        <f t="shared" ref="K2:K17" si="3">J2/D2</f>
        <v>0.1134467801134468</v>
      </c>
      <c r="L2">
        <f t="shared" ref="L2:L17" si="4">K2*1000</f>
        <v>113.44678011344681</v>
      </c>
    </row>
    <row r="3" spans="1:12" x14ac:dyDescent="0.2">
      <c r="A3" t="s">
        <v>12</v>
      </c>
      <c r="B3">
        <v>544</v>
      </c>
      <c r="C3">
        <v>100</v>
      </c>
      <c r="D3">
        <f>B3*C3</f>
        <v>54400</v>
      </c>
      <c r="E3">
        <v>8</v>
      </c>
      <c r="F3">
        <v>12</v>
      </c>
      <c r="G3">
        <v>14</v>
      </c>
      <c r="H3">
        <f>AVERAGE(E3:G3)</f>
        <v>11.333333333333334</v>
      </c>
      <c r="I3">
        <v>100</v>
      </c>
      <c r="J3">
        <f>H3*200/50*I3*10/9</f>
        <v>5037.0370370370383</v>
      </c>
      <c r="K3">
        <f>J3/D3</f>
        <v>9.2592592592592615E-2</v>
      </c>
      <c r="L3">
        <f>K3*1000</f>
        <v>92.592592592592609</v>
      </c>
    </row>
    <row r="4" spans="1:12" x14ac:dyDescent="0.2">
      <c r="A4" t="s">
        <v>16</v>
      </c>
      <c r="B4">
        <v>633</v>
      </c>
      <c r="C4">
        <v>100</v>
      </c>
      <c r="D4">
        <f>B4*C4</f>
        <v>63300</v>
      </c>
      <c r="E4">
        <v>45</v>
      </c>
      <c r="F4">
        <v>20</v>
      </c>
      <c r="G4">
        <v>20</v>
      </c>
      <c r="H4">
        <f>AVERAGE(E4:G4)</f>
        <v>28.333333333333332</v>
      </c>
      <c r="I4">
        <v>100</v>
      </c>
      <c r="J4">
        <f>H4*200/50*I4*10/9</f>
        <v>12592.592592592591</v>
      </c>
      <c r="K4">
        <f>J4/D4</f>
        <v>0.19893511204727632</v>
      </c>
      <c r="L4">
        <f>K4*1000</f>
        <v>198.93511204727631</v>
      </c>
    </row>
    <row r="5" spans="1:12" x14ac:dyDescent="0.2">
      <c r="A5" t="s">
        <v>20</v>
      </c>
      <c r="B5">
        <v>173</v>
      </c>
      <c r="C5">
        <v>100</v>
      </c>
      <c r="D5">
        <f>B5*C5</f>
        <v>17300</v>
      </c>
      <c r="E5">
        <v>3</v>
      </c>
      <c r="F5">
        <v>6</v>
      </c>
      <c r="G5">
        <v>4</v>
      </c>
      <c r="H5">
        <f>AVERAGE(E5:G5)</f>
        <v>4.333333333333333</v>
      </c>
      <c r="I5">
        <v>100</v>
      </c>
      <c r="J5">
        <f>H5*200/50*I5*10/9</f>
        <v>1925.9259259259259</v>
      </c>
      <c r="K5">
        <f>J5/D5</f>
        <v>0.11132519803040034</v>
      </c>
      <c r="L5" s="1">
        <f>K5*1000</f>
        <v>111.32519803040033</v>
      </c>
    </row>
    <row r="6" spans="1:12" x14ac:dyDescent="0.2">
      <c r="A6" t="s">
        <v>6</v>
      </c>
      <c r="B6">
        <v>2900</v>
      </c>
      <c r="C6">
        <v>100</v>
      </c>
      <c r="D6">
        <f t="shared" si="0"/>
        <v>290000</v>
      </c>
      <c r="E6">
        <v>23</v>
      </c>
      <c r="F6">
        <v>13</v>
      </c>
      <c r="G6">
        <v>13</v>
      </c>
      <c r="H6">
        <f t="shared" si="1"/>
        <v>16.333333333333332</v>
      </c>
      <c r="I6">
        <v>100</v>
      </c>
      <c r="J6">
        <f t="shared" si="2"/>
        <v>7259.2592592592591</v>
      </c>
      <c r="K6">
        <f t="shared" si="3"/>
        <v>2.5031928480204343E-2</v>
      </c>
      <c r="L6">
        <f t="shared" si="4"/>
        <v>25.031928480204343</v>
      </c>
    </row>
    <row r="7" spans="1:12" x14ac:dyDescent="0.2">
      <c r="A7" t="s">
        <v>10</v>
      </c>
      <c r="B7">
        <v>4810</v>
      </c>
      <c r="C7">
        <v>110</v>
      </c>
      <c r="D7">
        <f>B7*C7</f>
        <v>529100</v>
      </c>
      <c r="E7">
        <v>8</v>
      </c>
      <c r="F7">
        <v>20</v>
      </c>
      <c r="G7">
        <v>9</v>
      </c>
      <c r="H7">
        <f>AVERAGE(E7:G7)</f>
        <v>12.333333333333334</v>
      </c>
      <c r="I7">
        <v>100</v>
      </c>
      <c r="J7">
        <f>H7*200/50*I7*10/9</f>
        <v>5481.4814814814827</v>
      </c>
      <c r="K7">
        <f>J7/D7</f>
        <v>1.0360010360010363E-2</v>
      </c>
      <c r="L7">
        <f>K7*1000</f>
        <v>10.360010360010364</v>
      </c>
    </row>
    <row r="8" spans="1:12" x14ac:dyDescent="0.2">
      <c r="A8" t="s">
        <v>14</v>
      </c>
      <c r="B8">
        <v>3800</v>
      </c>
      <c r="C8">
        <v>100</v>
      </c>
      <c r="D8">
        <f>B8*C8</f>
        <v>380000</v>
      </c>
      <c r="E8">
        <v>21</v>
      </c>
      <c r="F8">
        <v>17</v>
      </c>
      <c r="G8">
        <v>17</v>
      </c>
      <c r="H8">
        <f>AVERAGE(E8:G8)</f>
        <v>18.333333333333332</v>
      </c>
      <c r="I8">
        <v>100</v>
      </c>
      <c r="J8">
        <f>H8*200/50*I8*10/9</f>
        <v>8148.1481481481478</v>
      </c>
      <c r="K8">
        <f>J8/D8</f>
        <v>2.1442495126705652E-2</v>
      </c>
      <c r="L8">
        <f>K8*1000</f>
        <v>21.442495126705651</v>
      </c>
    </row>
    <row r="9" spans="1:12" x14ac:dyDescent="0.2">
      <c r="A9" t="s">
        <v>18</v>
      </c>
      <c r="B9">
        <v>1990</v>
      </c>
      <c r="C9">
        <v>100</v>
      </c>
      <c r="D9">
        <f>B9*C9</f>
        <v>199000</v>
      </c>
      <c r="E9">
        <v>5</v>
      </c>
      <c r="F9">
        <v>4</v>
      </c>
      <c r="G9">
        <v>5</v>
      </c>
      <c r="H9">
        <f>AVERAGE(E9:G9)</f>
        <v>4.666666666666667</v>
      </c>
      <c r="I9">
        <v>1000</v>
      </c>
      <c r="J9">
        <f>H9*200/50*I9*10/9</f>
        <v>20740.740740740745</v>
      </c>
      <c r="K9">
        <f>J9/D9</f>
        <v>0.10422482784291831</v>
      </c>
      <c r="L9" s="1">
        <f>K9*1000</f>
        <v>104.22482784291832</v>
      </c>
    </row>
    <row r="10" spans="1:12" x14ac:dyDescent="0.2">
      <c r="A10" t="s">
        <v>5</v>
      </c>
      <c r="B10">
        <v>1230</v>
      </c>
      <c r="C10">
        <v>110</v>
      </c>
      <c r="D10">
        <f t="shared" si="0"/>
        <v>135300</v>
      </c>
      <c r="E10">
        <v>28</v>
      </c>
      <c r="F10">
        <v>10</v>
      </c>
      <c r="G10">
        <v>10</v>
      </c>
      <c r="H10">
        <f t="shared" si="1"/>
        <v>16</v>
      </c>
      <c r="I10">
        <v>100</v>
      </c>
      <c r="J10">
        <f t="shared" si="2"/>
        <v>7111.1111111111113</v>
      </c>
      <c r="K10">
        <f t="shared" si="3"/>
        <v>5.2558101338589146E-2</v>
      </c>
      <c r="L10">
        <f t="shared" si="4"/>
        <v>52.558101338589147</v>
      </c>
    </row>
    <row r="11" spans="1:12" x14ac:dyDescent="0.2">
      <c r="A11" t="s">
        <v>9</v>
      </c>
      <c r="B11">
        <v>596</v>
      </c>
      <c r="C11">
        <v>100</v>
      </c>
      <c r="D11">
        <f>B11*C11</f>
        <v>59600</v>
      </c>
      <c r="E11">
        <v>29</v>
      </c>
      <c r="F11">
        <v>36</v>
      </c>
      <c r="G11">
        <v>35</v>
      </c>
      <c r="H11">
        <f>AVERAGE(E11:G11)</f>
        <v>33.333333333333336</v>
      </c>
      <c r="I11">
        <v>10</v>
      </c>
      <c r="J11">
        <f>H11*200/50*I11*10/9</f>
        <v>1481.4814814814818</v>
      </c>
      <c r="K11">
        <f>J11/D11</f>
        <v>2.4857071836937614E-2</v>
      </c>
      <c r="L11">
        <f>K11*1000</f>
        <v>24.857071836937614</v>
      </c>
    </row>
    <row r="12" spans="1:12" x14ac:dyDescent="0.2">
      <c r="A12" t="s">
        <v>13</v>
      </c>
      <c r="B12">
        <v>555</v>
      </c>
      <c r="C12">
        <v>110</v>
      </c>
      <c r="D12">
        <f>B12*C12</f>
        <v>61050</v>
      </c>
      <c r="E12">
        <v>11</v>
      </c>
      <c r="F12">
        <v>5</v>
      </c>
      <c r="G12">
        <v>4</v>
      </c>
      <c r="H12">
        <f>AVERAGE(E12:G12)</f>
        <v>6.666666666666667</v>
      </c>
      <c r="I12">
        <v>100</v>
      </c>
      <c r="J12">
        <f>H12*200/50*I12*10/9</f>
        <v>2962.9629629629635</v>
      </c>
      <c r="K12">
        <f>J12/D12</f>
        <v>4.8533381866715207E-2</v>
      </c>
      <c r="L12">
        <f>K12*1000</f>
        <v>48.53338186671521</v>
      </c>
    </row>
    <row r="13" spans="1:12" x14ac:dyDescent="0.2">
      <c r="A13" t="s">
        <v>17</v>
      </c>
      <c r="B13">
        <v>42</v>
      </c>
      <c r="C13">
        <v>110</v>
      </c>
      <c r="D13">
        <f>B13*C13</f>
        <v>4620</v>
      </c>
      <c r="E13">
        <v>9</v>
      </c>
      <c r="F13">
        <v>9</v>
      </c>
      <c r="G13">
        <v>11</v>
      </c>
      <c r="H13">
        <f>AVERAGE(E13:G13)</f>
        <v>9.6666666666666661</v>
      </c>
      <c r="I13">
        <v>10</v>
      </c>
      <c r="J13">
        <f>H13*200/50*I13*10/9</f>
        <v>429.62962962962956</v>
      </c>
      <c r="K13">
        <f>J13/D13</f>
        <v>9.2993426326759651E-2</v>
      </c>
      <c r="L13" s="1">
        <f>K13*1000</f>
        <v>92.993426326759646</v>
      </c>
    </row>
    <row r="14" spans="1:12" x14ac:dyDescent="0.2">
      <c r="A14" t="s">
        <v>7</v>
      </c>
      <c r="B14">
        <v>842</v>
      </c>
      <c r="C14">
        <v>110</v>
      </c>
      <c r="D14">
        <f>B14*C14</f>
        <v>92620</v>
      </c>
      <c r="E14">
        <v>15</v>
      </c>
      <c r="F14">
        <v>20</v>
      </c>
      <c r="G14">
        <v>20</v>
      </c>
      <c r="H14">
        <f>AVERAGE(E14:G14)</f>
        <v>18.333333333333332</v>
      </c>
      <c r="I14">
        <v>100</v>
      </c>
      <c r="J14">
        <f>H14*200/50*I14*10/9</f>
        <v>8148.1481481481478</v>
      </c>
      <c r="K14">
        <f>J14/D14</f>
        <v>8.7973959707926444E-2</v>
      </c>
      <c r="L14">
        <f>K14*1000</f>
        <v>87.97395970792644</v>
      </c>
    </row>
    <row r="15" spans="1:12" x14ac:dyDescent="0.2">
      <c r="A15" t="s">
        <v>11</v>
      </c>
      <c r="B15">
        <v>591</v>
      </c>
      <c r="C15">
        <v>110</v>
      </c>
      <c r="D15">
        <f t="shared" si="0"/>
        <v>65010</v>
      </c>
      <c r="E15">
        <v>6</v>
      </c>
      <c r="F15">
        <v>6</v>
      </c>
      <c r="G15">
        <v>5</v>
      </c>
      <c r="H15">
        <f t="shared" si="1"/>
        <v>5.666666666666667</v>
      </c>
      <c r="I15">
        <v>100</v>
      </c>
      <c r="J15">
        <f t="shared" si="2"/>
        <v>2518.5185185185192</v>
      </c>
      <c r="K15">
        <f t="shared" si="3"/>
        <v>3.8740478672796785E-2</v>
      </c>
      <c r="L15">
        <f t="shared" si="4"/>
        <v>38.740478672796783</v>
      </c>
    </row>
    <row r="16" spans="1:12" x14ac:dyDescent="0.2">
      <c r="A16" t="s">
        <v>15</v>
      </c>
      <c r="B16">
        <v>471</v>
      </c>
      <c r="C16">
        <v>100</v>
      </c>
      <c r="D16">
        <f t="shared" si="0"/>
        <v>47100</v>
      </c>
      <c r="E16">
        <v>14</v>
      </c>
      <c r="F16">
        <v>15</v>
      </c>
      <c r="G16">
        <v>10</v>
      </c>
      <c r="H16">
        <f t="shared" si="1"/>
        <v>13</v>
      </c>
      <c r="I16">
        <v>100</v>
      </c>
      <c r="J16">
        <f t="shared" si="2"/>
        <v>5777.7777777777774</v>
      </c>
      <c r="K16">
        <f t="shared" si="3"/>
        <v>0.12267044114177872</v>
      </c>
      <c r="L16">
        <f t="shared" si="4"/>
        <v>122.67044114177872</v>
      </c>
    </row>
    <row r="17" spans="1:12" x14ac:dyDescent="0.2">
      <c r="A17" t="s">
        <v>19</v>
      </c>
      <c r="B17">
        <v>120</v>
      </c>
      <c r="C17">
        <v>110</v>
      </c>
      <c r="D17">
        <f t="shared" si="0"/>
        <v>13200</v>
      </c>
      <c r="E17">
        <v>34</v>
      </c>
      <c r="F17">
        <v>18</v>
      </c>
      <c r="G17">
        <v>23</v>
      </c>
      <c r="H17">
        <f t="shared" si="1"/>
        <v>25</v>
      </c>
      <c r="I17">
        <v>10</v>
      </c>
      <c r="J17">
        <f t="shared" si="2"/>
        <v>1111.1111111111111</v>
      </c>
      <c r="K17">
        <f t="shared" si="3"/>
        <v>8.4175084175084167E-2</v>
      </c>
      <c r="L17" s="1">
        <f t="shared" si="4"/>
        <v>84.175084175084166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A19F0-3183-BB4E-B072-32E3975EBD88}">
  <dimension ref="A1:J17"/>
  <sheetViews>
    <sheetView zoomScale="160" zoomScaleNormal="160" workbookViewId="0">
      <selection sqref="A1:XFD1048576"/>
    </sheetView>
  </sheetViews>
  <sheetFormatPr baseColWidth="10" defaultRowHeight="15" x14ac:dyDescent="0.2"/>
  <sheetData>
    <row r="1" spans="1:10" x14ac:dyDescent="0.2">
      <c r="A1" t="s">
        <v>25</v>
      </c>
      <c r="B1" t="s">
        <v>48</v>
      </c>
      <c r="C1" t="s">
        <v>49</v>
      </c>
      <c r="D1" t="s">
        <v>50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</row>
    <row r="2" spans="1:10" x14ac:dyDescent="0.2">
      <c r="A2" t="s">
        <v>26</v>
      </c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>
        <v>6</v>
      </c>
      <c r="I2">
        <v>6</v>
      </c>
      <c r="J2">
        <v>5</v>
      </c>
    </row>
    <row r="3" spans="1:10" x14ac:dyDescent="0.2">
      <c r="A3" t="s">
        <v>34</v>
      </c>
      <c r="B3" t="s">
        <v>51</v>
      </c>
      <c r="C3" t="s">
        <v>51</v>
      </c>
      <c r="D3" t="s">
        <v>51</v>
      </c>
      <c r="E3">
        <v>8</v>
      </c>
      <c r="F3">
        <v>12</v>
      </c>
      <c r="G3">
        <v>14</v>
      </c>
      <c r="H3" t="s">
        <v>51</v>
      </c>
      <c r="I3" t="s">
        <v>51</v>
      </c>
      <c r="J3" t="s">
        <v>51</v>
      </c>
    </row>
    <row r="4" spans="1:10" x14ac:dyDescent="0.2">
      <c r="A4" t="s">
        <v>35</v>
      </c>
      <c r="B4" t="s">
        <v>51</v>
      </c>
      <c r="C4" t="s">
        <v>51</v>
      </c>
      <c r="D4" t="s">
        <v>51</v>
      </c>
      <c r="E4">
        <v>45</v>
      </c>
      <c r="F4">
        <v>20</v>
      </c>
      <c r="G4">
        <v>20</v>
      </c>
      <c r="H4" t="s">
        <v>51</v>
      </c>
      <c r="I4" t="s">
        <v>51</v>
      </c>
      <c r="J4" t="s">
        <v>51</v>
      </c>
    </row>
    <row r="5" spans="1:10" x14ac:dyDescent="0.2">
      <c r="A5" t="s">
        <v>36</v>
      </c>
      <c r="B5" t="s">
        <v>51</v>
      </c>
      <c r="C5" t="s">
        <v>51</v>
      </c>
      <c r="D5" t="s">
        <v>51</v>
      </c>
      <c r="E5">
        <v>3</v>
      </c>
      <c r="F5">
        <v>6</v>
      </c>
      <c r="G5">
        <v>4</v>
      </c>
      <c r="H5" t="s">
        <v>51</v>
      </c>
      <c r="I5" t="s">
        <v>51</v>
      </c>
      <c r="J5" t="s">
        <v>51</v>
      </c>
    </row>
    <row r="6" spans="1:10" x14ac:dyDescent="0.2">
      <c r="A6" t="s">
        <v>37</v>
      </c>
      <c r="B6" t="s">
        <v>51</v>
      </c>
      <c r="C6" t="s">
        <v>51</v>
      </c>
      <c r="D6" t="s">
        <v>51</v>
      </c>
      <c r="E6">
        <v>23</v>
      </c>
      <c r="F6">
        <v>13</v>
      </c>
      <c r="G6">
        <v>13</v>
      </c>
      <c r="H6" t="s">
        <v>51</v>
      </c>
      <c r="I6" t="s">
        <v>51</v>
      </c>
      <c r="J6" t="s">
        <v>51</v>
      </c>
    </row>
    <row r="7" spans="1:10" x14ac:dyDescent="0.2">
      <c r="A7" t="s">
        <v>38</v>
      </c>
      <c r="B7" t="s">
        <v>51</v>
      </c>
      <c r="C7" t="s">
        <v>51</v>
      </c>
      <c r="D7" t="s">
        <v>51</v>
      </c>
      <c r="E7">
        <v>8</v>
      </c>
      <c r="F7">
        <v>20</v>
      </c>
      <c r="G7">
        <v>9</v>
      </c>
      <c r="H7" t="s">
        <v>51</v>
      </c>
      <c r="I7" t="s">
        <v>51</v>
      </c>
      <c r="J7" t="s">
        <v>51</v>
      </c>
    </row>
    <row r="8" spans="1:10" x14ac:dyDescent="0.2">
      <c r="A8" t="s">
        <v>39</v>
      </c>
      <c r="B8" t="s">
        <v>51</v>
      </c>
      <c r="C8" t="s">
        <v>51</v>
      </c>
      <c r="D8" t="s">
        <v>51</v>
      </c>
      <c r="E8">
        <v>21</v>
      </c>
      <c r="F8">
        <v>17</v>
      </c>
      <c r="G8">
        <v>17</v>
      </c>
      <c r="H8" t="s">
        <v>51</v>
      </c>
      <c r="I8" t="s">
        <v>51</v>
      </c>
      <c r="J8" t="s">
        <v>51</v>
      </c>
    </row>
    <row r="9" spans="1:10" x14ac:dyDescent="0.2">
      <c r="A9" t="s">
        <v>40</v>
      </c>
      <c r="B9" t="s">
        <v>51</v>
      </c>
      <c r="C9" t="s">
        <v>51</v>
      </c>
      <c r="D9" t="s">
        <v>51</v>
      </c>
      <c r="E9" t="s">
        <v>51</v>
      </c>
      <c r="F9" t="s">
        <v>51</v>
      </c>
      <c r="G9" t="s">
        <v>51</v>
      </c>
      <c r="H9">
        <v>5</v>
      </c>
      <c r="I9">
        <v>4</v>
      </c>
      <c r="J9">
        <v>5</v>
      </c>
    </row>
    <row r="10" spans="1:10" x14ac:dyDescent="0.2">
      <c r="A10" t="s">
        <v>41</v>
      </c>
      <c r="B10" t="s">
        <v>51</v>
      </c>
      <c r="C10" t="s">
        <v>51</v>
      </c>
      <c r="D10" t="s">
        <v>51</v>
      </c>
      <c r="E10">
        <v>28</v>
      </c>
      <c r="F10">
        <v>10</v>
      </c>
      <c r="G10">
        <v>10</v>
      </c>
      <c r="H10" t="s">
        <v>51</v>
      </c>
      <c r="I10" t="s">
        <v>51</v>
      </c>
      <c r="J10" t="s">
        <v>51</v>
      </c>
    </row>
    <row r="11" spans="1:10" x14ac:dyDescent="0.2">
      <c r="A11" t="s">
        <v>27</v>
      </c>
      <c r="B11">
        <v>29</v>
      </c>
      <c r="C11">
        <v>36</v>
      </c>
      <c r="D11">
        <v>35</v>
      </c>
      <c r="E11" t="s">
        <v>51</v>
      </c>
      <c r="F11" t="s">
        <v>51</v>
      </c>
      <c r="G11" t="s">
        <v>51</v>
      </c>
      <c r="H11" t="s">
        <v>51</v>
      </c>
      <c r="I11" t="s">
        <v>51</v>
      </c>
      <c r="J11" t="s">
        <v>51</v>
      </c>
    </row>
    <row r="12" spans="1:10" x14ac:dyDescent="0.2">
      <c r="A12" t="s">
        <v>28</v>
      </c>
      <c r="B12" t="s">
        <v>51</v>
      </c>
      <c r="C12" t="s">
        <v>51</v>
      </c>
      <c r="D12" t="s">
        <v>51</v>
      </c>
      <c r="E12">
        <v>11</v>
      </c>
      <c r="F12">
        <v>5</v>
      </c>
      <c r="G12">
        <v>4</v>
      </c>
      <c r="H12" t="s">
        <v>51</v>
      </c>
      <c r="I12" t="s">
        <v>51</v>
      </c>
      <c r="J12" t="s">
        <v>51</v>
      </c>
    </row>
    <row r="13" spans="1:10" x14ac:dyDescent="0.2">
      <c r="A13" t="s">
        <v>29</v>
      </c>
      <c r="B13">
        <v>9</v>
      </c>
      <c r="C13">
        <v>9</v>
      </c>
      <c r="D13">
        <v>11</v>
      </c>
      <c r="E13" t="s">
        <v>51</v>
      </c>
      <c r="F13" t="s">
        <v>51</v>
      </c>
      <c r="G13" t="s">
        <v>51</v>
      </c>
      <c r="H13" t="s">
        <v>51</v>
      </c>
      <c r="I13" t="s">
        <v>51</v>
      </c>
      <c r="J13" t="s">
        <v>51</v>
      </c>
    </row>
    <row r="14" spans="1:10" x14ac:dyDescent="0.2">
      <c r="A14" t="s">
        <v>30</v>
      </c>
      <c r="B14" t="s">
        <v>51</v>
      </c>
      <c r="C14" t="s">
        <v>51</v>
      </c>
      <c r="D14" t="s">
        <v>51</v>
      </c>
      <c r="E14">
        <v>15</v>
      </c>
      <c r="F14">
        <v>20</v>
      </c>
      <c r="G14">
        <v>20</v>
      </c>
      <c r="H14" t="s">
        <v>51</v>
      </c>
      <c r="I14" t="s">
        <v>51</v>
      </c>
      <c r="J14" t="s">
        <v>51</v>
      </c>
    </row>
    <row r="15" spans="1:10" x14ac:dyDescent="0.2">
      <c r="A15" t="s">
        <v>31</v>
      </c>
      <c r="B15" t="s">
        <v>51</v>
      </c>
      <c r="C15" t="s">
        <v>51</v>
      </c>
      <c r="D15" t="s">
        <v>51</v>
      </c>
      <c r="E15">
        <v>6</v>
      </c>
      <c r="F15">
        <v>6</v>
      </c>
      <c r="G15">
        <v>5</v>
      </c>
      <c r="H15" t="s">
        <v>51</v>
      </c>
      <c r="I15" t="s">
        <v>51</v>
      </c>
      <c r="J15" t="s">
        <v>51</v>
      </c>
    </row>
    <row r="16" spans="1:10" x14ac:dyDescent="0.2">
      <c r="A16" t="s">
        <v>32</v>
      </c>
      <c r="B16" t="s">
        <v>51</v>
      </c>
      <c r="C16" t="s">
        <v>51</v>
      </c>
      <c r="D16" t="s">
        <v>51</v>
      </c>
      <c r="E16">
        <v>14</v>
      </c>
      <c r="F16">
        <v>15</v>
      </c>
      <c r="G16">
        <v>10</v>
      </c>
      <c r="H16" t="s">
        <v>51</v>
      </c>
      <c r="I16" t="s">
        <v>51</v>
      </c>
      <c r="J16" t="s">
        <v>51</v>
      </c>
    </row>
    <row r="17" spans="1:10" x14ac:dyDescent="0.2">
      <c r="A17" t="s">
        <v>33</v>
      </c>
      <c r="B17">
        <v>34</v>
      </c>
      <c r="C17">
        <v>18</v>
      </c>
      <c r="D17">
        <v>23</v>
      </c>
      <c r="E17" t="s">
        <v>51</v>
      </c>
      <c r="F17" t="s">
        <v>51</v>
      </c>
      <c r="G17" t="s">
        <v>51</v>
      </c>
      <c r="H17" t="s">
        <v>51</v>
      </c>
      <c r="I17" t="s">
        <v>51</v>
      </c>
      <c r="J17" t="s">
        <v>51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Mohapatra, Alexander</dc:creator>
  <cp:lastModifiedBy>Nalyvayko, Alina</cp:lastModifiedBy>
  <dcterms:created xsi:type="dcterms:W3CDTF">2024-12-31T00:44:51Z</dcterms:created>
  <dcterms:modified xsi:type="dcterms:W3CDTF">2025-04-25T20:52:38Z</dcterms:modified>
</cp:coreProperties>
</file>