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wileyjennings/Box Sync/Documents/ChileBoehm/Analysis/Data/qPCR/noro GII/"/>
    </mc:Choice>
  </mc:AlternateContent>
  <bookViews>
    <workbookView xWindow="-27140" yWindow="1260" windowWidth="2560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C4" i="1"/>
  <c r="C5" i="1"/>
  <c r="C8" i="1"/>
  <c r="C29" i="1"/>
  <c r="E29" i="1"/>
  <c r="C25" i="1"/>
  <c r="C26" i="1"/>
  <c r="E26" i="1"/>
  <c r="C21" i="1"/>
  <c r="C22" i="1"/>
  <c r="E22" i="1"/>
  <c r="C13" i="1"/>
  <c r="C14" i="1"/>
  <c r="E14" i="1"/>
  <c r="C17" i="1"/>
  <c r="C18" i="1"/>
  <c r="E18" i="1"/>
  <c r="C10" i="1"/>
  <c r="E10" i="1"/>
  <c r="C28" i="1"/>
  <c r="C24" i="1"/>
  <c r="C20" i="1"/>
  <c r="C16" i="1"/>
  <c r="C12" i="1"/>
  <c r="C11" i="1"/>
  <c r="C15" i="1"/>
  <c r="C19" i="1"/>
  <c r="C23" i="1"/>
  <c r="C27" i="1"/>
</calcChain>
</file>

<file path=xl/sharedStrings.xml><?xml version="1.0" encoding="utf-8"?>
<sst xmlns="http://schemas.openxmlformats.org/spreadsheetml/2006/main" count="96" uniqueCount="30">
  <si>
    <t>cp/ul</t>
  </si>
  <si>
    <t>stock vol</t>
  </si>
  <si>
    <t>ul</t>
  </si>
  <si>
    <t>diln factor</t>
  </si>
  <si>
    <t>X</t>
  </si>
  <si>
    <t>vol stock used</t>
  </si>
  <si>
    <t>conc</t>
  </si>
  <si>
    <t>s1</t>
  </si>
  <si>
    <t>vol water</t>
  </si>
  <si>
    <t>vol initial</t>
  </si>
  <si>
    <t>vol after serial diln</t>
  </si>
  <si>
    <t>vol carry over serial</t>
  </si>
  <si>
    <t>serial diln factor</t>
  </si>
  <si>
    <t>x</t>
  </si>
  <si>
    <t>s2</t>
  </si>
  <si>
    <t>conc rxn</t>
  </si>
  <si>
    <t>cp/5 ul rxn</t>
  </si>
  <si>
    <t>s3</t>
  </si>
  <si>
    <t>s4</t>
  </si>
  <si>
    <t>s5</t>
  </si>
  <si>
    <t>s6</t>
  </si>
  <si>
    <t>stock</t>
  </si>
  <si>
    <t>Num aliquots</t>
  </si>
  <si>
    <t>aliquot vol</t>
  </si>
  <si>
    <t>Summary: dilute ATCC stock, VR-3235SD, lot 70026349, which has a concentration of 5E5 cp/ul and a volume of 92 ul. Make 2 sets of serial dilutions, then aliquot into 30 ul vols and store at -80C. Each set requires 30 ul of stock, leaving ~32 ul of stock to be stored undiluted as back up. 2 sets of serial dilutions will yield 11 standard curves each, or 22 standard curves total.</t>
  </si>
  <si>
    <t>Name</t>
  </si>
  <si>
    <t>Parameter</t>
  </si>
  <si>
    <t>Amount</t>
  </si>
  <si>
    <t>Units</t>
  </si>
  <si>
    <t>Constants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</si>
</sst>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3" borderId="2" xfId="0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5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3" borderId="7" xfId="0" applyFill="1" applyBorder="1" applyAlignment="1">
      <alignment horizontal="left" vertical="top" wrapText="1"/>
    </xf>
    <xf numFmtId="0" fontId="0" fillId="3" borderId="8" xfId="0" applyFill="1" applyBorder="1" applyAlignment="1">
      <alignment horizontal="left" vertical="top" wrapText="1"/>
    </xf>
    <xf numFmtId="0" fontId="0" fillId="3" borderId="9" xfId="0" applyFill="1" applyBorder="1" applyAlignment="1">
      <alignment horizontal="left" vertical="top" wrapText="1"/>
    </xf>
    <xf numFmtId="0" fontId="0" fillId="0" borderId="1" xfId="0" applyBorder="1"/>
    <xf numFmtId="0" fontId="0" fillId="2" borderId="1" xfId="0" applyFill="1" applyBorder="1"/>
    <xf numFmtId="11" fontId="0" fillId="2" borderId="1" xfId="0" applyNumberFormat="1" applyFill="1" applyBorder="1"/>
    <xf numFmtId="11" fontId="0" fillId="0" borderId="1" xfId="0" applyNumberFormat="1" applyBorder="1"/>
    <xf numFmtId="11" fontId="1" fillId="0" borderId="1" xfId="0" applyNumberFormat="1" applyFont="1" applyBorder="1"/>
    <xf numFmtId="2" fontId="0" fillId="0" borderId="1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2" borderId="13" xfId="0" applyFill="1" applyBorder="1"/>
    <xf numFmtId="0" fontId="0" fillId="2" borderId="15" xfId="0" applyFill="1" applyBorder="1"/>
    <xf numFmtId="0" fontId="0" fillId="2" borderId="16" xfId="0" applyFill="1" applyBorder="1"/>
    <xf numFmtId="0" fontId="2" fillId="0" borderId="0" xfId="0" applyFont="1" applyFill="1" applyBorder="1"/>
    <xf numFmtId="0" fontId="0" fillId="2" borderId="18" xfId="0" applyFill="1" applyBorder="1"/>
    <xf numFmtId="0" fontId="0" fillId="2" borderId="19" xfId="0" applyFill="1" applyBorder="1"/>
    <xf numFmtId="11" fontId="0" fillId="2" borderId="19" xfId="0" applyNumberFormat="1" applyFill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2" fontId="0" fillId="0" borderId="14" xfId="0" applyNumberFormat="1" applyBorder="1"/>
    <xf numFmtId="0" fontId="0" fillId="2" borderId="14" xfId="0" applyFill="1" applyBorder="1"/>
    <xf numFmtId="0" fontId="0" fillId="2" borderId="20" xfId="0" applyFill="1" applyBorder="1"/>
    <xf numFmtId="2" fontId="0" fillId="2" borderId="17" xfId="0" applyNumberFormat="1" applyFill="1" applyBorder="1"/>
    <xf numFmtId="2" fontId="0" fillId="2" borderId="1" xfId="0" applyNumberFormat="1" applyFill="1" applyBorder="1"/>
    <xf numFmtId="0" fontId="2" fillId="0" borderId="1" xfId="0" applyFont="1" applyFill="1" applyBorder="1"/>
    <xf numFmtId="2" fontId="4" fillId="0" borderId="1" xfId="0" applyNumberFormat="1" applyFont="1" applyFill="1" applyBorder="1"/>
    <xf numFmtId="2" fontId="2" fillId="0" borderId="1" xfId="0" applyNumberFormat="1" applyFont="1" applyFill="1" applyBorder="1"/>
    <xf numFmtId="0" fontId="2" fillId="0" borderId="13" xfId="0" applyFont="1" applyFill="1" applyBorder="1"/>
    <xf numFmtId="0" fontId="4" fillId="0" borderId="1" xfId="0" applyFont="1" applyFill="1" applyBorder="1"/>
    <xf numFmtId="0" fontId="2" fillId="0" borderId="14" xfId="0" applyFont="1" applyFill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36"/>
  <sheetViews>
    <sheetView tabSelected="1" showRuler="0" workbookViewId="0">
      <selection activeCell="K17" sqref="K17"/>
    </sheetView>
  </sheetViews>
  <sheetFormatPr baseColWidth="10" defaultRowHeight="16" x14ac:dyDescent="0.2"/>
  <cols>
    <col min="5" max="5" width="11.83203125" customWidth="1"/>
  </cols>
  <sheetData>
    <row r="1" spans="1:9" ht="17" thickBot="1" x14ac:dyDescent="0.25"/>
    <row r="2" spans="1:9" ht="17" thickBot="1" x14ac:dyDescent="0.25">
      <c r="A2" s="31" t="s">
        <v>25</v>
      </c>
      <c r="B2" s="32" t="s">
        <v>26</v>
      </c>
      <c r="C2" s="32" t="s">
        <v>27</v>
      </c>
      <c r="D2" s="32" t="s">
        <v>28</v>
      </c>
      <c r="E2" s="33" t="s">
        <v>22</v>
      </c>
      <c r="G2" s="27" t="s">
        <v>29</v>
      </c>
    </row>
    <row r="3" spans="1:9" x14ac:dyDescent="0.2">
      <c r="A3" s="28" t="s">
        <v>21</v>
      </c>
      <c r="B3" s="29" t="s">
        <v>6</v>
      </c>
      <c r="C3" s="30">
        <v>500000</v>
      </c>
      <c r="D3" s="29" t="s">
        <v>0</v>
      </c>
      <c r="E3" s="36"/>
      <c r="G3" s="16" t="s">
        <v>1</v>
      </c>
      <c r="H3" s="17">
        <v>92</v>
      </c>
      <c r="I3" s="18" t="s">
        <v>2</v>
      </c>
    </row>
    <row r="4" spans="1:9" x14ac:dyDescent="0.2">
      <c r="A4" s="24" t="s">
        <v>21</v>
      </c>
      <c r="B4" s="11" t="s">
        <v>3</v>
      </c>
      <c r="C4" s="38">
        <f>C3/C5</f>
        <v>12.5</v>
      </c>
      <c r="D4" s="11" t="s">
        <v>4</v>
      </c>
      <c r="E4" s="35"/>
      <c r="G4" s="42" t="s">
        <v>11</v>
      </c>
      <c r="H4" s="43">
        <v>40</v>
      </c>
      <c r="I4" s="44" t="s">
        <v>2</v>
      </c>
    </row>
    <row r="5" spans="1:9" x14ac:dyDescent="0.2">
      <c r="A5" s="19" t="s">
        <v>7</v>
      </c>
      <c r="B5" s="10" t="s">
        <v>6</v>
      </c>
      <c r="C5" s="13">
        <f>C6/5</f>
        <v>40000</v>
      </c>
      <c r="D5" s="10" t="s">
        <v>0</v>
      </c>
      <c r="E5" s="20"/>
      <c r="G5" s="19" t="s">
        <v>12</v>
      </c>
      <c r="H5" s="10">
        <v>10</v>
      </c>
      <c r="I5" s="20" t="s">
        <v>13</v>
      </c>
    </row>
    <row r="6" spans="1:9" ht="17" thickBot="1" x14ac:dyDescent="0.25">
      <c r="A6" s="19" t="s">
        <v>7</v>
      </c>
      <c r="B6" s="10" t="s">
        <v>15</v>
      </c>
      <c r="C6" s="14">
        <v>200000</v>
      </c>
      <c r="D6" s="10" t="s">
        <v>16</v>
      </c>
      <c r="E6" s="20"/>
      <c r="G6" s="21" t="s">
        <v>23</v>
      </c>
      <c r="H6" s="22">
        <v>30</v>
      </c>
      <c r="I6" s="23" t="s">
        <v>2</v>
      </c>
    </row>
    <row r="7" spans="1:9" x14ac:dyDescent="0.2">
      <c r="A7" s="19" t="s">
        <v>7</v>
      </c>
      <c r="B7" s="39" t="s">
        <v>5</v>
      </c>
      <c r="C7" s="40">
        <v>30</v>
      </c>
      <c r="D7" s="39" t="s">
        <v>2</v>
      </c>
      <c r="E7" s="20"/>
    </row>
    <row r="8" spans="1:9" x14ac:dyDescent="0.2">
      <c r="A8" s="19" t="s">
        <v>7</v>
      </c>
      <c r="B8" s="39" t="s">
        <v>8</v>
      </c>
      <c r="C8" s="41">
        <f>C9-C7</f>
        <v>345</v>
      </c>
      <c r="D8" s="39" t="s">
        <v>2</v>
      </c>
      <c r="E8" s="20"/>
    </row>
    <row r="9" spans="1:9" x14ac:dyDescent="0.2">
      <c r="A9" s="19" t="s">
        <v>7</v>
      </c>
      <c r="B9" s="10" t="s">
        <v>9</v>
      </c>
      <c r="C9" s="15">
        <f>C7*C4</f>
        <v>375</v>
      </c>
      <c r="D9" s="10" t="s">
        <v>2</v>
      </c>
      <c r="E9" s="20"/>
    </row>
    <row r="10" spans="1:9" x14ac:dyDescent="0.2">
      <c r="A10" s="19" t="s">
        <v>7</v>
      </c>
      <c r="B10" s="10" t="s">
        <v>10</v>
      </c>
      <c r="C10" s="15">
        <f>C9-$H$4</f>
        <v>335</v>
      </c>
      <c r="D10" s="10" t="s">
        <v>2</v>
      </c>
      <c r="E10" s="34">
        <f>C10/$H$6</f>
        <v>11.166666666666666</v>
      </c>
    </row>
    <row r="11" spans="1:9" x14ac:dyDescent="0.2">
      <c r="A11" s="24" t="s">
        <v>14</v>
      </c>
      <c r="B11" s="11" t="s">
        <v>15</v>
      </c>
      <c r="C11" s="12">
        <f>C6/$H$5</f>
        <v>20000</v>
      </c>
      <c r="D11" s="11" t="s">
        <v>16</v>
      </c>
      <c r="E11" s="35"/>
    </row>
    <row r="12" spans="1:9" x14ac:dyDescent="0.2">
      <c r="A12" s="24" t="s">
        <v>14</v>
      </c>
      <c r="B12" s="45" t="s">
        <v>8</v>
      </c>
      <c r="C12" s="45">
        <f>$C$13-$H$4</f>
        <v>360</v>
      </c>
      <c r="D12" s="45" t="s">
        <v>2</v>
      </c>
      <c r="E12" s="35"/>
    </row>
    <row r="13" spans="1:9" x14ac:dyDescent="0.2">
      <c r="A13" s="24" t="s">
        <v>14</v>
      </c>
      <c r="B13" s="11" t="s">
        <v>9</v>
      </c>
      <c r="C13" s="11">
        <f>$H$4*$H$5</f>
        <v>400</v>
      </c>
      <c r="D13" s="11" t="s">
        <v>2</v>
      </c>
      <c r="E13" s="35"/>
    </row>
    <row r="14" spans="1:9" x14ac:dyDescent="0.2">
      <c r="A14" s="24" t="s">
        <v>14</v>
      </c>
      <c r="B14" s="11" t="s">
        <v>10</v>
      </c>
      <c r="C14" s="11">
        <f>C13-$H$4</f>
        <v>360</v>
      </c>
      <c r="D14" s="11" t="s">
        <v>2</v>
      </c>
      <c r="E14" s="35">
        <f>C14/$H$6</f>
        <v>12</v>
      </c>
    </row>
    <row r="15" spans="1:9" x14ac:dyDescent="0.2">
      <c r="A15" s="19" t="s">
        <v>17</v>
      </c>
      <c r="B15" s="10" t="s">
        <v>15</v>
      </c>
      <c r="C15" s="13">
        <f>C11/$H$5</f>
        <v>2000</v>
      </c>
      <c r="D15" s="10" t="s">
        <v>16</v>
      </c>
      <c r="E15" s="20"/>
    </row>
    <row r="16" spans="1:9" x14ac:dyDescent="0.2">
      <c r="A16" s="19" t="s">
        <v>17</v>
      </c>
      <c r="B16" s="39" t="s">
        <v>8</v>
      </c>
      <c r="C16" s="39">
        <f>$C$13-$H$4</f>
        <v>360</v>
      </c>
      <c r="D16" s="39" t="s">
        <v>2</v>
      </c>
      <c r="E16" s="20"/>
    </row>
    <row r="17" spans="1:6" x14ac:dyDescent="0.2">
      <c r="A17" s="19" t="s">
        <v>17</v>
      </c>
      <c r="B17" s="10" t="s">
        <v>9</v>
      </c>
      <c r="C17" s="10">
        <f>$H$4*$H$5</f>
        <v>400</v>
      </c>
      <c r="D17" s="10" t="s">
        <v>2</v>
      </c>
      <c r="E17" s="20"/>
    </row>
    <row r="18" spans="1:6" x14ac:dyDescent="0.2">
      <c r="A18" s="19" t="s">
        <v>17</v>
      </c>
      <c r="B18" s="10" t="s">
        <v>10</v>
      </c>
      <c r="C18" s="10">
        <f>C17-$H$4</f>
        <v>360</v>
      </c>
      <c r="D18" s="10" t="s">
        <v>2</v>
      </c>
      <c r="E18" s="20">
        <f>C18/$H$6</f>
        <v>12</v>
      </c>
    </row>
    <row r="19" spans="1:6" x14ac:dyDescent="0.2">
      <c r="A19" s="24" t="s">
        <v>18</v>
      </c>
      <c r="B19" s="11" t="s">
        <v>15</v>
      </c>
      <c r="C19" s="12">
        <f>C15/$H$5</f>
        <v>200</v>
      </c>
      <c r="D19" s="11" t="s">
        <v>16</v>
      </c>
      <c r="E19" s="35"/>
    </row>
    <row r="20" spans="1:6" x14ac:dyDescent="0.2">
      <c r="A20" s="24" t="s">
        <v>18</v>
      </c>
      <c r="B20" s="45" t="s">
        <v>8</v>
      </c>
      <c r="C20" s="45">
        <f>$C$13-$H$4</f>
        <v>360</v>
      </c>
      <c r="D20" s="45" t="s">
        <v>2</v>
      </c>
      <c r="E20" s="35"/>
    </row>
    <row r="21" spans="1:6" x14ac:dyDescent="0.2">
      <c r="A21" s="24" t="s">
        <v>18</v>
      </c>
      <c r="B21" s="11" t="s">
        <v>9</v>
      </c>
      <c r="C21" s="11">
        <f>$H$4*$H$5</f>
        <v>400</v>
      </c>
      <c r="D21" s="11" t="s">
        <v>2</v>
      </c>
      <c r="E21" s="35"/>
    </row>
    <row r="22" spans="1:6" x14ac:dyDescent="0.2">
      <c r="A22" s="24" t="s">
        <v>18</v>
      </c>
      <c r="B22" s="11" t="s">
        <v>10</v>
      </c>
      <c r="C22" s="11">
        <f>C21-$H$4</f>
        <v>360</v>
      </c>
      <c r="D22" s="11" t="s">
        <v>2</v>
      </c>
      <c r="E22" s="35">
        <f>C22/$H$6</f>
        <v>12</v>
      </c>
    </row>
    <row r="23" spans="1:6" x14ac:dyDescent="0.2">
      <c r="A23" s="19" t="s">
        <v>19</v>
      </c>
      <c r="B23" s="10" t="s">
        <v>15</v>
      </c>
      <c r="C23" s="13">
        <f>C19/$H$5</f>
        <v>20</v>
      </c>
      <c r="D23" s="10" t="s">
        <v>16</v>
      </c>
      <c r="E23" s="20"/>
    </row>
    <row r="24" spans="1:6" x14ac:dyDescent="0.2">
      <c r="A24" s="19" t="s">
        <v>19</v>
      </c>
      <c r="B24" s="39" t="s">
        <v>8</v>
      </c>
      <c r="C24" s="39">
        <f>$C$13-$H$4</f>
        <v>360</v>
      </c>
      <c r="D24" s="39" t="s">
        <v>2</v>
      </c>
      <c r="E24" s="20"/>
    </row>
    <row r="25" spans="1:6" x14ac:dyDescent="0.2">
      <c r="A25" s="19" t="s">
        <v>19</v>
      </c>
      <c r="B25" s="10" t="s">
        <v>9</v>
      </c>
      <c r="C25" s="10">
        <f>$H$4*$H$5</f>
        <v>400</v>
      </c>
      <c r="D25" s="10" t="s">
        <v>2</v>
      </c>
      <c r="E25" s="20"/>
    </row>
    <row r="26" spans="1:6" x14ac:dyDescent="0.2">
      <c r="A26" s="19" t="s">
        <v>19</v>
      </c>
      <c r="B26" s="10" t="s">
        <v>10</v>
      </c>
      <c r="C26" s="10">
        <f>C25-$H$4</f>
        <v>360</v>
      </c>
      <c r="D26" s="10" t="s">
        <v>2</v>
      </c>
      <c r="E26" s="20">
        <f>C26/$H$6</f>
        <v>12</v>
      </c>
    </row>
    <row r="27" spans="1:6" x14ac:dyDescent="0.2">
      <c r="A27" s="24" t="s">
        <v>20</v>
      </c>
      <c r="B27" s="11" t="s">
        <v>15</v>
      </c>
      <c r="C27" s="12">
        <f>C23/$H$5</f>
        <v>2</v>
      </c>
      <c r="D27" s="11" t="s">
        <v>16</v>
      </c>
      <c r="E27" s="35"/>
    </row>
    <row r="28" spans="1:6" x14ac:dyDescent="0.2">
      <c r="A28" s="24" t="s">
        <v>20</v>
      </c>
      <c r="B28" s="45" t="s">
        <v>8</v>
      </c>
      <c r="C28" s="45">
        <f>$C$13-$H$4</f>
        <v>360</v>
      </c>
      <c r="D28" s="45" t="s">
        <v>2</v>
      </c>
      <c r="E28" s="35"/>
    </row>
    <row r="29" spans="1:6" ht="17" thickBot="1" x14ac:dyDescent="0.25">
      <c r="A29" s="25" t="s">
        <v>20</v>
      </c>
      <c r="B29" s="26" t="s">
        <v>9</v>
      </c>
      <c r="C29" s="26">
        <f>$H$4*$H$5</f>
        <v>400</v>
      </c>
      <c r="D29" s="26" t="s">
        <v>2</v>
      </c>
      <c r="E29" s="37">
        <f>C29/$H$6</f>
        <v>13.333333333333334</v>
      </c>
    </row>
    <row r="31" spans="1:6" x14ac:dyDescent="0.2">
      <c r="A31" s="1" t="s">
        <v>24</v>
      </c>
      <c r="B31" s="2"/>
      <c r="C31" s="2"/>
      <c r="D31" s="2"/>
      <c r="E31" s="2"/>
      <c r="F31" s="3"/>
    </row>
    <row r="32" spans="1:6" x14ac:dyDescent="0.2">
      <c r="A32" s="4"/>
      <c r="B32" s="5"/>
      <c r="C32" s="5"/>
      <c r="D32" s="5"/>
      <c r="E32" s="5"/>
      <c r="F32" s="6"/>
    </row>
    <row r="33" spans="1:6" x14ac:dyDescent="0.2">
      <c r="A33" s="4"/>
      <c r="B33" s="5"/>
      <c r="C33" s="5"/>
      <c r="D33" s="5"/>
      <c r="E33" s="5"/>
      <c r="F33" s="6"/>
    </row>
    <row r="34" spans="1:6" x14ac:dyDescent="0.2">
      <c r="A34" s="4"/>
      <c r="B34" s="5"/>
      <c r="C34" s="5"/>
      <c r="D34" s="5"/>
      <c r="E34" s="5"/>
      <c r="F34" s="6"/>
    </row>
    <row r="35" spans="1:6" x14ac:dyDescent="0.2">
      <c r="A35" s="4"/>
      <c r="B35" s="5"/>
      <c r="C35" s="5"/>
      <c r="D35" s="5"/>
      <c r="E35" s="5"/>
      <c r="F35" s="6"/>
    </row>
    <row r="36" spans="1:6" x14ac:dyDescent="0.2">
      <c r="A36" s="7"/>
      <c r="B36" s="8"/>
      <c r="C36" s="8"/>
      <c r="D36" s="8"/>
      <c r="E36" s="8"/>
      <c r="F36" s="9"/>
    </row>
  </sheetData>
  <mergeCells count="1">
    <mergeCell ref="A31:F36"/>
  </mergeCells>
  <phoneticPr fontId="3" type="noConversion"/>
  <pageMargins left="0.7" right="0.7" top="0.75" bottom="0.75" header="0.3" footer="0.3"/>
  <pageSetup scale="8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2019-12-18T17:02:03Z</cp:lastPrinted>
  <dcterms:created xsi:type="dcterms:W3CDTF">2019-12-18T15:40:19Z</dcterms:created>
  <dcterms:modified xsi:type="dcterms:W3CDTF">2019-12-18T17:02:07Z</dcterms:modified>
</cp:coreProperties>
</file>