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fredwaheejr./Desktop/Coding Bootcamp/Analysis Projects/Crowdfunding Analysis/"/>
    </mc:Choice>
  </mc:AlternateContent>
  <xr:revisionPtr revIDLastSave="0" documentId="13_ncr:1_{25E6595F-BDD0-CC4B-8C06-17DD7974D36E}" xr6:coauthVersionLast="47" xr6:coauthVersionMax="47" xr10:uidLastSave="{00000000-0000-0000-0000-000000000000}"/>
  <bookViews>
    <workbookView xWindow="0" yWindow="500" windowWidth="28800" windowHeight="16080" activeTab="1" xr2:uid="{00000000-000D-0000-FFFF-FFFF00000000}"/>
  </bookViews>
  <sheets>
    <sheet name="Kickstarter" sheetId="1" r:id="rId1"/>
    <sheet name="Chart1" sheetId="14" r:id="rId2"/>
    <sheet name="Category Statistics" sheetId="2" r:id="rId3"/>
    <sheet name="Subcategory Statistics" sheetId="3" r:id="rId4"/>
    <sheet name="Outcomes Based on Launch Date" sheetId="6" r:id="rId5"/>
    <sheet name="Edinburgh Research" sheetId="7" r:id="rId6"/>
    <sheet name="Descriptive Statistics" sheetId="10" r:id="rId7"/>
    <sheet name="Successful US Kickstarters" sheetId="8" r:id="rId8"/>
    <sheet name="Failed US Kickstarters" sheetId="9" r:id="rId9"/>
    <sheet name="Successful US IR" sheetId="11" r:id="rId10"/>
    <sheet name="Failed US IR" sheetId="12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9" i="10" l="1"/>
  <c r="B29" i="10"/>
  <c r="C28" i="10"/>
  <c r="C27" i="10"/>
  <c r="B28" i="10"/>
  <c r="B27" i="10"/>
  <c r="C26" i="10"/>
  <c r="B26" i="10"/>
  <c r="C22" i="10"/>
  <c r="B22" i="10"/>
  <c r="B21" i="10"/>
  <c r="B20" i="10"/>
  <c r="C21" i="10"/>
  <c r="C20" i="10"/>
  <c r="C19" i="10"/>
  <c r="B19" i="10"/>
  <c r="C14" i="10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C25" i="10"/>
  <c r="B25" i="10"/>
  <c r="C24" i="10"/>
  <c r="B24" i="10"/>
  <c r="C18" i="10"/>
  <c r="B18" i="10"/>
  <c r="C17" i="10"/>
  <c r="B17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522" i="1"/>
  <c r="T52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<sst xmlns="http://schemas.openxmlformats.org/spreadsheetml/2006/main" count="39661" uniqueCount="8401">
  <si>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</si>
  <si>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</si>
  <si>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</si>
  <si>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</si>
  <si>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</si>
  <si>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</si>
  <si>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</si>
  <si>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</si>
  <si>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</si>
  <si>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</si>
  <si>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</si>
  <si>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</si>
  <si>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</si>
  <si>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</si>
  <si>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</si>
  <si>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</si>
  <si>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</si>
  <si>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</si>
  <si>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</si>
  <si>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</si>
  <si>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</si>
  <si>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</si>
  <si>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</si>
  <si>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</si>
  <si>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</si>
  <si>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</si>
  <si>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</si>
  <si>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</si>
  <si>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</si>
  <si>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</si>
  <si>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</si>
  <si>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</si>
  <si>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</si>
  <si>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</si>
  <si>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</si>
  <si>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</si>
  <si>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</si>
  <si>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</si>
  <si>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</si>
  <si>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</si>
  <si>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</si>
  <si>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</si>
  <si>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</si>
  <si>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</si>
  <si>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</si>
  <si>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</si>
  <si>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</si>
  <si>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</si>
  <si>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</si>
  <si>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</si>
  <si>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</si>
  <si>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</si>
  <si>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</si>
  <si>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</si>
  <si>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</si>
  <si>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</si>
  <si>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</si>
  <si>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</si>
  <si>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</si>
  <si>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</si>
  <si>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</si>
  <si>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</si>
  <si>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</si>
  <si>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</si>
  <si>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</si>
  <si>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</si>
  <si>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</si>
  <si>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</si>
  <si>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</si>
  <si>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</si>
  <si>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</si>
  <si>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</si>
  <si>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</si>
  <si>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</si>
  <si>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</si>
  <si>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</si>
  <si>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</si>
  <si>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</si>
  <si>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</si>
  <si>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</si>
  <si>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</si>
  <si>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</si>
  <si>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</si>
  <si>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</si>
  <si>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</si>
  <si>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</si>
  <si>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</si>
  <si>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</si>
  <si>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</si>
  <si>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</si>
  <si>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</si>
  <si>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</si>
  <si>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</si>
  <si>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</si>
  <si>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</si>
  <si>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</si>
  <si>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</si>
  <si>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</si>
  <si>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</si>
  <si>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</si>
  <si>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</si>
  <si>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</si>
  <si>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</si>
  <si>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</si>
  <si>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</si>
  <si>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</si>
  <si>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</si>
  <si>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</si>
  <si>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</si>
  <si>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</si>
  <si>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</si>
  <si>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</si>
  <si>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</si>
  <si>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</si>
  <si>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</si>
  <si>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</si>
  <si>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</si>
  <si>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</si>
  <si>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</si>
  <si>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</si>
  <si>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</si>
  <si>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</si>
  <si>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</si>
  <si>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</si>
  <si>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</si>
  <si>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</si>
  <si>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</si>
  <si>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</si>
  <si>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</si>
  <si>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</si>
  <si>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</si>
  <si>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</si>
  <si>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</si>
  <si>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</si>
  <si>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</si>
  <si>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</si>
  <si>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</si>
  <si>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</si>
  <si>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</si>
  <si>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</si>
  <si>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</si>
  <si>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</si>
  <si>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</si>
  <si>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</si>
  <si>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</si>
  <si>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</si>
  <si>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</si>
  <si>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</si>
  <si>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</si>
  <si>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</si>
  <si>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</si>
  <si>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</si>
  <si>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</si>
  <si>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</si>
  <si>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</si>
  <si>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</si>
  <si>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</si>
  <si>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</si>
  <si>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</si>
  <si>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</si>
  <si>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</si>
  <si>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</si>
  <si>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</si>
  <si>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</si>
  <si>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</si>
  <si>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</si>
  <si>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</si>
  <si>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</si>
  <si>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</si>
  <si>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</si>
  <si>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</si>
  <si>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</si>
  <si>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</si>
  <si>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</si>
  <si>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</si>
  <si>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</si>
  <si>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</si>
  <si>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</si>
  <si>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</si>
  <si>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</si>
  <si>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</si>
  <si>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</si>
  <si>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</si>
  <si>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</si>
  <si>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</si>
  <si>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</si>
  <si>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</si>
  <si>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</si>
  <si>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</si>
  <si>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</si>
  <si>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</si>
  <si>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</si>
  <si>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</si>
  <si>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</si>
  <si>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</si>
  <si>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</si>
  <si>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</si>
  <si>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</si>
  <si>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</si>
  <si>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</si>
  <si>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</si>
  <si>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</si>
  <si>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</si>
  <si>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</si>
  <si>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</si>
  <si>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</si>
  <si>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</si>
  <si>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</si>
  <si>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</si>
  <si>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</si>
  <si>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</si>
  <si>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</si>
  <si>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</si>
  <si>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</si>
  <si>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</si>
  <si>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</si>
  <si>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</si>
  <si>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</si>
  <si>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</si>
  <si>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</si>
  <si>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</si>
  <si>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</si>
  <si>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</si>
  <si>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</si>
  <si>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</si>
  <si>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</si>
  <si>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</si>
  <si>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</si>
  <si>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</si>
  <si>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</si>
  <si>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</si>
  <si>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</si>
  <si>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</si>
  <si>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</si>
  <si>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</si>
  <si>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</si>
  <si>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</si>
  <si>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</si>
  <si>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</si>
  <si>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</si>
  <si>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</si>
  <si>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</si>
  <si>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</si>
  <si>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</si>
  <si>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</si>
  <si>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</si>
  <si>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</si>
  <si>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</si>
  <si>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</si>
  <si>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</si>
  <si>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</si>
  <si>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</si>
  <si>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</si>
  <si>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</si>
  <si>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</si>
  <si>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</si>
  <si>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</si>
  <si>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</si>
  <si>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</si>
  <si>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</si>
  <si>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</si>
  <si>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</si>
  <si>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</si>
  <si>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</si>
  <si>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</si>
  <si>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</si>
  <si>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</si>
  <si>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</si>
  <si>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</si>
  <si>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</si>
  <si>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</si>
  <si>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</si>
  <si>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</si>
  <si>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</si>
  <si>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</si>
  <si>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</si>
  <si>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</si>
  <si>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</si>
  <si>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</si>
  <si>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</si>
  <si>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</si>
  <si>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</si>
  <si>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</si>
  <si>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</si>
  <si>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</si>
  <si>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</si>
  <si>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</si>
  <si>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</si>
  <si>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</si>
  <si>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</si>
  <si>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</si>
  <si>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</si>
  <si>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</si>
  <si>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</si>
  <si>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</si>
  <si>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</si>
  <si>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</si>
  <si>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</si>
  <si>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</si>
  <si>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</si>
  <si>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</si>
  <si>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</si>
  <si>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</si>
  <si>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</si>
  <si>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</si>
  <si>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</si>
  <si>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</si>
  <si>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</si>
  <si>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</si>
  <si>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</si>
  <si>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</si>
  <si>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</si>
  <si>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</si>
  <si>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</si>
  <si>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</si>
  <si>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</si>
  <si>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</si>
  <si>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</si>
  <si>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</si>
  <si>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</si>
  <si>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</si>
  <si>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</si>
  <si>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</si>
  <si>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</si>
  <si>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</si>
  <si>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</si>
  <si>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</si>
  <si>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</si>
  <si>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</si>
  <si>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</si>
  <si>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</si>
  <si>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</si>
  <si>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</si>
  <si>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</si>
  <si>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</si>
  <si>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</si>
  <si>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</si>
  <si>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</si>
  <si>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</si>
  <si>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</si>
  <si>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</si>
  <si>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</si>
  <si>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</si>
  <si>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</si>
  <si>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</si>
  <si>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</si>
  <si>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</si>
  <si>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</si>
  <si>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</si>
  <si>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</si>
  <si>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</si>
  <si>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</si>
  <si>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</si>
  <si>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</si>
  <si>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</si>
  <si>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</si>
  <si>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</si>
  <si>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</si>
  <si>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</si>
  <si>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</si>
  <si>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</si>
  <si>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</si>
  <si>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</si>
  <si>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</si>
  <si>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</si>
  <si>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</si>
  <si>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</si>
  <si>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</si>
  <si>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</si>
  <si>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</si>
  <si>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</si>
  <si>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</si>
  <si>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</si>
  <si>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</si>
  <si>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</si>
  <si>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</si>
  <si>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</si>
  <si>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</si>
  <si>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</si>
  <si>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</si>
  <si>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</si>
  <si>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</si>
  <si>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</si>
  <si>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</si>
  <si>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</si>
  <si>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</si>
  <si>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</si>
  <si>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</si>
  <si>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</si>
  <si>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</si>
  <si>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</si>
  <si>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</si>
  <si>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</si>
  <si>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</si>
  <si>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</si>
  <si>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</si>
  <si>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</si>
  <si>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</si>
  <si>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</si>
  <si>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</si>
  <si>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</si>
  <si>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</si>
  <si>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</si>
  <si>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</si>
  <si>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</si>
  <si>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</si>
  <si>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</si>
  <si>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</si>
  <si>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</si>
  <si>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</si>
  <si>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</si>
  <si>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</si>
  <si>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</si>
  <si>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</si>
  <si>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</si>
  <si>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</si>
  <si>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</si>
  <si>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</si>
  <si>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</si>
  <si>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</si>
  <si>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</si>
  <si>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</si>
  <si>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</si>
  <si>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</si>
  <si>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</si>
  <si>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</si>
  <si>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</si>
  <si>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</si>
  <si>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</si>
  <si>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</si>
  <si>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</si>
  <si>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</si>
  <si>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</si>
  <si>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</si>
  <si>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</si>
  <si>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</si>
  <si>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</si>
  <si>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</si>
  <si>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</si>
  <si>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</si>
  <si>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</si>
  <si>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</si>
  <si>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</si>
  <si>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</si>
  <si>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</si>
  <si>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</si>
  <si>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</si>
  <si>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</si>
  <si>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</si>
  <si>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</si>
  <si>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</si>
  <si>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</si>
  <si>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</si>
  <si>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</si>
  <si>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</si>
  <si>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</si>
  <si>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</si>
  <si>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</si>
  <si>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</si>
  <si>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</si>
  <si>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</si>
  <si>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</si>
  <si>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</si>
  <si>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</si>
  <si>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</si>
  <si>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</si>
  <si>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</si>
  <si>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</si>
  <si>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</si>
  <si>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</si>
  <si>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</si>
  <si>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</si>
  <si>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</si>
  <si>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</si>
  <si>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</si>
  <si>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</si>
  <si>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</si>
  <si>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</si>
  <si>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</si>
  <si>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</si>
  <si>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</si>
  <si>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</si>
  <si>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</si>
  <si>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</si>
  <si>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</si>
  <si>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</si>
  <si>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</si>
  <si>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</si>
  <si>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</si>
  <si>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</si>
  <si>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</si>
  <si>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</si>
  <si>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</si>
  <si>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</si>
  <si>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</si>
  <si>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</si>
  <si>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</si>
  <si>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</si>
  <si>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</si>
  <si>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</si>
  <si>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</si>
  <si>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</si>
  <si>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</si>
  <si>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</si>
  <si>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</si>
  <si>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</si>
  <si>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</si>
  <si>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</si>
  <si>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</si>
  <si>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</si>
  <si>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</si>
  <si>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</si>
  <si>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</si>
  <si>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</si>
  <si>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</si>
  <si>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</si>
  <si>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</si>
  <si>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</si>
  <si>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</si>
  <si>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</si>
  <si>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</si>
  <si>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</si>
  <si>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</si>
  <si>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</si>
  <si>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</si>
  <si>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</si>
  <si>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</si>
  <si>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</si>
  <si>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</si>
  <si>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</si>
  <si>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</si>
  <si>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</si>
  <si>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</si>
  <si>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</si>
  <si>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</si>
  <si>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</si>
  <si>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</si>
  <si>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</si>
  <si>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</si>
  <si>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</si>
  <si>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</si>
  <si>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</si>
  <si>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</si>
  <si>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</si>
  <si>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</si>
  <si>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</si>
  <si>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</si>
  <si>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</si>
  <si>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</si>
  <si>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</si>
  <si>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</si>
  <si>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</si>
  <si>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</si>
  <si>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</si>
  <si>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</si>
  <si>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</si>
  <si>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</si>
  <si>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</si>
  <si>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</si>
  <si>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</si>
  <si>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</si>
  <si>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</si>
  <si>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</si>
  <si>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</si>
  <si>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</si>
  <si>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</si>
  <si>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</si>
  <si>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</si>
  <si>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</si>
  <si>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</si>
  <si>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</si>
  <si>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</si>
  <si>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</si>
  <si>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</si>
  <si>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</si>
  <si>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</si>
  <si>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</si>
  <si>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</si>
  <si>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</si>
  <si>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</si>
  <si>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</si>
  <si>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</si>
  <si>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</si>
  <si>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</si>
  <si>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</si>
  <si>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</si>
  <si>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</si>
  <si>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</si>
  <si>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</si>
  <si>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</si>
  <si>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</si>
  <si>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</si>
  <si>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</si>
  <si>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</si>
  <si>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</si>
  <si>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</si>
  <si>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</si>
  <si>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</si>
  <si>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</si>
  <si>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</si>
  <si>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</si>
  <si>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</si>
  <si>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</si>
  <si>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</si>
  <si>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</si>
  <si>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</si>
  <si>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</si>
  <si>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</si>
  <si>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</si>
  <si>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</si>
  <si>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</si>
  <si>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</si>
  <si>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</si>
  <si>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</si>
  <si>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</si>
  <si>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</si>
  <si>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</si>
  <si>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</si>
  <si>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</si>
  <si>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</si>
  <si>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</si>
  <si>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</si>
  <si>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</si>
  <si>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</si>
  <si>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</si>
  <si>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</si>
  <si>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</si>
  <si>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</si>
  <si>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</si>
  <si>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</si>
  <si>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</si>
  <si>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</si>
  <si>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</si>
  <si>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</si>
  <si>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</si>
  <si>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</si>
  <si>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</si>
  <si>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</si>
  <si>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</si>
  <si>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</si>
  <si>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</si>
  <si>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</si>
  <si>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</si>
  <si>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</si>
  <si>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</si>
  <si>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</si>
  <si>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</si>
  <si>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</si>
  <si>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</si>
  <si>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</si>
  <si>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</si>
  <si>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</si>
  <si>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</si>
  <si>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</si>
  <si>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</si>
  <si>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</si>
  <si>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</si>
  <si>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</si>
  <si>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</si>
  <si>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</si>
  <si>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</si>
  <si>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</si>
  <si>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</si>
  <si>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</si>
  <si>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</si>
  <si>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</si>
  <si>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</si>
  <si>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</si>
  <si>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</si>
  <si>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</si>
  <si>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</si>
  <si>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</si>
  <si>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</si>
  <si>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</si>
  <si>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</si>
  <si>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</si>
  <si>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</si>
  <si>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</si>
  <si>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</si>
  <si>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</si>
  <si>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</si>
  <si>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</si>
  <si>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</si>
  <si>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</si>
  <si>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</si>
  <si>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</si>
  <si>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</si>
  <si>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</si>
  <si>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</si>
  <si>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</si>
  <si>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</si>
  <si>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</si>
  <si>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</si>
  <si>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</si>
  <si>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</si>
  <si>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</si>
  <si>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</si>
  <si>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</si>
  <si>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</si>
  <si>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</si>
  <si>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</si>
  <si>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</si>
  <si>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</si>
  <si>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</si>
  <si>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</si>
  <si>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</si>
  <si>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</si>
  <si>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</si>
  <si>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</si>
  <si>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</si>
  <si>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</si>
  <si>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</si>
  <si>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</si>
  <si>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</si>
  <si>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</si>
  <si>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</si>
  <si>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</si>
  <si>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</si>
  <si>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</si>
  <si>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</si>
  <si>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</si>
  <si>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</si>
  <si>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</si>
  <si>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</si>
  <si>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</si>
  <si>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</si>
  <si>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</si>
  <si>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</si>
  <si>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</si>
  <si>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</si>
  <si>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</si>
  <si>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</si>
  <si>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</si>
  <si>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</si>
  <si>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</si>
  <si>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</si>
  <si>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</si>
  <si>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</si>
  <si>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</si>
  <si>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</si>
  <si>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</si>
  <si>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</si>
  <si>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</si>
  <si>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</si>
  <si>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</si>
  <si>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</si>
  <si>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</si>
  <si>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</si>
  <si>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</si>
  <si>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</si>
  <si>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</si>
  <si>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</si>
  <si>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</si>
  <si>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</si>
  <si>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</si>
  <si>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</si>
  <si>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</si>
  <si>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</si>
  <si>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</si>
  <si>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</si>
  <si>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</si>
  <si>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</si>
  <si>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</si>
  <si>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</si>
  <si>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</si>
  <si>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</si>
  <si>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</si>
  <si>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</si>
  <si>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</si>
  <si>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</si>
  <si>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</si>
  <si>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</si>
  <si>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</si>
  <si>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</si>
  <si>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</si>
  <si>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</si>
  <si>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</si>
  <si>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</si>
  <si>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</si>
  <si>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</si>
  <si>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</si>
  <si>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</si>
  <si>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</si>
  <si>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</si>
  <si>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</si>
  <si>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</si>
  <si>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</si>
  <si>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</si>
  <si>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</si>
  <si>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</si>
  <si>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</si>
  <si>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</si>
  <si>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</si>
  <si>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</si>
  <si>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</si>
  <si>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</si>
  <si>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</si>
  <si>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</si>
  <si>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</si>
  <si>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</si>
  <si>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</si>
  <si>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</si>
  <si>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</si>
  <si>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</si>
  <si>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</si>
  <si>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</si>
  <si>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</si>
  <si>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</si>
  <si>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</si>
  <si>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</si>
  <si>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</si>
  <si>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</si>
  <si>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</si>
  <si>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</si>
  <si>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</si>
  <si>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</si>
  <si>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</si>
  <si>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</si>
  <si>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</si>
  <si>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</si>
  <si>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</si>
  <si>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</si>
  <si>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</si>
  <si>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</si>
  <si>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</si>
  <si>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</si>
  <si>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</si>
  <si>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</si>
  <si>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</si>
  <si>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</si>
  <si>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</si>
  <si>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</si>
  <si>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</si>
  <si>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</si>
  <si>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</si>
  <si>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</si>
  <si>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</si>
  <si>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</si>
  <si>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</si>
  <si>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</si>
  <si>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</si>
  <si>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</si>
  <si>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</si>
  <si>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</si>
  <si>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</si>
  <si>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</si>
  <si>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</si>
  <si>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</si>
  <si>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</si>
  <si>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</si>
  <si>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</si>
  <si>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</si>
  <si>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</si>
  <si>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</si>
  <si>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</si>
  <si>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</si>
  <si>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</si>
  <si>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</si>
  <si>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</si>
  <si>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</si>
  <si>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</si>
  <si>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</si>
  <si>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</si>
  <si>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</si>
  <si>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</si>
  <si>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</si>
  <si>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</si>
  <si>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</si>
  <si>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</si>
  <si>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</si>
  <si>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</si>
  <si>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</si>
  <si>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</si>
  <si>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</si>
  <si>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</si>
  <si>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</si>
  <si>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</si>
  <si>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</si>
  <si>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</si>
  <si>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</si>
  <si>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</si>
  <si>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</si>
  <si>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</si>
  <si>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</si>
  <si>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</si>
  <si>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</si>
  <si>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</si>
  <si>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</si>
  <si>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</si>
  <si>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</si>
  <si>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</si>
  <si>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</si>
  <si>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</si>
  <si>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</si>
  <si>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</si>
  <si>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</si>
  <si>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</si>
  <si>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</si>
  <si>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</si>
  <si>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</si>
  <si>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</si>
  <si>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</si>
  <si>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</si>
  <si>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</si>
  <si>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</si>
  <si>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</si>
  <si>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</si>
  <si>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</si>
  <si>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</si>
  <si>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</si>
  <si>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</si>
  <si>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</si>
  <si>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</si>
  <si>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</si>
  <si>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</si>
  <si>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</si>
  <si>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</si>
  <si>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</si>
  <si>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</si>
  <si>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</si>
  <si>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</si>
  <si>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</si>
  <si>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</si>
  <si>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</si>
  <si>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</si>
  <si>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</si>
  <si>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</si>
  <si>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</si>
  <si>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</si>
  <si>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</si>
  <si>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</si>
  <si>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</si>
  <si>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</si>
  <si>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</si>
  <si>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</si>
  <si>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</si>
  <si>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</si>
  <si>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</si>
  <si>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</si>
  <si>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</si>
  <si>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</si>
  <si>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</si>
  <si>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</si>
  <si>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</si>
  <si>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</si>
  <si>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</si>
  <si>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</si>
  <si>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</si>
  <si>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</si>
  <si>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</si>
  <si>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</si>
  <si>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</si>
  <si>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</si>
  <si>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</si>
  <si>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</si>
  <si>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</si>
  <si>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</si>
  <si>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</si>
  <si>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</si>
  <si>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</si>
  <si>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</si>
  <si>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</si>
  <si>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</si>
  <si>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</si>
  <si>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</si>
  <si>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</si>
  <si>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</si>
  <si>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</si>
  <si>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</si>
  <si>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</si>
  <si>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</si>
  <si>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</si>
  <si>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</si>
  <si>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</si>
  <si>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</si>
  <si>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</si>
  <si>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</si>
  <si>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</si>
  <si>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</si>
  <si>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</si>
  <si>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</si>
  <si>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</si>
  <si>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</si>
  <si>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</si>
  <si>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</si>
  <si>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</si>
  <si>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</si>
  <si>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</si>
  <si>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</si>
  <si>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</si>
  <si>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</si>
  <si>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</si>
  <si>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</si>
  <si>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</si>
  <si>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</si>
  <si>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</si>
  <si>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</si>
  <si>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</si>
  <si>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</si>
  <si>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</si>
  <si>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</si>
  <si>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</si>
  <si>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</si>
  <si>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</si>
  <si>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</si>
  <si>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</si>
  <si>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</si>
  <si>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</si>
  <si>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</si>
  <si>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</si>
  <si>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</si>
  <si>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</si>
  <si>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</si>
  <si>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</si>
  <si>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</si>
  <si>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</si>
  <si>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</si>
  <si>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</si>
  <si>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</si>
  <si>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</si>
  <si>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</si>
  <si>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</si>
  <si>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</si>
  <si>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</si>
  <si>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</si>
  <si>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</si>
  <si>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</si>
  <si>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</si>
  <si>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</si>
  <si>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</si>
  <si>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</si>
  <si>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</si>
  <si>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</si>
  <si>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</si>
  <si>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</si>
  <si>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</si>
  <si>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</si>
  <si>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</si>
  <si>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</si>
  <si>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</si>
  <si>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</si>
  <si>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</si>
  <si>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</si>
  <si>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</si>
  <si>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</si>
  <si>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</si>
  <si>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</si>
  <si>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</si>
  <si>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</si>
  <si>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</si>
  <si>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</si>
  <si>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</si>
  <si>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</si>
  <si>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</si>
  <si>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</si>
  <si>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</si>
  <si>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</si>
  <si>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</si>
  <si>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</si>
  <si>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</si>
  <si>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</si>
  <si>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</si>
  <si>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</si>
  <si>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</si>
  <si>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</si>
  <si>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</si>
  <si>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</si>
  <si>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</si>
  <si>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</si>
  <si>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</si>
  <si>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</si>
  <si>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</si>
  <si>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</si>
  <si>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</si>
  <si>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</si>
  <si>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</si>
  <si>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</si>
  <si>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</si>
  <si>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</si>
  <si>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</si>
  <si>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</si>
  <si>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</si>
  <si>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</si>
  <si>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</si>
  <si>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</si>
  <si>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</si>
  <si>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</si>
  <si>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</si>
  <si>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</si>
  <si>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</si>
  <si>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</si>
  <si>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</si>
  <si>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</si>
  <si>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</si>
  <si>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</si>
  <si>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</si>
  <si>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</si>
  <si>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</si>
  <si>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</si>
  <si>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</si>
  <si>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</si>
  <si>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</si>
  <si>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</si>
  <si>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</si>
  <si>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</si>
  <si>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</si>
  <si>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</si>
  <si>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</si>
  <si>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</si>
  <si>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</si>
  <si>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</si>
  <si>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</si>
  <si>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</si>
  <si>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</si>
  <si>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</si>
  <si>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</si>
  <si>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</si>
  <si>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</si>
  <si>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</si>
  <si>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</si>
  <si>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</si>
  <si>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</si>
  <si>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</si>
  <si>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</si>
  <si>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</si>
  <si>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</si>
  <si>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</si>
  <si>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</si>
  <si>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</si>
  <si>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</si>
  <si>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</si>
  <si>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</si>
  <si>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</si>
  <si>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</si>
  <si>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</si>
  <si>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</si>
  <si>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</si>
  <si>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</si>
  <si>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</si>
  <si>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</si>
  <si>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</si>
  <si>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</si>
  <si>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</si>
  <si>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</si>
  <si>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</si>
  <si>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</si>
  <si>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</si>
  <si>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</si>
  <si>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</si>
  <si>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</si>
  <si>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</si>
  <si>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</si>
  <si>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</si>
  <si>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</si>
  <si>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</si>
  <si>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</si>
  <si>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</si>
  <si>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</si>
  <si>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</si>
  <si>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</si>
  <si>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</si>
  <si>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</si>
  <si>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</si>
  <si>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</si>
  <si>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</si>
  <si>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</si>
  <si>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</si>
  <si>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</si>
  <si>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</si>
  <si>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</si>
  <si>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</si>
  <si>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</si>
  <si>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</si>
  <si>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</si>
  <si>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</si>
  <si>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</si>
  <si>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</si>
  <si>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</si>
  <si>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</si>
  <si>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</si>
  <si>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</si>
  <si>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</si>
  <si>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</si>
  <si>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</si>
  <si>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</si>
  <si>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</si>
  <si>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</si>
  <si>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</si>
  <si>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</si>
  <si>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</si>
  <si>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</si>
  <si>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</si>
  <si>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</si>
  <si>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</si>
  <si>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</si>
  <si>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</si>
  <si>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</si>
  <si>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</si>
  <si>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</si>
  <si>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</si>
  <si>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</si>
  <si>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</si>
  <si>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</si>
  <si>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</si>
  <si>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</si>
  <si>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</si>
  <si>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</si>
  <si>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</si>
  <si>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</si>
  <si>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</si>
  <si>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</si>
  <si>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</si>
  <si>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</si>
  <si>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</si>
  <si>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</si>
  <si>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</si>
  <si>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</si>
  <si>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</si>
  <si>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</si>
  <si>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</si>
  <si>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</si>
  <si>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</si>
  <si>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</si>
  <si>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</si>
  <si>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</si>
  <si>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</si>
  <si>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</si>
  <si>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</si>
  <si>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</si>
  <si>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</si>
  <si>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</si>
  <si>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</si>
  <si>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</si>
  <si>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</si>
  <si>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</si>
  <si>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</si>
  <si>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</si>
  <si>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</si>
  <si>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</si>
  <si>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</si>
  <si>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</si>
  <si>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</si>
  <si>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</si>
  <si>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</si>
  <si>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</si>
  <si>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</si>
  <si>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</si>
  <si>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</si>
  <si>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</si>
  <si>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</si>
  <si>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</si>
  <si>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</si>
  <si>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</si>
  <si>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</si>
  <si>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</si>
  <si>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</si>
  <si>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</si>
  <si>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</si>
  <si>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</si>
  <si>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</si>
  <si>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</si>
  <si>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</si>
  <si>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</si>
  <si>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</si>
  <si>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</si>
  <si>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</si>
  <si>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</si>
  <si>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</si>
  <si>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</si>
  <si>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</si>
  <si>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</si>
  <si>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</si>
  <si>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</si>
  <si>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</si>
  <si>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</si>
  <si>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</si>
  <si>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</si>
  <si>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</si>
  <si>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</si>
  <si>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</si>
  <si>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</si>
  <si>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</si>
  <si>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</si>
  <si>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</si>
  <si>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</si>
  <si>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</si>
  <si>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</si>
  <si>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</si>
  <si>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</si>
  <si>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</si>
  <si>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</si>
  <si>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</si>
  <si>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</si>
  <si>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</si>
  <si>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</si>
  <si>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</si>
  <si>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</si>
  <si>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</si>
  <si>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</si>
  <si>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</si>
  <si>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</si>
  <si>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</si>
  <si>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</si>
  <si>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</si>
  <si>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</si>
  <si>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</si>
  <si>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</si>
  <si>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</si>
  <si>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</si>
  <si>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</si>
  <si>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</si>
  <si>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</si>
  <si>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</si>
  <si>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</si>
  <si>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</si>
  <si>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</si>
  <si>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</si>
  <si>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</si>
  <si>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</si>
  <si>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</si>
  <si>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</si>
  <si>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</si>
  <si>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</si>
  <si>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</si>
  <si>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</si>
  <si>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</si>
  <si>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</si>
  <si>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</si>
  <si>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</si>
  <si>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</si>
  <si>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</si>
  <si>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</si>
  <si>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</si>
  <si>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</si>
  <si>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</si>
  <si>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</si>
  <si>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</si>
  <si>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</si>
  <si>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</si>
  <si>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</si>
  <si>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</si>
  <si>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</si>
  <si>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</si>
  <si>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</si>
  <si>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</si>
  <si>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</si>
  <si>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</si>
  <si>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</si>
  <si>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</si>
  <si>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</si>
  <si>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</si>
  <si>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</si>
  <si>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</si>
  <si>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</si>
  <si>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</si>
  <si>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</si>
  <si>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</si>
  <si>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</si>
  <si>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</si>
  <si>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</si>
  <si>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</si>
  <si>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</si>
  <si>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</si>
  <si>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</si>
  <si>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</si>
  <si>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</si>
  <si>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</si>
  <si>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</si>
  <si>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</si>
  <si>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</si>
  <si>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</si>
  <si>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</si>
  <si>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</si>
  <si>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</si>
  <si>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</si>
  <si>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</si>
  <si>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</si>
  <si>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</si>
  <si>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</si>
  <si>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</si>
  <si>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</si>
  <si>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</si>
  <si>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</si>
  <si>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</si>
  <si>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</si>
  <si>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</si>
  <si>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</si>
  <si>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</si>
  <si>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</si>
  <si>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</si>
  <si>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</si>
  <si>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</si>
  <si>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</si>
  <si>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</si>
  <si>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</si>
  <si>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</si>
  <si>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</si>
  <si>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</si>
  <si>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</si>
  <si>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</si>
  <si>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</si>
  <si>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</si>
  <si>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</si>
  <si>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</si>
  <si>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</si>
  <si>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</si>
  <si>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</si>
  <si>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</si>
  <si>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</si>
  <si>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</si>
  <si>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</si>
  <si>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</si>
  <si>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</si>
  <si>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</si>
  <si>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</si>
  <si>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</si>
  <si>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</si>
  <si>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</si>
  <si>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</si>
  <si>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</si>
  <si>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</si>
  <si>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</si>
  <si>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</si>
  <si>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</si>
  <si>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</si>
  <si>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</si>
  <si>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</si>
  <si>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</si>
  <si>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</si>
  <si>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</si>
  <si>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</si>
  <si>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</si>
  <si>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</si>
  <si>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</si>
  <si>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</si>
  <si>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</si>
  <si>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</si>
  <si>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</si>
  <si>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</si>
  <si>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</si>
  <si>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</si>
  <si>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</si>
  <si>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</si>
  <si>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</si>
  <si>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</si>
  <si>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</si>
  <si>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</si>
  <si>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</si>
  <si>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</si>
  <si>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</si>
  <si>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</si>
  <si>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</si>
  <si>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</si>
  <si>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</si>
  <si>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</si>
  <si>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</si>
  <si>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</si>
  <si>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</si>
  <si>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</si>
  <si>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</si>
  <si>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</si>
  <si>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</si>
  <si>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</si>
  <si>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</si>
  <si>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</si>
  <si>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</si>
  <si>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</si>
  <si>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</si>
  <si>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</si>
  <si>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</si>
  <si>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</si>
  <si>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</si>
  <si>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</si>
  <si>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</si>
  <si>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</si>
  <si>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</si>
  <si>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</si>
  <si>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</si>
  <si>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</si>
  <si>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</si>
  <si>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</si>
  <si>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</si>
  <si>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</si>
  <si>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</si>
  <si>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</si>
  <si>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</si>
  <si>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</si>
  <si>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</si>
  <si>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</si>
  <si>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</si>
  <si>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</si>
  <si>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</si>
  <si>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</si>
  <si>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</si>
  <si>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</si>
  <si>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</si>
  <si>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</si>
  <si>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</si>
  <si>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</si>
  <si>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</si>
  <si>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</si>
  <si>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</si>
  <si>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</si>
  <si>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</si>
  <si>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</si>
  <si>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</si>
  <si>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</si>
  <si>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</si>
  <si>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</si>
  <si>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</si>
  <si>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</si>
  <si>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</si>
  <si>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</si>
  <si>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</si>
  <si>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</si>
  <si>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</si>
  <si>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</si>
  <si>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</si>
  <si>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</si>
  <si>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</si>
  <si>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</si>
  <si>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</si>
  <si>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</si>
  <si>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</si>
  <si>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</si>
  <si>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</si>
  <si>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</si>
  <si>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</si>
  <si>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</si>
  <si>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</si>
  <si>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</si>
  <si>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</si>
  <si>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</si>
  <si>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</si>
  <si>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</si>
  <si>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</si>
  <si>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</si>
  <si>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</si>
  <si>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</si>
  <si>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</si>
  <si>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</si>
  <si>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</si>
  <si>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</si>
  <si>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</si>
  <si>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</si>
  <si>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</si>
  <si>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</si>
  <si>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</si>
  <si>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</si>
  <si>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</si>
  <si>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</si>
  <si>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</si>
  <si>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</si>
  <si>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</si>
  <si>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</si>
  <si>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</si>
  <si>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</si>
  <si>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</si>
  <si>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</si>
  <si>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</si>
  <si>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</si>
  <si>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</si>
  <si>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</si>
  <si>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</si>
  <si>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</si>
  <si>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</si>
  <si>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</si>
  <si>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</si>
  <si>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</si>
  <si>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</si>
  <si>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</si>
  <si>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</si>
  <si>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</si>
  <si>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</si>
  <si>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</si>
  <si>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</si>
  <si>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</si>
  <si>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</si>
  <si>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</si>
  <si>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</si>
  <si>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</si>
  <si>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</si>
  <si>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</si>
  <si>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</si>
  <si>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</si>
  <si>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</si>
  <si>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</si>
  <si>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</si>
  <si>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</si>
  <si>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</si>
  <si>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</si>
  <si>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</si>
  <si>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</si>
  <si>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</si>
  <si>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</si>
  <si>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</si>
  <si>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</si>
  <si>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</si>
  <si>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</si>
  <si>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</si>
  <si>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</si>
  <si>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</si>
  <si>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</si>
  <si>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</si>
  <si>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</si>
  <si>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</si>
  <si>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</si>
  <si>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</si>
  <si>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</si>
  <si>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</si>
  <si>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</si>
  <si>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</si>
  <si>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</si>
  <si>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</si>
  <si>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</si>
  <si>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</si>
  <si>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</si>
  <si>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</si>
  <si>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</si>
  <si>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</si>
  <si>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</si>
  <si>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</si>
  <si>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</si>
  <si>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</si>
  <si>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</si>
  <si>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</si>
  <si>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</si>
  <si>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</si>
  <si>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</si>
  <si>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</si>
  <si>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</si>
  <si>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</si>
  <si>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</si>
  <si>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</si>
  <si>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</si>
  <si>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</si>
  <si>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</si>
  <si>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</si>
  <si>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</si>
  <si>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</si>
  <si>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</si>
  <si>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</si>
  <si>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</si>
  <si>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</si>
  <si>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</si>
  <si>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</si>
  <si>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</si>
  <si>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</si>
  <si>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</si>
  <si>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</si>
  <si>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</si>
  <si>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</si>
  <si>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</si>
  <si>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</si>
  <si>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</si>
  <si>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</si>
  <si>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</si>
  <si>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</si>
  <si>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</si>
  <si>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</si>
  <si>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</si>
  <si>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</si>
  <si>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</si>
  <si>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</si>
  <si>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</si>
  <si>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</si>
  <si>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</si>
  <si>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</si>
  <si>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</si>
  <si>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</si>
  <si>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</si>
  <si>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</si>
  <si>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</si>
  <si>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</si>
  <si>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</si>
  <si>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</si>
  <si>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</si>
  <si>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</si>
  <si>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</si>
  <si>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</si>
  <si>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</si>
  <si>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</si>
  <si>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</si>
  <si>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</si>
  <si>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</si>
  <si>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</si>
  <si>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</si>
  <si>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</si>
  <si>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</si>
  <si>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</si>
  <si>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</si>
  <si>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</si>
  <si>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</si>
  <si>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</si>
  <si>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</si>
  <si>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</si>
  <si>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</si>
  <si>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</si>
  <si>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</si>
  <si>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</si>
  <si>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</si>
  <si>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</si>
  <si>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</si>
  <si>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</si>
  <si>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</si>
  <si>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</si>
  <si>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</si>
  <si>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</si>
  <si>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</si>
  <si>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</si>
  <si>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</si>
  <si>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</si>
  <si>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</si>
  <si>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</si>
  <si>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</si>
  <si>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</si>
  <si>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</si>
  <si>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</si>
  <si>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</si>
  <si>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</si>
  <si>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</si>
  <si>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</si>
  <si>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</si>
  <si>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</si>
  <si>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</si>
  <si>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</si>
  <si>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</si>
  <si>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</si>
  <si>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</si>
  <si>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</si>
  <si>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</si>
  <si>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</si>
  <si>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</si>
  <si>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</si>
  <si>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</si>
  <si>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</si>
  <si>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</si>
  <si>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</si>
  <si>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</si>
  <si>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</si>
  <si>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</si>
  <si>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</si>
  <si>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</si>
  <si>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</si>
  <si>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</si>
  <si>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</si>
  <si>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</si>
  <si>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</si>
  <si>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</si>
  <si>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</si>
  <si>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</si>
  <si>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</si>
  <si>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</si>
  <si>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</si>
  <si>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</si>
  <si>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</si>
  <si>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</si>
  <si>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</si>
  <si>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</si>
  <si>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</si>
  <si>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</si>
  <si>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</si>
  <si>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</si>
  <si>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</si>
  <si>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</si>
  <si>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</si>
  <si>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</si>
  <si>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</si>
  <si>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</si>
  <si>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</si>
  <si>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</si>
  <si>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</si>
  <si>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</si>
  <si>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</si>
  <si>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</si>
  <si>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</si>
  <si>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</si>
  <si>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</si>
  <si>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</si>
  <si>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</si>
  <si>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</si>
  <si>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</si>
  <si>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</si>
  <si>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</si>
  <si>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</si>
  <si>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</si>
  <si>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</si>
  <si>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</si>
  <si>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</si>
  <si>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</si>
  <si>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</si>
  <si>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</si>
  <si>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</si>
  <si>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</si>
  <si>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</si>
  <si>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</si>
  <si>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</si>
  <si>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</si>
  <si>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</si>
  <si>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</si>
  <si>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</si>
  <si>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</si>
  <si>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</si>
  <si>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</si>
  <si>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</si>
  <si>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</si>
  <si>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</si>
  <si>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</si>
  <si>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</si>
  <si>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</si>
  <si>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</si>
  <si>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</si>
  <si>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</si>
  <si>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</si>
  <si>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</si>
  <si>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</si>
  <si>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</si>
  <si>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</si>
  <si>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</si>
  <si>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</si>
  <si>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</si>
  <si>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</si>
  <si>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</si>
  <si>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</si>
  <si>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</si>
  <si>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</si>
  <si>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</si>
  <si>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</si>
  <si>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</si>
  <si>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</si>
  <si>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</si>
  <si>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</si>
  <si>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</si>
  <si>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</si>
  <si>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</si>
  <si>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</si>
  <si>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</si>
  <si>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</si>
  <si>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</si>
  <si>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</si>
  <si>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</si>
  <si>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</si>
  <si>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</si>
  <si>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</si>
  <si>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</si>
  <si>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</si>
  <si>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</si>
  <si>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</si>
  <si>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</si>
  <si>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</si>
  <si>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</si>
  <si>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</si>
  <si>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</si>
  <si>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</si>
  <si>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</si>
  <si>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</si>
  <si>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</si>
  <si>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</si>
  <si>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</si>
  <si>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</si>
  <si>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</si>
  <si>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</si>
  <si>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</si>
  <si>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</si>
  <si>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</si>
  <si>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</si>
  <si>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</si>
  <si>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</si>
  <si>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</si>
  <si>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</si>
  <si>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</si>
  <si>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</si>
  <si>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</si>
  <si>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</si>
  <si>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</si>
  <si>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</si>
  <si>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</si>
  <si>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</si>
  <si>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</si>
  <si>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</si>
  <si>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</si>
  <si>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</si>
  <si>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</si>
  <si>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</si>
  <si>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</si>
  <si>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</si>
  <si>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</si>
  <si>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</si>
  <si>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</si>
  <si>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</si>
  <si>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</si>
  <si>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</si>
  <si>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</si>
  <si>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</si>
  <si>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</si>
  <si>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</si>
  <si>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</si>
  <si>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</si>
  <si>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</si>
  <si>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</si>
  <si>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</si>
  <si>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</si>
  <si>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</si>
  <si>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</si>
  <si>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</si>
  <si>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</si>
  <si>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</si>
  <si>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</si>
  <si>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</si>
  <si>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</si>
  <si>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</si>
  <si>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</si>
  <si>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</si>
  <si>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</si>
  <si>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</si>
  <si>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</si>
  <si>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</si>
  <si>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</si>
  <si>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</si>
  <si>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</si>
  <si>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</si>
  <si>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</si>
  <si>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</si>
  <si>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</si>
  <si>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</si>
  <si>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</si>
  <si>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</si>
  <si>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</si>
  <si>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</si>
  <si>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</si>
  <si>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</si>
  <si>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</si>
  <si>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</si>
  <si>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</si>
  <si>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</si>
  <si>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</si>
  <si>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</si>
  <si>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</si>
  <si>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</si>
  <si>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</si>
  <si>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</si>
  <si>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</si>
  <si>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</si>
  <si>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</si>
  <si>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</si>
  <si>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</si>
  <si>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</si>
  <si>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</si>
  <si>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</si>
  <si>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</si>
  <si>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</si>
  <si>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</si>
  <si>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</si>
  <si>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</si>
  <si>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</si>
  <si>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</si>
  <si>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</si>
  <si>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</si>
  <si>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</si>
  <si>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</si>
  <si>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</si>
  <si>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</si>
  <si>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</si>
  <si>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</si>
  <si>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</si>
  <si>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</si>
  <si>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</si>
  <si>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</si>
  <si>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</si>
  <si>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</si>
  <si>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</si>
  <si>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</si>
  <si>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</si>
  <si>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</si>
  <si>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</si>
  <si>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</si>
  <si>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</si>
  <si>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</si>
  <si>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</si>
  <si>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</si>
  <si>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</si>
  <si>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</si>
  <si>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</si>
  <si>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</si>
  <si>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</si>
  <si>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</si>
  <si>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</si>
  <si>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</si>
  <si>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</si>
  <si>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</si>
  <si>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</si>
  <si>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</si>
  <si>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</si>
  <si>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</si>
  <si>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</si>
  <si>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</si>
  <si>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</si>
  <si>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</si>
  <si>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</si>
  <si>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</si>
  <si>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</si>
  <si>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</si>
  <si>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</si>
  <si>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</si>
  <si>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</si>
  <si>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</si>
  <si>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</si>
  <si>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</si>
  <si>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</si>
  <si>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</si>
  <si>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</si>
  <si>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</si>
  <si>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</si>
  <si>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</si>
  <si>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</si>
  <si>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</si>
  <si>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</si>
  <si>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</si>
  <si>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</si>
  <si>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</si>
  <si>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</si>
  <si>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</si>
  <si>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</si>
  <si>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</si>
  <si>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</si>
  <si>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</si>
  <si>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</si>
  <si>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</si>
  <si>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</si>
  <si>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</si>
  <si>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</si>
  <si>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</si>
  <si>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</si>
  <si>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</si>
  <si>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</si>
  <si>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</si>
  <si>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</si>
  <si>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</si>
  <si>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</si>
  <si>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</si>
  <si>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</si>
  <si>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</si>
  <si>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</si>
  <si>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</si>
  <si>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</si>
  <si>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</si>
  <si>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</si>
  <si>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</si>
  <si>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</si>
  <si>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</si>
  <si>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</si>
  <si>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</si>
  <si>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</si>
  <si>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</si>
  <si>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</si>
  <si>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</si>
  <si>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</si>
  <si>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</si>
  <si>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</si>
  <si>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</si>
  <si>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</si>
  <si>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</si>
  <si>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</si>
  <si>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</si>
  <si>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</si>
  <si>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</si>
  <si>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</si>
  <si>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</si>
  <si>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</si>
  <si>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</si>
  <si>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</si>
  <si>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</si>
  <si>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</si>
  <si>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</si>
  <si>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</si>
  <si>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</si>
  <si>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</si>
  <si>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</si>
  <si>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</si>
  <si>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</si>
  <si>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</si>
  <si>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</si>
  <si>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</si>
  <si>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</si>
  <si>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</si>
  <si>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</si>
  <si>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</si>
  <si>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</si>
  <si>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</si>
  <si>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</si>
  <si>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</si>
  <si>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</si>
  <si>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</si>
  <si>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</si>
  <si>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</si>
  <si>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</si>
  <si>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</si>
  <si>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</si>
  <si>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</si>
  <si>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</si>
  <si>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</si>
  <si>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</si>
  <si>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</si>
  <si>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</si>
  <si>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</si>
  <si>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</si>
  <si>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</si>
  <si>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</si>
  <si>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</si>
  <si>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</si>
  <si>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</si>
  <si>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</si>
  <si>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</si>
  <si>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</si>
  <si>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</si>
  <si>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</si>
  <si>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</si>
  <si>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</si>
  <si>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</si>
  <si>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</si>
  <si>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</si>
  <si>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</si>
  <si>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</si>
  <si>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</si>
  <si>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</si>
  <si>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</si>
  <si>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</si>
  <si>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</si>
  <si>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</si>
  <si>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</si>
  <si>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</si>
  <si>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</si>
  <si>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</si>
  <si>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</si>
  <si>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</si>
  <si>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</si>
  <si>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</si>
  <si>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</si>
  <si>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</si>
  <si>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</si>
  <si>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</si>
  <si>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</si>
  <si>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</si>
  <si>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</si>
  <si>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</si>
  <si>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</si>
  <si>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</si>
  <si>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</si>
  <si>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</si>
  <si>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</si>
  <si>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</si>
  <si>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</si>
  <si>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</si>
  <si>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</si>
  <si>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</si>
  <si>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</si>
  <si>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</si>
  <si>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</si>
  <si>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</si>
  <si>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</si>
  <si>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</si>
  <si>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</si>
  <si>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</si>
  <si>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</si>
  <si>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</si>
  <si>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</si>
  <si>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</si>
  <si>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</si>
  <si>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</si>
  <si>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</si>
  <si>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</si>
  <si>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</si>
  <si>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</si>
  <si>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</si>
  <si>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</si>
  <si>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</si>
  <si>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</si>
  <si>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</si>
  <si>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</si>
  <si>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</si>
  <si>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</si>
  <si>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</si>
  <si>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</si>
  <si>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</si>
  <si>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</si>
  <si>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</si>
  <si>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</si>
  <si>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</si>
  <si>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</si>
  <si>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</si>
  <si>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</si>
  <si>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</si>
  <si>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</si>
  <si>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</si>
  <si>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</si>
  <si>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</si>
  <si>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</si>
  <si>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</si>
  <si>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</si>
  <si>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</si>
  <si>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</si>
  <si>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</si>
  <si>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</si>
  <si>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</si>
  <si>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</si>
  <si>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</si>
  <si>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</si>
  <si>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</si>
  <si>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</si>
  <si>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</si>
  <si>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</si>
  <si>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</si>
  <si>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</si>
  <si>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</si>
  <si>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</si>
  <si>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</si>
  <si>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</si>
  <si>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</si>
  <si>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</si>
  <si>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</si>
  <si>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</si>
  <si>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</si>
  <si>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</si>
  <si>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</si>
  <si>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</si>
  <si>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</si>
  <si>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</si>
  <si>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</si>
  <si>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</si>
  <si>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</si>
  <si>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</si>
  <si>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</si>
  <si>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</si>
  <si>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</si>
  <si>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</si>
  <si>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</si>
  <si>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</si>
  <si>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</si>
  <si>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</si>
  <si>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</si>
  <si>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</si>
  <si>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</si>
  <si>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</si>
  <si>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</si>
  <si>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</si>
  <si>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</si>
  <si>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</si>
  <si>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</si>
  <si>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</si>
  <si>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</si>
  <si>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</si>
  <si>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</si>
  <si>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</si>
  <si>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</si>
  <si>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</si>
  <si>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</si>
  <si>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</si>
  <si>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</si>
  <si>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</si>
  <si>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</si>
  <si>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</si>
  <si>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</si>
  <si>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</si>
  <si>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</si>
  <si>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</si>
  <si>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</si>
  <si>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</si>
  <si>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</si>
  <si>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</si>
  <si>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</si>
  <si>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</si>
  <si>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</si>
  <si>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</si>
  <si>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</si>
  <si>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</si>
  <si>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</si>
  <si>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</si>
  <si>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</si>
  <si>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</si>
  <si>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</si>
  <si>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</si>
  <si>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</si>
  <si>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</si>
  <si>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</si>
  <si>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</si>
  <si>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</si>
  <si>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</si>
  <si>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</si>
  <si>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</si>
  <si>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</si>
  <si>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</si>
  <si>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</si>
  <si>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</si>
  <si>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</si>
  <si>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</si>
  <si>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</si>
  <si>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</si>
  <si>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</si>
  <si>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</si>
  <si>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</si>
  <si>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</si>
  <si>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</si>
  <si>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</si>
  <si>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</si>
  <si>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</si>
  <si>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</si>
  <si>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</si>
  <si>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</si>
  <si>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</si>
  <si>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</si>
  <si>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</si>
  <si>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</si>
  <si>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</si>
  <si>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</si>
  <si>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</si>
  <si>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</si>
  <si>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</si>
  <si>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</si>
  <si>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</si>
  <si>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</si>
  <si>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</si>
  <si>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</si>
  <si>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</si>
  <si>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</si>
  <si>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</si>
  <si>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</si>
  <si>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</si>
  <si>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</si>
  <si>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</si>
  <si>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</si>
  <si>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</si>
  <si>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</si>
  <si>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</si>
  <si>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</si>
  <si>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</si>
  <si>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</si>
  <si>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</si>
  <si>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</si>
  <si>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</si>
  <si>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</si>
  <si>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</si>
  <si>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</si>
  <si>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</si>
  <si>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</si>
  <si>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</si>
  <si>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</si>
  <si>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</si>
  <si>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</si>
  <si>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</si>
  <si>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</si>
  <si>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</si>
  <si>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</si>
  <si>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</si>
  <si>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</si>
  <si>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</si>
  <si>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</si>
  <si>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</si>
  <si>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</si>
  <si>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</si>
  <si>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</si>
  <si>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</si>
  <si>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</si>
  <si>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</si>
  <si>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</si>
  <si>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</si>
  <si>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</si>
  <si>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</si>
  <si>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</si>
  <si>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</si>
  <si>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</si>
  <si>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</si>
  <si>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</si>
  <si>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</si>
  <si>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</si>
  <si>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</si>
  <si>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</si>
  <si>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</si>
  <si>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</si>
  <si>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</si>
  <si>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</si>
  <si>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</si>
  <si>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</si>
  <si>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</si>
  <si>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</si>
  <si>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</si>
  <si>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</si>
  <si>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</si>
  <si>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</si>
  <si>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</si>
  <si>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</si>
  <si>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</si>
  <si>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</si>
  <si>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</si>
  <si>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</si>
  <si>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</si>
  <si>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</si>
  <si>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</si>
  <si>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</si>
  <si>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</si>
  <si>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</si>
  <si>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</si>
  <si>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</si>
  <si>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</si>
  <si>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</si>
  <si>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</si>
  <si>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</si>
  <si>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</si>
  <si>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</si>
  <si>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</si>
  <si>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</si>
  <si>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</si>
  <si>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</si>
  <si>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</si>
  <si>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</si>
  <si>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</si>
  <si>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</si>
  <si>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</si>
  <si>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</si>
  <si>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</si>
  <si>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</si>
  <si>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</si>
  <si>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</si>
  <si>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</si>
  <si>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</si>
  <si>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</si>
  <si>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</si>
  <si>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</si>
  <si>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</si>
  <si>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</si>
  <si>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</si>
  <si>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</si>
  <si>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</si>
  <si>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</si>
  <si>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</si>
  <si>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</si>
  <si>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</si>
  <si>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</si>
  <si>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</si>
  <si>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</si>
  <si>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</si>
  <si>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</si>
  <si>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</si>
  <si>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</si>
  <si>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</si>
  <si>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</si>
  <si>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</si>
  <si>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</si>
  <si>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</si>
  <si>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</si>
  <si>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</si>
  <si>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</si>
  <si>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</si>
  <si>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</si>
  <si>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</si>
  <si>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</si>
  <si>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</si>
  <si>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</si>
  <si>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</si>
  <si>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</si>
  <si>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</si>
  <si>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</si>
  <si>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</si>
  <si>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</si>
  <si>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</si>
  <si>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</si>
  <si>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</si>
  <si>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</si>
  <si>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</si>
  <si>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</si>
  <si>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</si>
  <si>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</si>
  <si>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</si>
  <si>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</si>
  <si>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</si>
  <si>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</si>
  <si>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</si>
  <si>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</si>
  <si>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</si>
  <si>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</si>
  <si>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</si>
  <si>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</si>
  <si>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</si>
  <si>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</si>
  <si>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</si>
  <si>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</si>
  <si>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</si>
  <si>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</si>
  <si>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</si>
  <si>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</si>
  <si>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</si>
  <si>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</si>
  <si>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</si>
  <si>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</si>
  <si>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</si>
  <si>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</si>
  <si>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</si>
  <si>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</si>
  <si>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</si>
  <si>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</si>
  <si>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</si>
  <si>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</si>
  <si>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</si>
  <si>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</si>
  <si>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</si>
  <si>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</si>
  <si>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</si>
  <si>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</si>
  <si>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</si>
  <si>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</si>
  <si>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</si>
  <si>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</si>
  <si>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</si>
  <si>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</si>
  <si>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</si>
  <si>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</si>
  <si>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</si>
  <si>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</si>
  <si>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</si>
  <si>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</si>
  <si>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</si>
  <si>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</si>
  <si>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</si>
  <si>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</si>
  <si>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</si>
  <si>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</si>
  <si>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</si>
  <si>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</si>
  <si>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</si>
  <si>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</si>
  <si>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</si>
  <si>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</si>
  <si>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</si>
  <si>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</si>
  <si>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</si>
  <si>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</si>
  <si>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</si>
  <si>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</si>
  <si>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</si>
  <si>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</si>
  <si>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</si>
  <si>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</si>
  <si>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</si>
  <si>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</si>
  <si>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</si>
  <si>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</si>
  <si>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</si>
  <si>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</si>
  <si>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</si>
  <si>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</si>
  <si>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</si>
  <si>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</si>
  <si>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</si>
  <si>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</si>
  <si>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</si>
  <si>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</si>
  <si>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</si>
  <si>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</si>
  <si>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</si>
  <si>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</si>
  <si>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</si>
  <si>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</si>
  <si>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</si>
  <si>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</si>
  <si>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</si>
  <si>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</si>
  <si>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</si>
  <si>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</si>
  <si>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</si>
  <si>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</si>
  <si>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</si>
  <si>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</si>
  <si>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</si>
  <si>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</si>
  <si>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</si>
  <si>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</si>
  <si>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</si>
  <si>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</si>
  <si>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</si>
  <si>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</si>
  <si>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</si>
  <si>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</si>
  <si>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</si>
  <si>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</si>
  <si>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</si>
  <si>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</si>
  <si>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</si>
  <si>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</si>
  <si>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</si>
  <si>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</si>
  <si>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</si>
  <si>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</si>
  <si>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</si>
  <si>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</si>
  <si>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</si>
  <si>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</si>
  <si>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</si>
  <si>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</si>
  <si>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</si>
  <si>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</si>
  <si>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</si>
  <si>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</si>
  <si>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</si>
  <si>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</si>
  <si>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</si>
  <si>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</si>
  <si>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</si>
  <si>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</si>
  <si>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</si>
  <si>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</si>
  <si>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</si>
  <si>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</si>
  <si>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</si>
  <si>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</si>
  <si>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</si>
  <si>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</si>
  <si>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</si>
  <si>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</si>
  <si>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</si>
  <si>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</si>
  <si>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</si>
  <si>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</si>
  <si>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</si>
  <si>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</si>
  <si>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</si>
  <si>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</si>
  <si>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</si>
  <si>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</si>
  <si>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</si>
  <si>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</si>
  <si>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</si>
  <si>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</si>
  <si>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</si>
  <si>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</si>
  <si>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</si>
  <si>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</si>
  <si>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</si>
  <si>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</si>
  <si>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</si>
  <si>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</si>
  <si>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</si>
  <si>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</si>
  <si>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</si>
  <si>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</si>
  <si>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</si>
  <si>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</si>
  <si>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</si>
  <si>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</si>
  <si>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</si>
  <si>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</si>
  <si>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</si>
  <si>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</si>
  <si>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</si>
  <si>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</si>
  <si>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</si>
  <si>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</si>
  <si>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</si>
  <si>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</si>
  <si>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</si>
  <si>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</si>
  <si>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</si>
  <si>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</si>
  <si>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</si>
  <si>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</si>
  <si>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</si>
  <si>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</si>
  <si>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</si>
  <si>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</si>
  <si>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</si>
  <si>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</si>
  <si>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</si>
  <si>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</si>
  <si>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</si>
  <si>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</si>
  <si>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</si>
  <si>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</si>
  <si>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</si>
  <si>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</si>
  <si>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</si>
  <si>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</si>
  <si>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</si>
  <si>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</si>
  <si>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</si>
  <si>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</si>
  <si>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</si>
  <si>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</si>
  <si>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</si>
  <si>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</si>
  <si>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</si>
  <si>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</si>
  <si>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</si>
  <si>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</si>
  <si>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</si>
  <si>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</si>
  <si>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</si>
  <si>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</si>
  <si>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</si>
  <si>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</si>
  <si>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</si>
  <si>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</si>
  <si>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</si>
  <si>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</si>
  <si>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</si>
  <si>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</si>
  <si>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</si>
  <si>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</si>
  <si>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</si>
  <si>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</si>
  <si>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</si>
  <si>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</si>
  <si>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</si>
  <si>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</si>
  <si>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</si>
  <si>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</si>
  <si>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</si>
  <si>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</si>
  <si>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</si>
  <si>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</si>
  <si>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</si>
  <si>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</si>
  <si>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</si>
  <si>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</si>
  <si>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</si>
  <si>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</si>
  <si>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</si>
  <si>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</si>
  <si>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</si>
  <si>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</si>
  <si>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</si>
  <si>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</si>
  <si>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</si>
  <si>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</si>
  <si>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</si>
  <si>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</si>
  <si>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</si>
  <si>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</si>
  <si>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</si>
  <si>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</si>
  <si>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</si>
  <si>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</si>
  <si>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</si>
  <si>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</si>
  <si>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</si>
  <si>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</si>
  <si>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</si>
  <si>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</si>
  <si>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</si>
  <si>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</si>
  <si>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</si>
  <si>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</si>
  <si>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</si>
  <si>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</si>
  <si>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</si>
  <si>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</si>
  <si>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</si>
  <si>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</si>
  <si>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</si>
  <si>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</si>
  <si>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</si>
  <si>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</si>
  <si>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</si>
  <si>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</si>
  <si>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</si>
  <si>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</si>
  <si>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</si>
  <si>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</si>
  <si>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</si>
  <si>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</si>
  <si>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</si>
  <si>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</si>
  <si>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</si>
  <si>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</si>
  <si>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</si>
  <si>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</si>
  <si>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</si>
  <si>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</si>
  <si>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</si>
  <si>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</si>
  <si>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</si>
  <si>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</si>
  <si>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</si>
  <si>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</si>
  <si>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</si>
  <si>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</si>
  <si>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</si>
  <si>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</si>
  <si>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</si>
  <si>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</si>
  <si>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</si>
  <si>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</si>
  <si>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</si>
  <si>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</si>
  <si>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</si>
  <si>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</si>
  <si>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</si>
  <si>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</si>
  <si>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</si>
  <si>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</si>
  <si>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</si>
  <si>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</si>
  <si>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</si>
  <si>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</si>
  <si>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</si>
  <si>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</si>
  <si>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</si>
  <si>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</si>
  <si>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</si>
  <si>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</si>
  <si>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</si>
  <si>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</si>
  <si>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</si>
  <si>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</si>
  <si>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</si>
  <si>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</si>
  <si>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</si>
  <si>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</si>
  <si>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</si>
  <si>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</si>
  <si>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</si>
  <si>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</si>
  <si>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</si>
  <si>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</si>
  <si>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</si>
  <si>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</si>
  <si>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</si>
  <si>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</si>
  <si>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</si>
  <si>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</si>
  <si>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</si>
  <si>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</si>
  <si>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</si>
  <si>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</si>
  <si>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</si>
  <si>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</si>
  <si>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</si>
  <si>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</si>
  <si>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</si>
  <si>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</si>
  <si>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</si>
  <si>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</si>
  <si>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</si>
  <si>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</si>
  <si>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</si>
  <si>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</si>
  <si>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</si>
  <si>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</si>
  <si>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</si>
  <si>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</si>
  <si>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</si>
  <si>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</si>
  <si>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</si>
  <si>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</si>
  <si>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</si>
  <si>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</si>
  <si>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</si>
  <si>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</si>
  <si>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</si>
  <si>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</si>
  <si>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</si>
  <si>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</si>
  <si>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</si>
  <si>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</si>
  <si>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</si>
  <si>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</si>
  <si>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</si>
  <si>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</si>
  <si>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</si>
  <si>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</si>
  <si>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</si>
  <si>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</si>
  <si>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</si>
  <si>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</si>
  <si>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</si>
  <si>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</si>
  <si>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</si>
  <si>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</si>
  <si>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</si>
  <si>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</si>
  <si>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</si>
  <si>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</si>
  <si>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</si>
  <si>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</si>
  <si>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</si>
  <si>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</si>
  <si>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</si>
  <si>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</si>
  <si>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</si>
  <si>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</si>
  <si>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</si>
  <si>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</si>
  <si>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</si>
  <si>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</si>
  <si>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</si>
  <si>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</si>
  <si>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</si>
  <si>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</si>
  <si>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</si>
  <si>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</si>
  <si>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</si>
  <si>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</si>
  <si>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</si>
  <si>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</si>
  <si>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</si>
  <si>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</si>
  <si>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</si>
  <si>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</si>
  <si>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</si>
  <si>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</si>
  <si>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</si>
  <si>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</si>
  <si>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</si>
  <si>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</si>
  <si>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</si>
  <si>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</si>
  <si>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</si>
  <si>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</si>
  <si>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</si>
  <si>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</si>
  <si>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</si>
  <si>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</si>
  <si>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</si>
  <si>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</si>
  <si>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</si>
  <si>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</si>
  <si>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</si>
  <si>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</si>
  <si>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</si>
  <si>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</si>
  <si>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</si>
  <si>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</si>
  <si>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</si>
  <si>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</si>
  <si>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</si>
  <si>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</si>
  <si>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</si>
  <si>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</si>
  <si>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</si>
  <si>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</si>
  <si>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</si>
  <si>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</si>
  <si>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</si>
  <si>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</si>
  <si>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</si>
  <si>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</si>
  <si>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</si>
  <si>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</si>
  <si>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</si>
  <si>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</si>
  <si>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</si>
  <si>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</si>
  <si>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</si>
  <si>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</si>
  <si>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</si>
  <si>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</si>
  <si>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</si>
  <si>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</si>
  <si>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</si>
  <si>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</si>
  <si>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</si>
  <si>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</si>
  <si>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</si>
  <si>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</si>
  <si>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</si>
  <si>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</si>
  <si>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</si>
  <si>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</si>
  <si>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</si>
  <si>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</si>
  <si>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</si>
  <si>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</si>
  <si>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</si>
  <si>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</si>
  <si>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</si>
  <si>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</si>
  <si>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</si>
  <si>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</si>
  <si>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</si>
  <si>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</si>
  <si>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</si>
  <si>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</si>
  <si>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</si>
  <si>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</si>
  <si>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</si>
  <si>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</si>
  <si>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</si>
  <si>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</si>
  <si>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</si>
  <si>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</si>
  <si>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</si>
  <si>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</si>
  <si>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</si>
  <si>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</si>
  <si>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</si>
  <si>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</si>
  <si>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</si>
  <si>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</si>
  <si>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</si>
  <si>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</si>
  <si>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</si>
  <si>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</si>
  <si>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</si>
  <si>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</si>
  <si>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</si>
  <si>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</si>
  <si>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</si>
  <si>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</si>
  <si>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</si>
  <si>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</si>
  <si>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</si>
  <si>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</si>
  <si>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</si>
  <si>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</si>
  <si>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</si>
  <si>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</si>
  <si>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</si>
  <si>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</si>
  <si>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</si>
  <si>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</si>
  <si>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</si>
  <si>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</si>
  <si>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</si>
  <si>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</si>
  <si>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</si>
  <si>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</si>
  <si>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</si>
  <si>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</si>
  <si>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</si>
  <si>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</si>
  <si>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</si>
  <si>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</si>
  <si>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</si>
  <si>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</si>
  <si>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</si>
  <si>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</si>
  <si>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</si>
  <si>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</si>
  <si>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</si>
  <si>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</si>
  <si>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</si>
  <si>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</si>
  <si>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</si>
  <si>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</si>
  <si>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</si>
  <si>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</si>
  <si>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</si>
  <si>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</si>
  <si>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</si>
  <si>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</si>
  <si>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</si>
  <si>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</si>
  <si>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</si>
  <si>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</si>
  <si>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</si>
  <si>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</si>
  <si>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</si>
  <si>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</si>
  <si>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</si>
  <si>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</si>
  <si>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</si>
  <si>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</si>
  <si>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</si>
  <si>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</si>
  <si>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</si>
  <si>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</si>
  <si>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</si>
  <si>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</si>
  <si>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</si>
  <si>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</si>
  <si>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</si>
  <si>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</si>
  <si>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</si>
  <si>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</si>
  <si>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</si>
  <si>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</si>
  <si>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</si>
  <si>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</si>
  <si>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</si>
  <si>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</si>
  <si>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</si>
  <si>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</si>
  <si>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</si>
  <si>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</si>
  <si>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</si>
  <si>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</si>
  <si>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</si>
  <si>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</si>
  <si>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</si>
  <si>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</si>
  <si>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</si>
  <si>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</si>
  <si>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</si>
  <si>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</si>
  <si>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</si>
  <si>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</si>
  <si>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</si>
  <si>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</si>
  <si>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</si>
  <si>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</si>
  <si>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</si>
  <si>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</si>
  <si>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</si>
  <si>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</si>
  <si>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</si>
  <si>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</si>
  <si>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</si>
  <si>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</si>
  <si>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</si>
  <si>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</si>
  <si>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</si>
  <si>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</si>
  <si>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</si>
  <si>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</si>
  <si>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</si>
  <si>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</si>
  <si>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</si>
  <si>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</si>
  <si>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</si>
  <si>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</si>
  <si>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</si>
  <si>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</si>
  <si>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</si>
  <si>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</si>
  <si>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</si>
  <si>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</si>
  <si>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</si>
  <si>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</si>
  <si>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</si>
  <si>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</si>
  <si>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</si>
  <si>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</si>
  <si>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</si>
  <si>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</si>
  <si>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</si>
  <si>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</si>
  <si>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</si>
  <si>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</si>
  <si>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</si>
  <si>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</si>
  <si>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</si>
  <si>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</si>
  <si>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</si>
  <si>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</si>
  <si>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</si>
  <si>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</si>
  <si>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</si>
  <si>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</si>
  <si>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</si>
  <si>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</si>
  <si>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</si>
  <si>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</si>
  <si>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</si>
  <si>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</si>
  <si>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</si>
  <si>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</si>
  <si>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</si>
  <si>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</si>
  <si>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</si>
  <si>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</si>
  <si>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</si>
  <si>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</si>
  <si>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</si>
  <si>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</si>
  <si>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</si>
  <si>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</si>
  <si>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</si>
  <si>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</si>
  <si>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</si>
  <si>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</si>
  <si>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</si>
  <si>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</si>
  <si>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</si>
  <si>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</si>
  <si>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</si>
  <si>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</si>
  <si>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</si>
  <si>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</si>
  <si>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</si>
  <si>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</si>
  <si>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</si>
  <si>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</si>
  <si>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</si>
  <si>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</si>
  <si>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</si>
  <si>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</si>
  <si>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</si>
  <si>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</si>
  <si>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</si>
  <si>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</si>
  <si>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</si>
  <si>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</si>
  <si>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</si>
  <si>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</si>
  <si>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</si>
  <si>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</si>
  <si>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</si>
  <si>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</si>
  <si>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</si>
  <si>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</si>
  <si>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</si>
  <si>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</si>
  <si>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</si>
  <si>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</si>
  <si>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</si>
  <si>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</si>
  <si>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</si>
  <si>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</si>
  <si>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</si>
  <si>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</si>
  <si>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</si>
  <si>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</si>
  <si>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</si>
  <si>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</si>
  <si>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</si>
  <si>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</si>
  <si>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</si>
  <si>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</si>
  <si>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</si>
  <si>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</si>
  <si>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</si>
  <si>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</si>
  <si>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</si>
  <si>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</si>
  <si>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</si>
  <si>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</si>
  <si>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</si>
  <si>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</si>
  <si>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</si>
  <si>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</si>
  <si>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</si>
  <si>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</si>
  <si>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</si>
  <si>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</si>
  <si>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</si>
  <si>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</si>
  <si>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</si>
  <si>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</si>
  <si>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</si>
  <si>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</si>
  <si>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</si>
  <si>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</si>
  <si>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</si>
  <si>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</si>
  <si>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</si>
  <si>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</si>
  <si>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</si>
  <si>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</si>
  <si>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</si>
  <si>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</si>
  <si>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</si>
  <si>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</si>
  <si>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</si>
  <si>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</si>
  <si>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</si>
  <si>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</si>
  <si>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</si>
  <si>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</si>
  <si>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</si>
  <si>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</si>
  <si>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</si>
  <si>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</si>
  <si>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</si>
  <si>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</si>
  <si>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</si>
  <si>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</si>
  <si>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</si>
  <si>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</si>
  <si>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</si>
  <si>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</si>
  <si>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</si>
  <si>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</si>
  <si>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</si>
  <si>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</si>
  <si>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</si>
  <si>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</si>
  <si>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</si>
  <si>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</si>
  <si>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</si>
  <si>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</si>
  <si>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</si>
  <si>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</si>
  <si>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</si>
  <si>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</si>
  <si>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</si>
  <si>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</si>
  <si>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</si>
  <si>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</si>
  <si>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</si>
  <si>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</si>
  <si>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</si>
  <si>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</si>
  <si>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</si>
  <si>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</si>
  <si>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</si>
  <si>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</si>
  <si>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</si>
  <si>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</si>
  <si>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</si>
  <si>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</si>
  <si>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</si>
  <si>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</si>
  <si>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</si>
  <si>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</si>
  <si>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</si>
  <si>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</si>
  <si>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</si>
  <si>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</si>
  <si>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</si>
  <si>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</si>
  <si>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</si>
  <si>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</si>
  <si>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</si>
  <si>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</si>
  <si>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</si>
  <si>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</si>
  <si>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</si>
  <si>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</si>
  <si>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</si>
  <si>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</si>
  <si>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</si>
  <si>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</si>
  <si>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</si>
  <si>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</si>
  <si>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</si>
  <si>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</si>
  <si>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</si>
  <si>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</si>
  <si>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</si>
  <si>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</si>
  <si>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</si>
  <si>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</si>
  <si>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</si>
  <si>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</si>
  <si>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</si>
  <si>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</si>
  <si>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</si>
  <si>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</si>
  <si>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</si>
  <si>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</si>
  <si>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</si>
  <si>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</si>
  <si>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</si>
  <si>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</si>
  <si>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</si>
  <si>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</si>
  <si>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</si>
  <si>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</si>
  <si>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</si>
  <si>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</si>
  <si>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</si>
  <si>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</si>
  <si>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</si>
  <si>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</si>
  <si>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</si>
  <si>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</si>
  <si>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</si>
  <si>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</si>
  <si>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</si>
  <si>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</si>
  <si>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</si>
  <si>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</si>
  <si>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</si>
  <si>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</si>
  <si>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</si>
  <si>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</si>
  <si>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</si>
  <si>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</si>
  <si>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</si>
  <si>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</si>
  <si>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</si>
  <si>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</si>
  <si>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</si>
  <si>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</si>
  <si>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</si>
  <si>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</si>
  <si>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</si>
  <si>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</si>
  <si>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</si>
  <si>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</si>
  <si>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</si>
  <si>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</si>
  <si>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</si>
  <si>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</si>
  <si>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</si>
  <si>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</si>
  <si>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</si>
  <si>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</si>
  <si>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</si>
  <si>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</si>
  <si>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</si>
  <si>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</si>
  <si>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</si>
  <si>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</si>
  <si>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</si>
  <si>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</si>
  <si>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</si>
  <si>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</si>
  <si>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</si>
  <si>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</si>
  <si>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</si>
  <si>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</si>
  <si>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</si>
  <si>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</si>
  <si>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</si>
  <si>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</si>
  <si>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</si>
  <si>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</si>
  <si>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</si>
  <si>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</si>
  <si>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</si>
  <si>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</si>
  <si>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</si>
  <si>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</si>
  <si>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</si>
  <si>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</si>
  <si>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</si>
  <si>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</si>
  <si>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</si>
  <si>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</si>
  <si>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</si>
  <si>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</si>
  <si>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</si>
  <si>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</si>
  <si>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</si>
  <si>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</si>
  <si>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</si>
  <si>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</si>
  <si>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</si>
  <si>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</si>
  <si>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</si>
  <si>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</si>
  <si>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</si>
  <si>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</si>
  <si>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</si>
  <si>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</si>
  <si>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</si>
  <si>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</si>
  <si>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</si>
  <si>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</si>
  <si>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</si>
  <si>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</si>
  <si>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</si>
  <si>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</si>
  <si>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</si>
  <si>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</si>
  <si>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</si>
  <si>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</si>
  <si>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</si>
  <si>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</si>
  <si>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</si>
  <si>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</si>
  <si>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</si>
  <si>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</si>
  <si>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</si>
  <si>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</si>
  <si>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</si>
  <si>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</si>
  <si>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</si>
  <si>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</si>
  <si>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</si>
  <si>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</si>
  <si>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</si>
  <si>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</si>
  <si>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</si>
  <si>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</si>
  <si>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</si>
  <si>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</si>
  <si>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</si>
  <si>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</si>
  <si>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</si>
  <si>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</si>
  <si>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</si>
  <si>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</si>
  <si>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</si>
  <si>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</si>
  <si>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</si>
  <si>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</si>
  <si>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</si>
  <si>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</si>
  <si>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</si>
  <si>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</si>
  <si>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</si>
  <si>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</si>
  <si>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</si>
  <si>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</si>
  <si>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</si>
  <si>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</si>
  <si>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</si>
  <si>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</si>
  <si>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</si>
  <si>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</si>
  <si>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</si>
  <si>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</si>
  <si>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</si>
  <si>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</si>
  <si>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</si>
  <si>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</si>
  <si>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</si>
  <si>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</si>
  <si>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</si>
  <si>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</si>
  <si>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</si>
  <si>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</si>
  <si>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</si>
  <si>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</si>
  <si>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</si>
  <si>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</si>
  <si>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</si>
  <si>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</si>
  <si>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</si>
  <si>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</si>
  <si>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</si>
  <si>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</si>
  <si>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</si>
  <si>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</si>
  <si>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</si>
  <si>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</si>
  <si>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</si>
  <si>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</si>
  <si>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</si>
  <si>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</si>
  <si>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</si>
  <si>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</si>
  <si>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</si>
  <si>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</si>
  <si>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</si>
  <si>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</si>
  <si>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</si>
  <si>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</si>
  <si>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</si>
  <si>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</si>
  <si>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</si>
  <si>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</si>
  <si>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</si>
  <si>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</si>
  <si>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</si>
  <si>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</si>
  <si>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</si>
  <si>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</si>
  <si>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</si>
  <si>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</si>
  <si>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</si>
  <si>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</si>
  <si>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</si>
  <si>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</si>
  <si>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</si>
  <si>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</si>
  <si>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</si>
  <si>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</si>
  <si>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</si>
  <si>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</si>
  <si>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</si>
  <si>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</si>
  <si>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</si>
  <si>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</si>
  <si>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</si>
  <si>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</si>
  <si>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</si>
  <si>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</si>
  <si>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</si>
  <si>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</si>
  <si>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</si>
  <si>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</si>
  <si>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</si>
  <si>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</si>
  <si>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</si>
  <si>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</si>
  <si>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</si>
  <si>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</si>
  <si>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</si>
  <si>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</si>
  <si>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</si>
  <si>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</si>
  <si>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</si>
  <si>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</si>
  <si>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</si>
  <si>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</si>
  <si>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</si>
  <si>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</si>
  <si>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</si>
  <si>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</si>
  <si>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</si>
  <si>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</si>
  <si>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</si>
  <si>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</si>
  <si>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</si>
  <si>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</si>
  <si>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</si>
  <si>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</si>
  <si>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</si>
  <si>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</si>
  <si>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</si>
  <si>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</si>
  <si>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</si>
  <si>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</si>
  <si>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</si>
  <si>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</si>
  <si>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</si>
  <si>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</si>
  <si>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</si>
  <si>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</si>
  <si>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</si>
  <si>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</si>
  <si>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</si>
  <si>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</si>
  <si>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</si>
  <si>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</si>
  <si>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</si>
  <si>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</si>
  <si>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</si>
  <si>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</si>
  <si>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</si>
  <si>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</si>
  <si>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</si>
  <si>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</si>
  <si>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</si>
  <si>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</si>
  <si>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</si>
  <si>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</si>
  <si>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</si>
  <si>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</si>
  <si>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</si>
  <si>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</si>
  <si>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</si>
  <si>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</si>
  <si>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</si>
  <si>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</si>
  <si>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</si>
  <si>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</si>
  <si>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</si>
  <si>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</si>
  <si>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</si>
  <si>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</si>
  <si>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</si>
  <si>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</si>
  <si>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</si>
  <si>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</si>
  <si>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</si>
  <si>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</si>
  <si>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</si>
  <si>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</si>
  <si>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</si>
  <si>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</si>
  <si>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</si>
  <si>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</si>
  <si>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</si>
  <si>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</si>
  <si>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</si>
  <si>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</si>
  <si>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</si>
  <si>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</si>
  <si>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</si>
  <si>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</si>
  <si>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</si>
  <si>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</si>
  <si>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</si>
  <si>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</si>
  <si>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</si>
  <si>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</si>
  <si>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</si>
  <si>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</si>
  <si>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</si>
  <si>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</si>
  <si>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</si>
  <si>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</si>
  <si>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</si>
  <si>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</si>
  <si>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</si>
  <si>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</si>
  <si>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</si>
  <si>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</si>
  <si>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</si>
  <si>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</si>
  <si>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</si>
  <si>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</si>
  <si>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</si>
  <si>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</si>
  <si>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</si>
  <si>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</si>
  <si>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</si>
  <si>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</si>
  <si>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</si>
  <si>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</si>
  <si>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</si>
  <si>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</si>
  <si>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</si>
  <si>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</si>
  <si>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</si>
  <si>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</si>
  <si>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</si>
  <si>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</si>
  <si>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</si>
  <si>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</si>
  <si>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</si>
  <si>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</si>
  <si>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</si>
  <si>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</si>
  <si>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</si>
  <si>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</si>
  <si>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</si>
  <si>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</si>
  <si>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</si>
  <si>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</si>
  <si>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</si>
  <si>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</si>
  <si>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</si>
  <si>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</si>
  <si>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</si>
  <si>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</si>
  <si>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</si>
  <si>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</si>
  <si>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</si>
  <si>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</si>
  <si>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</si>
  <si>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</si>
  <si>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</si>
  <si>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</si>
  <si>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</si>
  <si>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</si>
  <si>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</si>
  <si>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</si>
  <si>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</si>
  <si>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</si>
  <si>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</si>
  <si>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</si>
  <si>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</si>
  <si>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</si>
  <si>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</si>
  <si>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</si>
  <si>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</si>
  <si>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</si>
  <si>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</si>
  <si>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</si>
  <si>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</si>
  <si>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</si>
  <si>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</si>
  <si>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</si>
  <si>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</si>
  <si>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</si>
  <si>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</si>
  <si>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</si>
  <si>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</si>
  <si>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</si>
  <si>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</si>
  <si>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</si>
  <si>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</si>
  <si>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</si>
  <si>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</si>
  <si>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</si>
  <si>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</si>
  <si>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</si>
  <si>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</si>
  <si>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</si>
  <si>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</si>
  <si>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</si>
  <si>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</si>
  <si>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</si>
  <si>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</si>
  <si>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</si>
  <si>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</si>
  <si>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</si>
  <si>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</si>
  <si>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</si>
  <si>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</si>
  <si>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</si>
  <si>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</si>
  <si>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</si>
  <si>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</si>
  <si>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</si>
  <si>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</si>
  <si>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</si>
  <si>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</si>
  <si>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</si>
  <si>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</si>
  <si>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</si>
  <si>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</si>
  <si>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</si>
  <si>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</si>
  <si>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</si>
  <si>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</si>
  <si>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</si>
  <si>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</si>
  <si>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</si>
  <si>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</si>
  <si>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</si>
  <si>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</si>
  <si>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</si>
  <si>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</si>
  <si>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</si>
  <si>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</si>
  <si>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</si>
  <si>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</si>
  <si>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</si>
  <si>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</si>
  <si>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</si>
  <si>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</si>
  <si>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</si>
  <si>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</si>
  <si>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</si>
  <si>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</si>
  <si>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</si>
  <si>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</si>
  <si>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</si>
  <si>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</si>
  <si>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</si>
  <si>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</si>
  <si>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</si>
  <si>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</si>
  <si>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</si>
  <si>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</si>
  <si>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</si>
  <si>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</si>
  <si>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</si>
  <si>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</si>
  <si>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</si>
  <si>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</si>
  <si>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</si>
  <si>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</si>
  <si>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</si>
  <si>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</si>
  <si>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</si>
  <si>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</si>
  <si>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</si>
  <si>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</si>
  <si>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</si>
  <si>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</si>
  <si>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</si>
  <si>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</si>
  <si>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</si>
  <si>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</si>
  <si>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</si>
  <si>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</si>
  <si>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</si>
  <si>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</si>
  <si>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</si>
  <si>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</si>
  <si>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</si>
  <si>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</si>
  <si>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</si>
  <si>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</si>
  <si>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</si>
  <si>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</si>
  <si>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</si>
  <si>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</si>
  <si>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</si>
  <si>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</si>
  <si>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</si>
  <si>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</si>
  <si>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</si>
  <si>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</si>
  <si>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</si>
  <si>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</si>
  <si>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</si>
  <si>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</si>
  <si>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</si>
  <si>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</si>
  <si>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</si>
  <si>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</si>
  <si>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</si>
  <si>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</si>
  <si>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</si>
  <si>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</si>
  <si>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</si>
  <si>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</si>
  <si>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</si>
  <si>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</si>
  <si>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</si>
  <si>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</si>
  <si>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</si>
  <si>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</si>
  <si>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</si>
  <si>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</si>
  <si>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</si>
  <si>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</si>
  <si>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</si>
  <si>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</si>
  <si>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</si>
  <si>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</si>
  <si>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</si>
  <si>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</si>
  <si>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</si>
  <si>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</si>
  <si>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</si>
  <si>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</si>
  <si>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</si>
  <si>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</si>
  <si>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</si>
  <si>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</si>
  <si>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</si>
  <si>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</si>
  <si>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</si>
  <si>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</si>
  <si>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</si>
  <si>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</si>
  <si>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</si>
  <si>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</si>
  <si>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</si>
  <si>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</si>
  <si>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</si>
  <si>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</si>
  <si>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</si>
  <si>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</si>
  <si>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</si>
  <si>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</si>
  <si>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</si>
  <si>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</si>
  <si>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</si>
  <si>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</si>
  <si>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</si>
  <si>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</si>
  <si>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</si>
  <si>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</si>
  <si>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</si>
  <si>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</si>
  <si>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</si>
  <si>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</si>
  <si>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</si>
  <si>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</si>
  <si>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</si>
  <si>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</si>
  <si>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</si>
  <si>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</si>
  <si>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</si>
  <si>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</si>
  <si>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</si>
  <si>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</si>
  <si>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</si>
  <si>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</si>
  <si>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</si>
  <si>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</si>
  <si>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</si>
  <si>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</si>
  <si>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</si>
  <si>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</si>
  <si>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</si>
  <si>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</si>
  <si>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</si>
  <si>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</si>
  <si>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</si>
  <si>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</si>
  <si>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</si>
  <si>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</si>
  <si>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</si>
  <si>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</si>
  <si>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</si>
  <si>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</si>
  <si>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</si>
  <si>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</si>
  <si>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</si>
  <si>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</si>
  <si>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</si>
  <si>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</si>
  <si>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</si>
  <si>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</si>
  <si>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</si>
  <si>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</si>
  <si>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</si>
  <si>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</si>
  <si>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</si>
  <si>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</si>
  <si>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</si>
  <si>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</si>
  <si>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</si>
  <si>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</si>
  <si>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</si>
  <si>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</si>
  <si>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</si>
  <si>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</si>
  <si>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</si>
  <si>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</si>
  <si>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</si>
  <si>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</si>
  <si>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</si>
  <si>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</si>
  <si>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</si>
  <si>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</si>
  <si>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</si>
  <si>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</si>
  <si>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</si>
  <si>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</si>
  <si>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</si>
  <si>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</si>
  <si>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</si>
  <si>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</si>
  <si>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</si>
  <si>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</si>
  <si>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</si>
  <si>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</si>
  <si>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</si>
  <si>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</si>
  <si>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</si>
  <si>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</si>
  <si>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</si>
  <si>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</si>
  <si>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</si>
  <si>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</si>
  <si>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</si>
  <si>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</si>
  <si>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</si>
  <si>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</si>
  <si>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</si>
  <si>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</si>
  <si>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</si>
  <si>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</si>
  <si>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</si>
  <si>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</si>
  <si>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</si>
  <si>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</si>
  <si>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</si>
  <si>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</si>
  <si>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</si>
  <si>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</si>
  <si>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</si>
  <si>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</si>
  <si>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</si>
  <si>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</si>
  <si>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</si>
  <si>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</si>
  <si>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</si>
  <si>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</si>
  <si>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</si>
  <si>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</si>
  <si>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</si>
  <si>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</si>
  <si>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</si>
  <si>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</si>
  <si>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</si>
  <si>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</si>
  <si>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</si>
  <si>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</si>
  <si>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</si>
  <si>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</si>
  <si>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</si>
  <si>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</si>
  <si>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</si>
  <si>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</si>
  <si>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</si>
  <si>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</si>
  <si>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</si>
  <si>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</si>
  <si>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</si>
  <si>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</si>
  <si>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</si>
  <si>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</si>
  <si>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</si>
  <si>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</si>
  <si>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</si>
  <si>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</si>
  <si>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</si>
  <si>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</si>
  <si>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</si>
  <si>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</si>
  <si>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</si>
  <si>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</si>
  <si>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</si>
  <si>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</si>
  <si>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</si>
  <si>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</si>
  <si>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</si>
  <si>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</si>
  <si>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</si>
  <si>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</si>
  <si>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</si>
  <si>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</si>
  <si>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</si>
  <si>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</si>
  <si>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</si>
  <si>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</si>
  <si>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</si>
  <si>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</si>
  <si>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</si>
  <si>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</si>
  <si>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</si>
  <si>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</si>
  <si>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</si>
  <si>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</si>
  <si>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</si>
  <si>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</si>
  <si>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</si>
  <si>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</si>
  <si>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</si>
  <si>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</si>
  <si>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</si>
  <si>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</si>
  <si>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</si>
  <si>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</si>
  <si>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</si>
  <si>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</si>
  <si>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</si>
  <si>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</si>
  <si>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</si>
  <si>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</si>
  <si>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</si>
  <si>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</si>
  <si>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</si>
  <si>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</si>
  <si>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</si>
  <si>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</si>
  <si>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</si>
  <si>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</si>
  <si>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</si>
  <si>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</si>
  <si>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</si>
  <si>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</si>
  <si>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</si>
  <si>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</si>
  <si>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</si>
  <si>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</si>
  <si>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</si>
  <si>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</si>
  <si>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</si>
  <si>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</si>
  <si>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</si>
  <si>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</si>
  <si>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</si>
  <si>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</si>
  <si>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</si>
  <si>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</si>
  <si>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</si>
  <si>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</si>
  <si>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</si>
  <si>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</si>
  <si>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</si>
  <si>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</si>
  <si>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</si>
  <si>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</si>
  <si>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</si>
  <si>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</si>
  <si>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</si>
  <si>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</si>
  <si>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</si>
  <si>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</si>
  <si>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</si>
  <si>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</si>
  <si>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</si>
  <si>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</si>
  <si>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</si>
  <si>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</si>
  <si>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</si>
  <si>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</si>
  <si>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</si>
  <si>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</si>
  <si>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</si>
  <si>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</si>
  <si>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</si>
  <si>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</si>
  <si>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</si>
  <si>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</si>
  <si>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</si>
  <si>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</si>
  <si>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</si>
  <si>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</si>
  <si>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</si>
  <si>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</si>
  <si>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</si>
  <si>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</si>
  <si>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</si>
  <si>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</si>
  <si>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</si>
  <si>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</si>
  <si>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</si>
  <si>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</si>
  <si>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</si>
  <si>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</si>
  <si>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</si>
  <si>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</si>
  <si>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</si>
  <si>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</si>
  <si>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</si>
  <si>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</si>
  <si>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</si>
  <si>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</si>
  <si>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</si>
  <si>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</si>
  <si>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</si>
  <si>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</si>
  <si>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</si>
  <si>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</si>
  <si>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</si>
  <si>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</si>
  <si>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</si>
  <si>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</si>
  <si>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</si>
  <si>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</si>
  <si>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</si>
  <si>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</si>
  <si>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</si>
  <si>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</si>
  <si>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</si>
  <si>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</si>
  <si>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</si>
  <si>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</si>
  <si>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</si>
  <si>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</si>
  <si>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</si>
  <si>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</si>
  <si>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</si>
  <si>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</si>
  <si>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</si>
  <si>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</si>
  <si>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</si>
  <si>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</si>
  <si>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</si>
  <si>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</si>
  <si>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</si>
  <si>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</si>
  <si>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</si>
  <si>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</si>
  <si>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</si>
  <si>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</si>
  <si>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</si>
  <si>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</si>
  <si>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</si>
  <si>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</si>
  <si>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</si>
  <si>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</si>
  <si>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</si>
  <si>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</si>
  <si>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</si>
  <si>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</si>
  <si>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</si>
  <si>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</si>
  <si>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</si>
  <si>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</si>
  <si>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</si>
  <si>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</si>
  <si>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</si>
  <si>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</si>
  <si>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</si>
  <si>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</si>
  <si>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</si>
  <si>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</si>
  <si>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</si>
  <si>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</si>
  <si>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</si>
  <si>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</si>
  <si>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</si>
  <si>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</si>
  <si>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</si>
  <si>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</si>
  <si>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</si>
  <si>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</si>
  <si>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</si>
  <si>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</si>
  <si>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</si>
  <si>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</si>
  <si>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</si>
  <si>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</si>
  <si>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</si>
  <si>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</si>
  <si>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</si>
  <si>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</si>
  <si>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</si>
  <si>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</si>
  <si>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</si>
  <si>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</si>
  <si>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</si>
  <si>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</si>
  <si>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</si>
  <si>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</si>
  <si>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</si>
  <si>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</si>
  <si>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</si>
  <si>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</si>
  <si>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</si>
  <si>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</si>
  <si>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</si>
  <si>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</si>
  <si>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</si>
  <si>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</si>
  <si>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</si>
  <si>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</si>
  <si>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</si>
  <si>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</si>
  <si>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</si>
  <si>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</si>
  <si>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</si>
  <si>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</si>
  <si>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</si>
  <si>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</si>
  <si>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</si>
  <si>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</si>
  <si>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</si>
  <si>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</si>
  <si>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</si>
  <si>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</si>
  <si>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</si>
  <si>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</si>
  <si>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</si>
  <si>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</si>
  <si>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</si>
  <si>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</si>
  <si>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</si>
  <si>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</si>
  <si>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</si>
  <si>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</si>
  <si>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</si>
  <si>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</si>
  <si>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</si>
  <si>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</si>
  <si>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</si>
  <si>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</si>
  <si>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</si>
  <si>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</si>
  <si>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</si>
  <si>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</si>
  <si>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</si>
  <si>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</si>
  <si>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</si>
  <si>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</si>
  <si>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</si>
  <si>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</si>
  <si>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</si>
  <si>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</si>
  <si>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</si>
  <si>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</si>
  <si>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</si>
  <si>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</si>
  <si>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</si>
  <si>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</si>
  <si>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</si>
  <si>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</si>
  <si>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</si>
  <si>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</si>
  <si>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</si>
  <si>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</si>
  <si>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</si>
  <si>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</si>
  <si>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</si>
  <si>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</si>
  <si>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</si>
  <si>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</si>
  <si>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</si>
  <si>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</si>
  <si>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</si>
  <si>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</si>
  <si>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</si>
  <si>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</si>
  <si>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</si>
  <si>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</si>
  <si>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</si>
  <si>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</si>
  <si>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</si>
  <si>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</si>
  <si>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</si>
  <si>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</si>
  <si>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</si>
  <si>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</si>
  <si>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</si>
  <si>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</si>
  <si>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</si>
  <si>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</si>
  <si>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</si>
  <si>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</si>
  <si>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</si>
  <si>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</si>
  <si>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</si>
  <si>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</si>
  <si>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</si>
  <si>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</si>
  <si>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</si>
  <si>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</si>
  <si>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</si>
  <si>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</si>
  <si>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</si>
  <si>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</si>
  <si>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</si>
  <si>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</si>
  <si>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</si>
  <si>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</si>
  <si>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</si>
  <si>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</si>
  <si>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</si>
  <si>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</si>
  <si>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</si>
  <si>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</si>
  <si>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</si>
  <si>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</si>
  <si>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</si>
  <si>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</si>
  <si>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</si>
  <si>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</si>
  <si>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</si>
  <si>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</si>
  <si>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</si>
  <si>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</si>
  <si>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</si>
  <si>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</si>
  <si>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</si>
  <si>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</si>
  <si>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</si>
  <si>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</si>
  <si>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</si>
  <si>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</si>
  <si>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</si>
  <si>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</si>
  <si>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</si>
  <si>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</si>
  <si>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</si>
  <si>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</si>
  <si>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</si>
  <si>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</si>
  <si>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</si>
  <si>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</si>
  <si>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</si>
  <si>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</si>
  <si>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</si>
  <si>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</si>
  <si>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</si>
  <si>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</si>
  <si>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</si>
  <si>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</si>
  <si>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</si>
  <si>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</si>
  <si>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</si>
  <si>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</si>
  <si>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</si>
  <si>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</si>
  <si>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</si>
  <si>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</si>
  <si>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</si>
  <si>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</si>
  <si>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</si>
  <si>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</si>
  <si>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</si>
  <si>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</si>
  <si>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</si>
  <si>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</si>
  <si>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</si>
  <si>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</si>
  <si>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</si>
  <si>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</si>
  <si>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</si>
  <si>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</si>
  <si>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</si>
  <si>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</si>
  <si>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</si>
  <si>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</si>
  <si>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</si>
  <si>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</si>
  <si>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</si>
  <si>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</si>
  <si>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</si>
  <si>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</si>
  <si>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</si>
  <si>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</si>
  <si>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</si>
  <si>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</si>
  <si>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</si>
  <si>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</si>
  <si>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</si>
  <si>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</si>
  <si>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</si>
  <si>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</si>
  <si>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</si>
  <si>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</si>
  <si>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</si>
  <si>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</si>
  <si>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</si>
  <si>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</si>
  <si>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</si>
  <si>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</si>
  <si>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</si>
  <si>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</si>
  <si>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</si>
  <si>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</si>
  <si>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</si>
  <si>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</si>
  <si>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</si>
  <si>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</si>
  <si>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</si>
  <si>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</si>
  <si>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</si>
  <si>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</si>
  <si>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</si>
  <si>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</si>
  <si>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</si>
  <si>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</si>
  <si>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</si>
  <si>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</si>
  <si>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</si>
  <si>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</si>
  <si>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</si>
  <si>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</si>
  <si>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</si>
  <si>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</si>
  <si>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</si>
  <si>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</si>
  <si>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</si>
  <si>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</si>
  <si>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</si>
  <si>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</si>
  <si>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</si>
  <si>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</si>
  <si>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</si>
  <si>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</si>
  <si>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</si>
  <si>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</si>
  <si>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</si>
  <si>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</si>
  <si>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</si>
  <si>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</si>
  <si>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</si>
  <si>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</si>
  <si>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</si>
  <si>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</si>
  <si>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</si>
  <si>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</si>
  <si>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</si>
  <si>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</si>
  <si>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</si>
  <si>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</si>
  <si>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</si>
  <si>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</si>
  <si>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</si>
  <si>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</si>
  <si>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</si>
  <si>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</si>
  <si>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</si>
  <si>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</si>
  <si>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</si>
  <si>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</si>
  <si>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</si>
  <si>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</si>
  <si>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</si>
  <si>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</si>
  <si>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</si>
  <si>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</si>
  <si>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</si>
  <si>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</si>
  <si>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</si>
  <si>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</si>
  <si>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</si>
  <si>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</si>
  <si>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</si>
  <si>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</si>
  <si>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</si>
  <si>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</si>
  <si>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</si>
  <si>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</si>
  <si>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</si>
  <si>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</si>
  <si>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</si>
  <si>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</si>
  <si>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</si>
  <si>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</si>
  <si>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</si>
  <si>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</si>
  <si>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</si>
  <si>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</si>
  <si>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</si>
  <si>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</si>
  <si>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</si>
  <si>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</si>
  <si>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</si>
  <si>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</si>
  <si>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</si>
  <si>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</si>
  <si>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</si>
  <si>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</si>
  <si>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</si>
  <si>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</si>
  <si>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</si>
  <si>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</si>
  <si>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</si>
  <si>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</si>
  <si>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</si>
  <si>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</si>
  <si>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</si>
  <si>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</si>
  <si>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</si>
  <si>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</si>
  <si>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</si>
  <si>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</si>
  <si>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</si>
  <si>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</si>
  <si>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</si>
  <si>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</si>
  <si>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</si>
  <si>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</si>
  <si>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</si>
  <si>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</si>
  <si>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</si>
  <si>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</si>
  <si>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</si>
  <si>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</si>
  <si>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</si>
  <si>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</si>
  <si>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</si>
  <si>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</si>
  <si>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</si>
  <si>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</si>
  <si>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</si>
  <si>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</si>
  <si>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</si>
  <si>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</si>
  <si>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</si>
  <si>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</si>
  <si>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</si>
  <si>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</si>
  <si>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</si>
  <si>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</si>
  <si>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</si>
  <si>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</si>
  <si>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</si>
  <si>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</si>
  <si>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</si>
  <si>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</si>
  <si>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</si>
  <si>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</si>
  <si>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</si>
  <si>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</si>
  <si>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</si>
  <si>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</si>
  <si>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</si>
  <si>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</si>
  <si>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</si>
  <si>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</si>
  <si>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</si>
  <si>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</si>
  <si>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</si>
  <si>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</si>
  <si>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</si>
  <si>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</si>
  <si>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</si>
  <si>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</si>
  <si>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</si>
  <si>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</si>
  <si>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</si>
  <si>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</si>
  <si>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</si>
  <si>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</si>
  <si>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</si>
  <si>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</si>
  <si>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</si>
  <si>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</si>
  <si>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</si>
  <si>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</si>
  <si>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</si>
  <si>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</si>
  <si>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</si>
  <si>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</si>
  <si>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</si>
  <si>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</si>
  <si>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</si>
  <si>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</si>
  <si>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</si>
  <si>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</si>
  <si>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</si>
  <si>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</si>
  <si>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</si>
  <si>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</si>
  <si>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</si>
  <si>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</si>
  <si>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</si>
  <si>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</si>
  <si>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</si>
  <si>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</si>
  <si>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</si>
  <si>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</si>
  <si>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</si>
  <si>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</si>
  <si>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</si>
  <si>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</si>
  <si>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</si>
  <si>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</si>
  <si>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</si>
  <si>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</si>
  <si>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</si>
  <si>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</si>
  <si>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</si>
  <si>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</si>
  <si>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</si>
  <si>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</si>
  <si>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</si>
  <si>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</si>
  <si>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</si>
  <si>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</si>
  <si>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</si>
  <si>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</si>
  <si>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</si>
  <si>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</si>
  <si>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</si>
  <si>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</si>
  <si>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</si>
  <si>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</si>
  <si>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</si>
  <si>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</si>
  <si>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</si>
  <si>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</si>
  <si>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</si>
  <si>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</si>
  <si>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</si>
  <si>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</si>
  <si>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</si>
  <si>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</si>
  <si>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</si>
  <si>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</si>
  <si>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</si>
  <si>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</si>
  <si>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</si>
  <si>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</si>
  <si>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</si>
  <si>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</si>
  <si>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</si>
  <si>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</si>
  <si>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</si>
  <si>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</si>
  <si>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</si>
  <si>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</si>
  <si>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</si>
  <si>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</si>
  <si>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</si>
  <si>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</si>
  <si>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</si>
  <si>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</si>
  <si>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</si>
  <si>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</si>
  <si>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</si>
  <si>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</si>
  <si>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</si>
  <si>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</si>
  <si>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</si>
  <si>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</si>
  <si>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</si>
  <si>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</si>
  <si>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</si>
  <si>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</si>
  <si>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</si>
  <si>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</si>
  <si>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</si>
  <si>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</si>
  <si>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</si>
  <si>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</si>
  <si>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</si>
  <si>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</si>
  <si>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</si>
  <si>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</si>
  <si>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</si>
  <si>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</si>
  <si>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</si>
  <si>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</si>
  <si>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</si>
  <si>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</si>
  <si>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</si>
  <si>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</si>
  <si>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</si>
  <si>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</si>
  <si>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</si>
  <si>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</si>
  <si>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</si>
  <si>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</si>
  <si>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</si>
  <si>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</si>
  <si>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</si>
  <si>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</si>
  <si>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</si>
  <si>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</si>
  <si>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</si>
  <si>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</si>
  <si>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</si>
  <si>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</si>
  <si>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</si>
  <si>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</si>
  <si>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</si>
  <si>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</si>
  <si>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</si>
  <si>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</si>
  <si>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</si>
  <si>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</si>
  <si>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</si>
  <si>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</si>
  <si>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</si>
  <si>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</si>
  <si>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</si>
  <si>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</si>
  <si>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</si>
  <si>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</si>
  <si>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</si>
  <si>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</si>
  <si>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</si>
  <si>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</si>
  <si>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</si>
  <si>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</si>
  <si>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</si>
  <si>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</si>
  <si>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</si>
  <si>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</si>
  <si>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</si>
  <si>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</si>
  <si>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</si>
  <si>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</si>
  <si>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</si>
  <si>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</si>
  <si>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</si>
  <si>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</si>
  <si>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</si>
  <si>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</si>
  <si>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</si>
  <si>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</si>
  <si>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</si>
  <si>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</si>
  <si>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</si>
  <si>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</si>
  <si>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</si>
  <si>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</si>
  <si>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</si>
  <si>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</si>
  <si>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</si>
  <si>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</si>
  <si>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</si>
  <si>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</si>
  <si>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</si>
  <si>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</si>
  <si>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</si>
  <si>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</si>
  <si>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</si>
  <si>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</si>
  <si>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</si>
  <si>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</si>
  <si>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</si>
  <si>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</si>
  <si>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</si>
  <si>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</si>
  <si>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</si>
  <si>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</si>
  <si>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</si>
  <si>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</si>
  <si>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</si>
  <si>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</si>
  <si>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</si>
  <si>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</si>
  <si>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</si>
  <si>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</si>
  <si>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</si>
  <si>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</si>
  <si>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</si>
  <si>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</si>
  <si>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</si>
  <si>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</si>
  <si>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</si>
  <si>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</si>
  <si>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</si>
  <si>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</si>
  <si>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</si>
  <si>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</si>
  <si>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</si>
  <si>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</si>
  <si>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</si>
  <si>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</si>
  <si>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</si>
  <si>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</si>
  <si>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</si>
  <si>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</si>
  <si>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</si>
  <si>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</si>
  <si>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</si>
  <si>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</si>
  <si>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</si>
  <si>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</si>
  <si>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</si>
  <si>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</si>
  <si>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</si>
  <si>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</si>
  <si>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</si>
  <si>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</si>
  <si>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</si>
  <si>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</si>
  <si>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</si>
  <si>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</si>
  <si>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</si>
  <si>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</si>
  <si>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</si>
  <si>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</si>
  <si>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</si>
  <si>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</si>
  <si>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</si>
  <si>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</si>
  <si>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</si>
  <si>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</si>
  <si>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</si>
  <si>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</si>
  <si>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</si>
  <si>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</si>
  <si>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</si>
  <si>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</si>
  <si>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</si>
  <si>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</si>
  <si>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</si>
  <si>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</si>
  <si>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</si>
  <si>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</si>
  <si>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</si>
  <si>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</si>
  <si>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</si>
  <si>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</si>
  <si>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</si>
  <si>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</si>
  <si>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</si>
  <si>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</si>
  <si>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</si>
  <si>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</si>
  <si>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</si>
  <si>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</si>
  <si>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</si>
  <si>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</si>
  <si>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</si>
  <si>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</si>
  <si>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</si>
  <si>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</si>
  <si>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</si>
  <si>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</si>
  <si>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</si>
  <si>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</si>
  <si>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</si>
  <si>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</si>
  <si>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</si>
  <si>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</si>
  <si>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</si>
  <si>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</si>
  <si>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</si>
  <si>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</si>
  <si>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</si>
  <si>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</si>
  <si>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</si>
  <si>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</si>
  <si>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</si>
  <si>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</si>
  <si>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</si>
  <si>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</si>
  <si>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</si>
  <si>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</si>
  <si>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</si>
  <si>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</si>
  <si>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</si>
  <si>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</si>
  <si>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</si>
  <si>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</si>
  <si>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</si>
  <si>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</si>
  <si>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</si>
  <si>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</si>
  <si>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</si>
  <si>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</si>
  <si>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</si>
  <si>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</si>
  <si>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</si>
  <si>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</si>
  <si>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</si>
  <si>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</si>
  <si>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</si>
  <si>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</si>
  <si>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</si>
  <si>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</si>
  <si>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</si>
  <si>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</si>
  <si>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</si>
  <si>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</si>
  <si>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</si>
  <si>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</si>
  <si>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</si>
  <si>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</si>
  <si>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</si>
  <si>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</si>
  <si>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</si>
  <si>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</si>
  <si>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</si>
  <si>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</si>
  <si>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</si>
  <si>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</si>
  <si>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</si>
  <si>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</si>
  <si>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</si>
  <si>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</si>
  <si>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</si>
  <si>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</si>
  <si>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</si>
  <si>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</si>
  <si>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</si>
  <si>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</si>
  <si>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</si>
  <si>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</si>
  <si>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</si>
  <si>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</si>
  <si>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</si>
  <si>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</si>
  <si>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</si>
  <si>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</si>
  <si>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</si>
  <si>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</si>
  <si>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</si>
  <si>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</si>
  <si>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</si>
  <si>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</si>
  <si>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</si>
  <si>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</si>
  <si>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</si>
  <si>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</si>
  <si>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</si>
  <si>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</si>
  <si>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</si>
  <si>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</si>
  <si>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</si>
  <si>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</si>
  <si>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</si>
  <si>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</si>
  <si>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</si>
  <si>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</si>
  <si>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</si>
  <si>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</si>
  <si>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</si>
  <si>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</si>
  <si>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</si>
  <si>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</si>
  <si>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</si>
  <si>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</si>
  <si>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</si>
  <si>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</si>
  <si>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</si>
  <si>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</si>
  <si>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</si>
  <si>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</si>
  <si>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</si>
  <si>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</si>
  <si>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</si>
  <si>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</si>
  <si>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</si>
  <si>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</si>
  <si>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</si>
  <si>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</si>
  <si>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</si>
  <si>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</si>
  <si>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</si>
  <si>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</si>
  <si>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</si>
  <si>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</si>
  <si>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</si>
  <si>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</si>
  <si>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</si>
  <si>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</si>
  <si>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</si>
  <si>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</si>
  <si>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</si>
  <si>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</si>
  <si>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</si>
  <si>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</si>
  <si>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</si>
  <si>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</si>
  <si>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</si>
  <si>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</si>
  <si>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</si>
  <si>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</si>
  <si>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</si>
  <si>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</si>
  <si>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</si>
  <si>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</si>
  <si>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</si>
  <si>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</si>
  <si>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</si>
  <si>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</si>
  <si>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</si>
  <si>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</si>
  <si>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</si>
  <si>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</si>
  <si>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</si>
  <si>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</si>
  <si>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</si>
  <si>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</si>
  <si>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</si>
  <si>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</si>
  <si>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</si>
  <si>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</si>
  <si>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</si>
  <si>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</si>
  <si>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</si>
  <si>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</si>
  <si>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</si>
  <si>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</si>
  <si>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</si>
  <si>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</si>
  <si>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</si>
  <si>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</si>
  <si>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</si>
  <si>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</si>
  <si>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</si>
  <si>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</si>
  <si>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</si>
  <si>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</si>
  <si>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</si>
  <si>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</si>
  <si>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</si>
  <si>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</si>
  <si>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</si>
  <si>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</si>
  <si>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</si>
  <si>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</si>
  <si>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</si>
  <si>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</si>
  <si>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</si>
  <si>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</si>
  <si>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</si>
  <si>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</si>
  <si>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</si>
  <si>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</si>
  <si>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</si>
  <si>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</si>
  <si>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</si>
  <si>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</si>
  <si>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</si>
  <si>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</si>
  <si>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</si>
  <si>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</si>
  <si>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</si>
  <si>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</si>
  <si>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</si>
  <si>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</si>
  <si>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</si>
  <si>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</si>
  <si>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</si>
  <si>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</si>
  <si>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</si>
  <si>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</si>
  <si>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</si>
  <si>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</si>
  <si>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</si>
  <si>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</si>
  <si>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</si>
  <si>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</si>
  <si>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</si>
  <si>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</si>
  <si>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</si>
  <si>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</si>
  <si>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</si>
  <si>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</si>
  <si>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</si>
  <si>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</si>
  <si>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</si>
  <si>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</si>
  <si>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</si>
  <si>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</si>
  <si>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</si>
  <si>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</si>
  <si>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</si>
  <si>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</si>
  <si>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</si>
  <si>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</si>
  <si>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</si>
  <si>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</si>
  <si>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</si>
  <si>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</si>
  <si>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</si>
  <si>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</si>
  <si>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</si>
  <si>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</si>
  <si>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</si>
  <si>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</si>
  <si>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</si>
  <si>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</si>
  <si>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</si>
  <si>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</si>
  <si>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</si>
  <si>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</si>
  <si>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</si>
  <si>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</si>
  <si>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</si>
  <si>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</si>
  <si>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</si>
  <si>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</si>
  <si>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</si>
  <si>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</si>
  <si>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</si>
  <si>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</si>
  <si>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</si>
  <si>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</si>
  <si>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</si>
  <si>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</si>
  <si>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</si>
  <si>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</si>
  <si>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</si>
  <si>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</si>
  <si>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</si>
  <si>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</si>
  <si>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</si>
  <si>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</si>
  <si>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</si>
  <si>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</si>
  <si>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</si>
  <si>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</si>
  <si>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</si>
  <si>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</si>
  <si>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</si>
  <si>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</si>
  <si>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</si>
  <si>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</si>
  <si>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</si>
  <si>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</si>
  <si>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</si>
  <si>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</si>
  <si>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</si>
  <si>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</si>
  <si>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</si>
  <si>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</si>
  <si>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</si>
  <si>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</si>
  <si>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</si>
  <si>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</si>
  <si>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</si>
  <si>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</si>
  <si>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</si>
  <si>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</si>
  <si>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</si>
  <si>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</si>
  <si>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</si>
  <si>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</si>
  <si>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</si>
  <si>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</si>
  <si>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</si>
  <si>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</si>
  <si>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</si>
  <si>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</si>
  <si>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</si>
  <si>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</si>
  <si>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</si>
  <si>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</si>
  <si>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</si>
  <si>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</si>
  <si>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</si>
  <si>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</si>
  <si>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</si>
  <si>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</si>
  <si>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</si>
  <si>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</si>
  <si>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</si>
  <si>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</si>
  <si>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</si>
  <si>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</si>
  <si>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</si>
  <si>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</si>
  <si>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</si>
  <si>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</si>
  <si>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</si>
  <si>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</si>
  <si>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</si>
  <si>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</si>
  <si>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</si>
  <si>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</si>
  <si>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</si>
  <si>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</si>
  <si>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</si>
  <si>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</si>
  <si>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</si>
  <si>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</si>
  <si>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</si>
  <si>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</si>
  <si>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</si>
  <si>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</si>
  <si>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</si>
  <si>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</si>
  <si>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</si>
  <si>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</si>
  <si>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</si>
  <si>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</si>
  <si>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</si>
  <si>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</si>
  <si>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</si>
  <si>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</si>
  <si>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</si>
  <si>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</si>
  <si>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</si>
  <si>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</si>
  <si>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</si>
  <si>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</si>
  <si>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</si>
  <si>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</si>
  <si>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</si>
  <si>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</si>
  <si>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</si>
  <si>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</si>
  <si>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</si>
  <si>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</si>
  <si>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</si>
  <si>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</si>
  <si>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</si>
  <si>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</si>
  <si>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</si>
  <si>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</si>
  <si>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</si>
  <si>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</si>
  <si>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</si>
  <si>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</si>
  <si>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</si>
  <si>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</si>
  <si>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</si>
  <si>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</si>
  <si>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</si>
  <si>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</si>
  <si>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</si>
  <si>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</si>
  <si>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</si>
  <si>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</si>
  <si>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</si>
  <si>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</si>
  <si>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</si>
  <si>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</si>
  <si>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</si>
  <si>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</si>
  <si>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</si>
  <si>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</si>
  <si>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</si>
  <si>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</si>
  <si>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</si>
  <si>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</si>
  <si>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</si>
  <si>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</si>
  <si>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</si>
  <si>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</si>
  <si>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</si>
  <si>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</si>
  <si>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</si>
  <si>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</si>
  <si>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</si>
  <si>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</si>
  <si>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</si>
  <si>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</si>
  <si>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</si>
  <si>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</si>
  <si>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</si>
  <si>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</si>
  <si>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</si>
  <si>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</si>
  <si>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</si>
  <si>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</si>
  <si>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</si>
  <si>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</si>
  <si>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</si>
  <si>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</si>
  <si>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</si>
  <si>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</si>
  <si>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</si>
  <si>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</si>
  <si>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</si>
  <si>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</si>
  <si>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</si>
  <si>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</si>
  <si>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</si>
  <si>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</si>
  <si>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</si>
  <si>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</si>
  <si>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</si>
  <si>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</si>
  <si>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</si>
  <si>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</si>
  <si>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</si>
  <si>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</si>
  <si>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</si>
  <si>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</si>
  <si>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</si>
  <si>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</si>
  <si>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</si>
  <si>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</si>
  <si>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</si>
  <si>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</si>
  <si>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</si>
  <si>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</si>
  <si>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</si>
  <si>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</si>
  <si>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</si>
  <si>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</si>
  <si>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</si>
  <si>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</si>
  <si>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</si>
  <si>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</si>
  <si>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</si>
  <si>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</si>
  <si>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</si>
  <si>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</si>
  <si>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</si>
  <si>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</si>
  <si>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</si>
  <si>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</si>
  <si>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</si>
  <si>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</si>
  <si>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</si>
  <si>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</si>
  <si>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</si>
  <si>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</si>
  <si>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</si>
  <si>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</si>
  <si>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</si>
  <si>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</si>
  <si>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</si>
  <si>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</si>
  <si>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</si>
  <si>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</si>
  <si>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</si>
  <si>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</si>
  <si>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</si>
  <si>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</si>
  <si>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</si>
  <si>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</si>
  <si>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</si>
  <si>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</si>
  <si>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</si>
  <si>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</si>
  <si>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</si>
  <si>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</si>
  <si>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</si>
  <si>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</si>
  <si>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</si>
  <si>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</si>
  <si>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</si>
  <si>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</si>
  <si>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</si>
  <si>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</si>
  <si>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</si>
  <si>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</si>
  <si>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</si>
  <si>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</si>
  <si>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</si>
  <si>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</si>
  <si>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</si>
  <si>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</si>
  <si>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</si>
  <si>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</si>
  <si>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</si>
  <si>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</si>
  <si>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</si>
  <si>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</si>
  <si>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</si>
  <si>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</si>
  <si>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</si>
  <si>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</si>
  <si>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</si>
  <si>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</si>
  <si>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</si>
  <si>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</si>
  <si>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</si>
  <si>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</si>
  <si>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</si>
  <si>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</si>
  <si>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</si>
  <si>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</si>
  <si>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</si>
  <si>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</si>
  <si>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</si>
  <si>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</si>
  <si>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</si>
  <si>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</si>
  <si>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</si>
  <si>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</si>
  <si>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</si>
  <si>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</si>
  <si>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</si>
  <si>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</si>
  <si>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</si>
  <si>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</si>
  <si>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</si>
  <si>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</si>
  <si>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</si>
  <si>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</si>
  <si>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</si>
  <si>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</si>
  <si>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</si>
  <si>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</si>
  <si>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</si>
  <si>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</si>
  <si>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</si>
  <si>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</si>
  <si>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</si>
  <si>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</si>
  <si>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</si>
  <si>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</si>
  <si>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</si>
  <si>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</si>
  <si>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</si>
  <si>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</si>
  <si>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</si>
  <si>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</si>
  <si>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</si>
  <si>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</si>
  <si>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</si>
  <si>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</si>
  <si>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</si>
  <si>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</si>
  <si>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</si>
  <si>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</si>
  <si>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</si>
  <si>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</si>
  <si>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</si>
  <si>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</si>
  <si>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</si>
  <si>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</si>
  <si>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</si>
  <si>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</si>
  <si>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</si>
  <si>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</si>
  <si>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</si>
  <si>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</si>
  <si>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</si>
  <si>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</si>
  <si>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</si>
  <si>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</si>
  <si>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</si>
  <si>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</si>
  <si>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</si>
  <si>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</si>
  <si>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</si>
  <si>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</si>
  <si>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</si>
  <si>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</si>
  <si>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</si>
  <si>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</si>
  <si>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</si>
  <si>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</si>
  <si>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</si>
  <si>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</si>
  <si>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</si>
  <si>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</si>
  <si>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</si>
  <si>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</si>
  <si>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</si>
  <si>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</si>
  <si>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</si>
  <si>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</si>
  <si>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</si>
  <si>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</si>
  <si>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</si>
  <si>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</si>
  <si>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</si>
  <si>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</si>
  <si>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</si>
  <si>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</si>
  <si>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</si>
  <si>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</si>
  <si>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</si>
  <si>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</si>
  <si>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</si>
  <si>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</si>
  <si>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</si>
  <si>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</si>
  <si>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</si>
  <si>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</si>
  <si>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</si>
  <si>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</si>
  <si>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</si>
  <si>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</si>
  <si>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</si>
  <si>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</si>
  <si>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</si>
  <si>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</si>
  <si>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</si>
  <si>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</si>
  <si>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</si>
  <si>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</si>
  <si>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</si>
  <si>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</si>
  <si>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</si>
  <si>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</si>
  <si>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</si>
  <si>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</si>
  <si>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</si>
  <si>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</si>
  <si>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</si>
  <si>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</si>
  <si>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</si>
  <si>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</si>
  <si>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</si>
  <si>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</si>
  <si>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</si>
  <si>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</si>
  <si>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</si>
  <si>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</si>
  <si>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</si>
  <si>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</si>
  <si>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</si>
  <si>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</si>
  <si>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</si>
  <si>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</si>
  <si>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</si>
  <si>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</si>
  <si>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</si>
  <si>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</si>
  <si>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</si>
  <si>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</si>
  <si>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</si>
  <si>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</si>
  <si>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</si>
  <si>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</si>
  <si>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</si>
  <si>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</si>
  <si>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</si>
  <si>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</si>
  <si>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</si>
  <si>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</si>
  <si>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</si>
  <si>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</si>
  <si>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</si>
  <si>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</si>
  <si>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</si>
  <si>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</si>
  <si>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</si>
  <si>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</si>
  <si>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</si>
  <si>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</si>
  <si>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</si>
  <si>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</si>
  <si>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</si>
  <si>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</si>
  <si>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</si>
  <si>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</si>
  <si>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</si>
  <si>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</si>
  <si>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</si>
  <si>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</si>
  <si>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</si>
  <si>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</si>
  <si>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</si>
  <si>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</si>
  <si>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</si>
  <si>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</si>
  <si>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</si>
  <si>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</si>
  <si>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</si>
  <si>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</si>
  <si>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</si>
  <si>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</si>
  <si>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</si>
  <si>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</si>
  <si>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</si>
  <si>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</si>
  <si>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</si>
  <si>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</si>
  <si>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</si>
  <si>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</si>
  <si>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</si>
  <si>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</si>
  <si>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</si>
  <si>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</si>
  <si>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</si>
  <si>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</si>
  <si>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</si>
  <si>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</si>
  <si>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</si>
  <si>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</si>
  <si>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</si>
  <si>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</si>
  <si>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</si>
  <si>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</si>
  <si>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</si>
  <si>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</si>
  <si>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</si>
  <si>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</si>
  <si>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</si>
  <si>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</si>
  <si>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</si>
  <si>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</si>
  <si>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</si>
  <si>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</si>
  <si>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</si>
  <si>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</si>
  <si>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</si>
  <si>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</si>
  <si>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</si>
  <si>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</si>
  <si>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</si>
  <si>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</si>
  <si>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</si>
  <si>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</si>
  <si>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</si>
  <si>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</si>
  <si>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</si>
  <si>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</si>
  <si>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</si>
  <si>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</si>
  <si>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</si>
  <si>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</si>
  <si>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</si>
  <si>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</si>
  <si>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</si>
  <si>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</si>
  <si>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</si>
  <si>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</si>
  <si>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</si>
  <si>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</si>
  <si>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</si>
  <si>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</si>
  <si>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</si>
  <si>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</si>
  <si>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</si>
  <si>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</si>
  <si>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</si>
  <si>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</si>
  <si>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</si>
  <si>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</si>
  <si>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</si>
  <si>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</si>
  <si>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</si>
  <si>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</si>
  <si>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</si>
  <si>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</si>
  <si>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</si>
  <si>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</si>
  <si>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</si>
  <si>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</si>
  <si>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</si>
  <si>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</si>
  <si>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</si>
  <si>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</si>
  <si>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</si>
  <si>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</si>
  <si>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</si>
  <si>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</si>
  <si>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</si>
  <si>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</si>
  <si>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</si>
  <si>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</si>
  <si>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</si>
  <si>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</si>
  <si>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</si>
  <si>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</si>
  <si>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</si>
  <si>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</si>
  <si>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</si>
  <si>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</si>
  <si>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</si>
  <si>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</si>
  <si>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</si>
  <si>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</si>
  <si>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</si>
  <si>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</si>
  <si>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</si>
  <si>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</si>
  <si>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</si>
  <si>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</si>
  <si>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</si>
  <si>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</si>
  <si>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</si>
  <si>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</si>
  <si>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</si>
  <si>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</si>
  <si>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</si>
  <si>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</si>
  <si>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</si>
  <si>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</si>
  <si>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</si>
  <si>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</si>
  <si>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</si>
  <si>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</si>
  <si>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</si>
  <si>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</si>
  <si>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</si>
  <si>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</si>
  <si>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</si>
  <si>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</si>
  <si>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</si>
  <si>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</si>
  <si>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</si>
  <si>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</si>
  <si>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</si>
  <si>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</si>
  <si>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</si>
  <si>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</si>
  <si>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</si>
  <si>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</si>
  <si>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</si>
  <si>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</si>
  <si>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</si>
  <si>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</si>
  <si>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</si>
  <si>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</si>
  <si>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</si>
  <si>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</si>
  <si>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</si>
  <si>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</si>
  <si>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</si>
  <si>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</si>
  <si>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</si>
  <si>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</si>
  <si>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</si>
  <si>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</si>
  <si>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</si>
  <si>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</si>
  <si>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</si>
  <si>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</si>
  <si>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</si>
  <si>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</si>
  <si>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</si>
  <si>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</si>
  <si>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</si>
  <si>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</si>
  <si>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</si>
  <si>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</si>
  <si>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</si>
  <si>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</si>
  <si>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</si>
  <si>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</si>
  <si>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</si>
  <si>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</si>
  <si>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</si>
  <si>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</si>
  <si>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</si>
  <si>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</si>
  <si>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</si>
  <si>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</si>
  <si>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</si>
  <si>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</si>
  <si>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</si>
  <si>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</si>
  <si>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</si>
  <si>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</si>
  <si>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</si>
  <si>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</si>
  <si>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</si>
  <si>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</si>
  <si>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</si>
  <si>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</si>
  <si>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</si>
  <si>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</si>
  <si>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</si>
  <si>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</si>
  <si>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</si>
  <si>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</si>
  <si>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</si>
  <si>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</si>
  <si>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</si>
  <si>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</si>
  <si>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</si>
  <si>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</si>
  <si>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</si>
  <si>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</si>
  <si>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</si>
  <si>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</si>
  <si>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</si>
  <si>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</si>
  <si>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</si>
  <si>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</si>
  <si>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</si>
  <si>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</si>
  <si>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</si>
  <si>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</si>
  <si>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</si>
  <si>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</si>
  <si>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</si>
  <si>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</si>
  <si>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</si>
  <si>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</si>
  <si>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</si>
  <si>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</si>
  <si>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</si>
  <si>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</si>
  <si>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</si>
  <si>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</si>
  <si>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</si>
  <si>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</si>
  <si>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</si>
  <si>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</si>
  <si>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</si>
  <si>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</si>
  <si>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</si>
  <si>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</si>
  <si>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</si>
  <si>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</si>
  <si>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</si>
  <si>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</si>
  <si>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</si>
  <si>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</si>
  <si>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</si>
  <si>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</si>
  <si>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</si>
  <si>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</si>
  <si>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</si>
  <si>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</si>
  <si>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</si>
  <si>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</si>
  <si>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</si>
  <si>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</si>
  <si>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</si>
  <si>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</si>
  <si>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</si>
  <si>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</si>
  <si>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</si>
  <si>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</si>
  <si>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</si>
  <si>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</si>
  <si>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</si>
  <si>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</si>
  <si>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</si>
  <si>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</si>
  <si>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</si>
  <si>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</si>
  <si>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</si>
  <si>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</si>
  <si>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</si>
  <si>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</si>
  <si>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</si>
  <si>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</si>
  <si>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</si>
  <si>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</si>
  <si>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</si>
  <si>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</si>
  <si>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</si>
  <si>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</si>
  <si>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</si>
  <si>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</si>
  <si>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</si>
  <si>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</si>
  <si>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</si>
  <si>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</si>
  <si>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</si>
  <si>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</si>
  <si>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</si>
  <si>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</si>
  <si>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</si>
  <si>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</si>
  <si>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</si>
  <si>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</si>
  <si>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</si>
  <si>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</si>
  <si>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</si>
  <si>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</si>
  <si>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</si>
  <si>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</si>
  <si>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</si>
  <si>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</si>
  <si>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</si>
  <si>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</si>
  <si>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</si>
  <si>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</si>
  <si>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</si>
  <si>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</si>
  <si>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</si>
  <si>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</si>
  <si>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</si>
  <si>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</si>
  <si>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</si>
  <si>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</si>
  <si>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</si>
  <si>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</si>
  <si>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</si>
  <si>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</si>
  <si>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</si>
  <si>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</si>
  <si>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</si>
  <si>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</si>
  <si>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</si>
  <si>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</si>
  <si>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</si>
  <si>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</si>
  <si>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</si>
  <si>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</si>
  <si>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</si>
  <si>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</si>
  <si>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</si>
  <si>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</si>
  <si>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</si>
  <si>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</si>
  <si>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</si>
  <si>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</si>
  <si>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</si>
  <si>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</si>
  <si>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</si>
  <si>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</si>
  <si>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</si>
  <si>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</si>
  <si>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</si>
  <si>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</si>
  <si>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</si>
  <si>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</si>
  <si>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</si>
  <si>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</si>
  <si>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</si>
  <si>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</si>
  <si>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</si>
  <si>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</si>
  <si>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</si>
  <si>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</si>
  <si>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</si>
  <si>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</si>
  <si>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</si>
  <si>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</si>
  <si>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</si>
  <si>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</si>
  <si>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</si>
  <si>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</si>
  <si>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</si>
  <si>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</si>
  <si>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</si>
  <si>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</si>
  <si>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</si>
  <si>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</si>
  <si>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</si>
  <si>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</si>
  <si>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</si>
  <si>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</si>
  <si>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</si>
  <si>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</si>
  <si>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</si>
  <si>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</si>
  <si>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</si>
  <si>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</si>
  <si>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</si>
  <si>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</si>
  <si>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</si>
  <si>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</si>
  <si>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</si>
  <si>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</si>
  <si>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</si>
  <si>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</si>
  <si>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</si>
  <si>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</si>
  <si>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</si>
  <si>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</si>
  <si>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</si>
  <si>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</si>
  <si>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</si>
  <si>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</si>
  <si>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</si>
  <si>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</si>
  <si>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</si>
  <si>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</si>
  <si>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</si>
  <si>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</si>
  <si>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</si>
  <si>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</si>
  <si>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</si>
  <si>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</si>
  <si>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</si>
  <si>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</si>
  <si>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</si>
  <si>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</si>
  <si>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</si>
  <si>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</si>
  <si>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</si>
  <si>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</si>
  <si>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</si>
  <si>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</si>
  <si>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</si>
  <si>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</si>
  <si>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</si>
  <si>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</si>
  <si>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</si>
  <si>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</si>
  <si>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</si>
  <si>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</si>
  <si>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</si>
  <si>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</si>
  <si>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</si>
  <si>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</si>
  <si>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</si>
  <si>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</si>
  <si>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</si>
  <si>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</si>
  <si>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</si>
  <si>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</si>
  <si>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</si>
  <si>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</si>
  <si>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</si>
  <si>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</si>
  <si>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</si>
  <si>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</si>
  <si>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</si>
  <si>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</si>
  <si>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</si>
  <si>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</si>
  <si>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</si>
  <si>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</si>
  <si>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</si>
  <si>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</si>
  <si>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</si>
  <si>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</si>
  <si>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</si>
  <si>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</si>
  <si>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</si>
  <si>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</si>
  <si>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</si>
  <si>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</si>
  <si>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</si>
  <si>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</si>
  <si>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</si>
  <si>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</si>
  <si>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</si>
  <si>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</si>
  <si>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</si>
  <si>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</si>
  <si>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</si>
  <si>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</si>
  <si>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</si>
  <si>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</si>
  <si>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</si>
  <si>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</si>
  <si>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</si>
  <si>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</si>
  <si>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</si>
  <si>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</si>
  <si>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</si>
  <si>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</si>
  <si>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</si>
  <si>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</si>
  <si>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</si>
  <si>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</si>
  <si>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</si>
  <si>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</si>
  <si>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</si>
  <si>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</si>
  <si>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</si>
  <si>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</si>
  <si>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</si>
  <si>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</si>
  <si>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</si>
  <si>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</si>
  <si>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</si>
  <si>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</si>
  <si>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</si>
  <si>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</si>
  <si>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</si>
  <si>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</si>
  <si>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</si>
  <si>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</si>
  <si>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</si>
  <si>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</si>
  <si>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</si>
  <si>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</si>
  <si>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</si>
  <si>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</si>
  <si>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</si>
  <si>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</si>
  <si>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</si>
  <si>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</si>
  <si>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</si>
  <si>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</si>
  <si>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</si>
  <si>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</si>
  <si>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</si>
  <si>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</si>
  <si>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</si>
  <si>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</si>
  <si>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</si>
  <si>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</si>
  <si>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</si>
  <si>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</si>
  <si>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</si>
  <si>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</si>
  <si>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</si>
  <si>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</si>
  <si>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</si>
  <si>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</si>
  <si>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</si>
  <si>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</si>
  <si>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</si>
  <si>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</si>
  <si>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</si>
  <si>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</si>
  <si>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</si>
  <si>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</si>
  <si>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</si>
  <si>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</si>
  <si>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</si>
  <si>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</si>
  <si>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</si>
  <si>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</si>
  <si>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</si>
  <si>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</si>
  <si>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</si>
  <si>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</si>
  <si>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</si>
  <si>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</si>
  <si>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</si>
  <si>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</si>
  <si>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</si>
  <si>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</si>
  <si>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</si>
  <si>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</si>
  <si>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</si>
  <si>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</si>
  <si>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</si>
  <si>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</si>
  <si>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</si>
  <si>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</si>
  <si>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</si>
  <si>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</si>
  <si>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</si>
  <si>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</si>
  <si>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</si>
  <si>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</si>
  <si>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</si>
  <si>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</si>
  <si>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</si>
  <si>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</si>
  <si>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</si>
  <si>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</si>
  <si>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</si>
  <si>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</si>
  <si>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</si>
  <si>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</si>
  <si>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</si>
  <si>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</si>
  <si>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</si>
  <si>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</si>
  <si>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</si>
  <si>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</si>
  <si>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</si>
  <si>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</si>
  <si>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</si>
  <si>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</si>
  <si>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</si>
  <si>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</si>
  <si>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</si>
  <si>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</si>
  <si>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</si>
  <si>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</si>
  <si>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</si>
  <si>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</si>
  <si>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</si>
  <si>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</si>
  <si>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</si>
  <si>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</si>
  <si>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</si>
  <si>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</si>
  <si>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</si>
  <si>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</si>
  <si>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</si>
  <si>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</si>
  <si>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</si>
  <si>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</si>
  <si>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</si>
  <si>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</si>
  <si>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</si>
  <si>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</si>
  <si>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</si>
  <si>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</si>
  <si>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</si>
  <si>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</si>
  <si>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</si>
  <si>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</si>
  <si>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</si>
  <si>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</si>
  <si>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</si>
  <si>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</si>
  <si>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</si>
  <si>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</si>
  <si>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</si>
  <si>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</si>
  <si>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</si>
  <si>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</si>
  <si>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</si>
  <si>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</si>
  <si>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</si>
  <si>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</si>
  <si>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</si>
  <si>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</si>
  <si>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</si>
  <si>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</si>
  <si>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</si>
  <si>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</si>
  <si>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</si>
  <si>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</si>
  <si>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</si>
  <si>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</si>
  <si>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</si>
  <si>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</si>
  <si>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</si>
  <si>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</si>
  <si>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</si>
  <si>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</si>
  <si>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</si>
  <si>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</si>
  <si>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</si>
  <si>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</si>
  <si>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</si>
  <si>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</si>
  <si>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</si>
  <si>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</si>
  <si>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</si>
  <si>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</si>
  <si>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</si>
  <si>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</si>
  <si>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</si>
  <si>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</si>
  <si>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</si>
  <si>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</si>
  <si>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</si>
  <si>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</si>
  <si>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</si>
  <si>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</si>
  <si>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</si>
  <si>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</si>
  <si>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</si>
  <si>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</si>
  <si>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</si>
  <si>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</si>
  <si>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</si>
  <si>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</si>
  <si>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</si>
  <si>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</si>
  <si>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</si>
  <si>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</si>
  <si>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</si>
  <si>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</si>
  <si>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</si>
  <si>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</si>
  <si>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</si>
  <si>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</si>
  <si>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</si>
  <si>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</si>
  <si>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</si>
  <si>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</si>
  <si>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</si>
  <si>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</si>
  <si>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</si>
  <si>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</si>
  <si>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</si>
  <si>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</si>
  <si>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</si>
  <si>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</si>
  <si>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</si>
  <si>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</si>
  <si>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</si>
  <si>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</si>
  <si>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</si>
  <si>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</si>
  <si>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</si>
  <si>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</si>
  <si>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</si>
  <si>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</si>
  <si>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</si>
  <si>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</si>
  <si>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</si>
  <si>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</si>
  <si>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</si>
  <si>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</si>
  <si>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</si>
  <si>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</si>
  <si>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</si>
  <si>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</si>
  <si>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</si>
  <si>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</si>
  <si>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</si>
  <si>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</si>
  <si>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</si>
  <si>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</si>
  <si>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</si>
  <si>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</si>
  <si>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</si>
  <si>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</si>
  <si>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</si>
  <si>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</si>
  <si>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</si>
  <si>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</si>
  <si>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</si>
  <si>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</si>
  <si>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</si>
  <si>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</si>
  <si>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</si>
  <si>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</si>
  <si>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</si>
  <si>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</si>
  <si>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</si>
  <si>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</si>
  <si>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</si>
  <si>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</si>
  <si>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</si>
  <si>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</si>
  <si>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</si>
  <si>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</si>
  <si>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</si>
  <si>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</si>
  <si>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</si>
  <si>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</si>
  <si>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</si>
  <si>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</si>
  <si>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</si>
  <si>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</si>
  <si>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</si>
  <si>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</si>
  <si>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</si>
  <si>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</si>
  <si>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</si>
  <si>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</si>
  <si>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</si>
  <si>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</si>
  <si>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</si>
  <si>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</si>
  <si>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</si>
  <si>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</si>
  <si>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</si>
  <si>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</si>
  <si>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</si>
  <si>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</si>
  <si>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</si>
  <si>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</si>
  <si>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</si>
  <si>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</si>
  <si>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</si>
  <si>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</si>
  <si>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</si>
  <si>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</si>
  <si>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</si>
  <si>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</si>
  <si>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</si>
  <si>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</si>
  <si>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</si>
  <si>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</si>
  <si>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</si>
  <si>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</si>
  <si>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</si>
  <si>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</si>
  <si>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</si>
  <si>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</si>
  <si>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</si>
  <si>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</si>
  <si>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</si>
  <si>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</si>
  <si>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</si>
  <si>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</si>
  <si>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</si>
  <si>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</si>
  <si>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</si>
  <si>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</si>
  <si>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</si>
  <si>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</si>
  <si>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</si>
  <si>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</si>
  <si>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</si>
  <si>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</si>
  <si>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</si>
  <si>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</si>
  <si>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</si>
  <si>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</si>
  <si>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</si>
  <si>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</si>
  <si>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</si>
  <si>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</si>
  <si>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</si>
  <si>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</si>
  <si>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</si>
  <si>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</si>
  <si>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</si>
  <si>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</si>
  <si>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</si>
  <si>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</si>
  <si>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</si>
  <si>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</si>
  <si>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</si>
  <si>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</si>
  <si>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</si>
  <si>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</si>
  <si>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</si>
  <si>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</si>
  <si>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</si>
  <si>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</si>
  <si>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</si>
  <si>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</si>
  <si>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</si>
  <si>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</si>
  <si>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</si>
  <si>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</si>
  <si>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</si>
  <si>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</si>
  <si>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</si>
  <si>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</si>
  <si>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</si>
  <si>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</si>
  <si>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</si>
  <si>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</si>
  <si>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</si>
  <si>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</si>
  <si>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</si>
  <si>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</si>
  <si>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</si>
  <si>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</si>
  <si>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</si>
  <si>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</si>
  <si>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</si>
  <si>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</si>
  <si>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</si>
  <si>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</si>
  <si>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</si>
  <si>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</si>
  <si>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</si>
  <si>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</si>
  <si>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</si>
  <si>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</si>
  <si>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</si>
  <si>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</si>
  <si>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</si>
  <si>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</si>
  <si>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</si>
  <si>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</si>
  <si>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</si>
  <si>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</si>
  <si>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</si>
  <si>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</si>
  <si>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</si>
  <si>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</si>
  <si>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</si>
  <si>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</si>
  <si>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</si>
  <si>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</si>
  <si>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</si>
  <si>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</si>
  <si>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</si>
  <si>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</si>
  <si>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</si>
  <si>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</si>
  <si>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</si>
  <si>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</si>
  <si>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</si>
  <si>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</si>
  <si>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</si>
  <si>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</si>
  <si>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</si>
  <si>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</si>
  <si>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</si>
  <si>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</si>
  <si>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</si>
  <si>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</si>
  <si>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</si>
  <si>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</si>
  <si>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</si>
  <si>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</si>
  <si>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</si>
  <si>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</si>
  <si>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</si>
  <si>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</si>
  <si>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</si>
  <si>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</si>
  <si>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</si>
  <si>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</si>
  <si>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</si>
  <si>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</si>
  <si>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</si>
  <si>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</si>
  <si>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</si>
  <si>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</si>
  <si>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</si>
  <si>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</si>
  <si>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</si>
  <si>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</si>
  <si>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</si>
  <si>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</si>
  <si>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</si>
  <si>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</si>
  <si>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</si>
  <si>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</si>
  <si>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</si>
  <si>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</si>
  <si>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</si>
  <si>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</si>
  <si>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</si>
  <si>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</si>
  <si>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</si>
  <si>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</si>
  <si>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</si>
  <si>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</si>
  <si>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</si>
  <si>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</si>
  <si>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</si>
  <si>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</si>
  <si>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</si>
  <si>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</si>
  <si>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</si>
  <si>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</si>
  <si>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</si>
  <si>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</si>
  <si>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</si>
  <si>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</si>
  <si>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</si>
  <si>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</si>
  <si>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</si>
  <si>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</si>
  <si>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</si>
  <si>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</si>
  <si>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</si>
  <si>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</si>
  <si>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</si>
  <si>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</si>
  <si>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</si>
  <si>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</si>
  <si>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</si>
  <si>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</si>
  <si>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</si>
  <si>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</si>
  <si>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</si>
  <si>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</si>
  <si>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</si>
  <si>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</si>
  <si>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</si>
  <si>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</si>
  <si>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</si>
  <si>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</si>
  <si>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</si>
  <si>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</si>
  <si>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</si>
  <si>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</si>
  <si>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</si>
  <si>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</si>
  <si>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</si>
  <si>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</si>
  <si>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</si>
  <si>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</si>
  <si>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</si>
  <si>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</si>
  <si>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</si>
  <si>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</si>
  <si>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</si>
  <si>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</si>
  <si>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</si>
  <si>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</si>
  <si>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</si>
  <si>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</si>
  <si>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</si>
  <si>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</si>
  <si>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</si>
  <si>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</si>
  <si>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</si>
  <si>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</si>
  <si>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</si>
  <si>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</si>
  <si>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</si>
  <si>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</si>
  <si>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</si>
  <si>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</si>
  <si>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</si>
  <si>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</si>
  <si>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</si>
  <si>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</si>
  <si>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</si>
  <si>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</si>
  <si>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</si>
  <si>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</si>
  <si>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</si>
  <si>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</si>
  <si>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</si>
  <si>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</si>
  <si>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</si>
  <si>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</si>
  <si>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</si>
  <si>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</si>
  <si>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</si>
  <si>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</si>
  <si>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</si>
  <si>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</si>
  <si>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</si>
  <si>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</si>
  <si>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</si>
  <si>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</si>
  <si>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</si>
  <si>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</si>
  <si>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</si>
  <si>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</si>
  <si>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</si>
  <si>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</si>
  <si>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</si>
  <si>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</si>
  <si>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</si>
  <si>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</si>
  <si>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</si>
  <si>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</si>
  <si>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</si>
  <si>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</si>
  <si>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</si>
  <si>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</si>
  <si>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</si>
  <si>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</si>
  <si>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</si>
  <si>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</si>
  <si>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</si>
  <si>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</si>
  <si>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</si>
  <si>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</si>
  <si>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</si>
  <si>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</si>
  <si>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</si>
  <si>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</si>
  <si>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</si>
  <si>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</si>
  <si>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</si>
  <si>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</si>
  <si>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</si>
  <si>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</si>
  <si>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</si>
  <si>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</si>
  <si>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</si>
  <si>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</si>
  <si>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</si>
  <si>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</si>
  <si>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</si>
  <si>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</si>
  <si>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</si>
  <si>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</si>
  <si>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</si>
  <si>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</si>
  <si>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</si>
  <si>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</si>
  <si>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</si>
  <si>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</si>
  <si>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</si>
  <si>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</si>
  <si>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</si>
  <si>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</si>
  <si>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</si>
  <si>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</si>
  <si>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</si>
  <si>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</si>
  <si>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</si>
  <si>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</si>
  <si>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</si>
  <si>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</si>
  <si>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</si>
  <si>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</si>
  <si>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</si>
  <si>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</si>
  <si>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</si>
  <si>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</si>
  <si>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</si>
  <si>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</si>
  <si>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</si>
  <si>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</si>
  <si>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</si>
  <si>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</si>
  <si>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</si>
  <si>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</si>
  <si>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</si>
  <si>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</si>
  <si>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</si>
  <si>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</si>
  <si>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</si>
  <si>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</si>
  <si>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</si>
  <si>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</si>
  <si>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</si>
  <si>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</si>
  <si>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</si>
  <si>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</si>
  <si>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</si>
  <si>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</si>
  <si>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</si>
  <si>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</si>
  <si>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</si>
  <si>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</si>
  <si>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</si>
  <si>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</si>
  <si>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</si>
  <si>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</si>
  <si>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</si>
  <si>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</si>
  <si>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</si>
  <si>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</si>
  <si>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</si>
  <si>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</si>
  <si>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</si>
  <si>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</si>
  <si>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</si>
  <si>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</si>
  <si>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</si>
  <si>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</si>
  <si>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</si>
  <si>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</si>
  <si>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</si>
  <si>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</si>
  <si>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</si>
  <si>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</si>
  <si>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</si>
  <si>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</si>
  <si>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</si>
  <si>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</si>
  <si>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</si>
  <si>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</si>
  <si>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</si>
  <si>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</si>
  <si>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</si>
  <si>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</si>
  <si>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</si>
  <si>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</si>
  <si>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</si>
  <si>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</si>
  <si>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</si>
  <si>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</si>
  <si>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</si>
  <si>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</si>
  <si>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</si>
  <si>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</si>
  <si>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</si>
  <si>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</si>
  <si>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</si>
  <si>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</si>
  <si>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</si>
  <si>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</si>
  <si>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</si>
  <si>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</si>
  <si>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</si>
  <si>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</si>
  <si>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</si>
  <si>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</si>
  <si>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</si>
  <si>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</si>
  <si>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</si>
  <si>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</si>
  <si>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</si>
  <si>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</si>
  <si>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</si>
  <si>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</si>
  <si>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</si>
  <si>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</si>
  <si>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</si>
  <si>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</si>
  <si>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</si>
  <si>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</si>
  <si>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</si>
  <si>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</si>
  <si>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</si>
  <si>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</si>
  <si>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</si>
  <si>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</si>
  <si>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</si>
  <si>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</si>
  <si>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</si>
  <si>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</si>
  <si>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</si>
  <si>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</si>
  <si>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</si>
  <si>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</si>
  <si>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</si>
  <si>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</si>
  <si>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</si>
  <si>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</si>
  <si>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</si>
  <si>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</si>
  <si>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</si>
  <si>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</si>
  <si>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</si>
  <si>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</si>
  <si>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</si>
  <si>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</si>
  <si>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</si>
  <si>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</si>
  <si>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</si>
  <si>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</si>
  <si>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</si>
  <si>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</si>
  <si>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</si>
  <si>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</si>
  <si>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</si>
  <si>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</si>
  <si>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</si>
  <si>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</si>
  <si>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</si>
  <si>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</si>
  <si>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</si>
  <si>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</si>
  <si>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</si>
  <si>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</si>
  <si>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</si>
  <si>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</si>
  <si>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</si>
  <si>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</si>
  <si>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</si>
  <si>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</si>
  <si>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</si>
  <si>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</si>
  <si>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</si>
  <si>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</si>
  <si>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</si>
  <si>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</si>
  <si>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</si>
  <si>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</si>
  <si>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</si>
  <si>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</si>
  <si>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</si>
  <si>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</si>
  <si>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</si>
  <si>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</si>
  <si>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</si>
  <si>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</si>
  <si>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</si>
  <si>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</si>
  <si>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</si>
  <si>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</si>
  <si>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</si>
  <si>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</si>
  <si>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</si>
  <si>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</si>
  <si>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</si>
  <si>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</si>
  <si>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</si>
  <si>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</si>
  <si>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</si>
  <si>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</si>
  <si>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</si>
  <si>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</si>
  <si>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</si>
  <si>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</si>
  <si>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</si>
  <si>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</si>
  <si>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</si>
  <si>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</si>
  <si>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</si>
  <si>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</si>
  <si>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</si>
  <si>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</si>
  <si>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</si>
  <si>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</si>
  <si>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</si>
  <si>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</si>
  <si>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</si>
  <si>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</si>
  <si>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</si>
  <si>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</si>
  <si>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</si>
  <si>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</si>
  <si>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</si>
  <si>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</si>
  <si>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</si>
  <si>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</si>
  <si>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</si>
  <si>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</si>
  <si>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</si>
  <si>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</si>
  <si>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</si>
  <si>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</si>
  <si>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</si>
  <si>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</si>
  <si>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</si>
  <si>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</si>
  <si>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</si>
  <si>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</si>
  <si>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</si>
  <si>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</si>
  <si>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</si>
  <si>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</si>
  <si>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</si>
  <si>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</si>
  <si>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</si>
  <si>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</si>
  <si>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</si>
  <si>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</si>
  <si>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</si>
  <si>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</si>
  <si>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</si>
  <si>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</si>
  <si>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</si>
  <si>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</si>
  <si>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</si>
  <si>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</si>
  <si>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</si>
  <si>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</si>
  <si>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</si>
  <si>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</si>
  <si>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</si>
  <si>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</si>
  <si>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</si>
  <si>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</si>
  <si>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</si>
  <si>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</si>
  <si>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</si>
  <si>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</si>
  <si>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</si>
  <si>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</si>
  <si>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</si>
  <si>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</si>
  <si>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</si>
  <si>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</si>
  <si>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</si>
  <si>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</si>
  <si>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</si>
  <si>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</si>
  <si>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</si>
  <si>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</si>
  <si>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</si>
  <si>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</si>
  <si>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</si>
  <si>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</si>
  <si>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</si>
  <si>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</si>
  <si>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</si>
  <si>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</si>
  <si>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</si>
  <si>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</si>
  <si>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</si>
  <si>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</si>
  <si>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</si>
  <si>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</si>
  <si>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</si>
  <si>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</si>
  <si>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</si>
  <si>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</si>
  <si>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</si>
  <si>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</si>
  <si>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</si>
  <si>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</si>
  <si>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</si>
  <si>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</si>
  <si>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</si>
  <si>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</si>
  <si>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</si>
  <si>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</si>
  <si>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</si>
  <si>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</si>
  <si>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</si>
  <si>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</si>
  <si>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</si>
  <si>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</si>
  <si>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</si>
  <si>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</si>
  <si>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</si>
  <si>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</si>
  <si>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</si>
  <si>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</si>
  <si>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</si>
  <si>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</si>
  <si>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</si>
  <si>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</si>
  <si>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</si>
  <si>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</si>
  <si>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</si>
  <si>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</si>
  <si>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</si>
  <si>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</si>
  <si>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</si>
  <si>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</si>
  <si>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</si>
  <si>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</si>
  <si>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</si>
  <si>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</si>
  <si>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</si>
  <si>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</si>
  <si>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</si>
  <si>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</si>
  <si>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</si>
  <si>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</si>
  <si>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</si>
  <si>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</si>
  <si>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</si>
  <si>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</si>
  <si>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</si>
  <si>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</si>
  <si>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</si>
  <si>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</si>
  <si>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</si>
  <si>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</si>
  <si>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</si>
  <si>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</si>
  <si>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</si>
  <si>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</si>
  <si>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</si>
  <si>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</si>
  <si>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</si>
  <si>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</si>
  <si>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</si>
  <si>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</si>
  <si>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</si>
  <si>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</si>
  <si>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</si>
  <si>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</si>
  <si>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</si>
  <si>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</si>
  <si>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</si>
  <si>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</si>
  <si>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</si>
  <si>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</si>
  <si>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</si>
  <si>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</si>
  <si>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</si>
  <si>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</si>
  <si>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</si>
  <si>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</si>
  <si>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</si>
  <si>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</si>
  <si>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</si>
  <si>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</si>
  <si>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</si>
  <si>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</si>
  <si>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</si>
  <si>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</si>
  <si>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</si>
  <si>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</si>
  <si>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</si>
  <si>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</si>
  <si>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</si>
  <si>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</si>
  <si>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</si>
  <si>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</si>
  <si>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</si>
  <si>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</si>
  <si>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</si>
  <si>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</si>
  <si>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</si>
  <si>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</si>
  <si>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</si>
  <si>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</si>
  <si>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</si>
  <si>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</si>
  <si>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</si>
  <si>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</si>
  <si>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</si>
  <si>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</si>
  <si>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</si>
  <si>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</si>
  <si>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</si>
  <si>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</si>
  <si>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</si>
  <si>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</si>
  <si>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</si>
  <si>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</si>
  <si>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</si>
  <si>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</si>
  <si>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</si>
  <si>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</si>
  <si>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</si>
  <si>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</si>
  <si>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</si>
  <si>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</si>
  <si>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</si>
  <si>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</si>
  <si>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</si>
  <si>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</si>
  <si>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</si>
  <si>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</si>
  <si>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</si>
  <si>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</si>
  <si>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</si>
  <si>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</si>
  <si>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</si>
  <si>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</si>
  <si>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</si>
  <si>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</si>
  <si>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</si>
  <si>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</si>
  <si>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</si>
  <si>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</si>
  <si>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</si>
  <si>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</si>
  <si>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</si>
  <si>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</si>
  <si>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</si>
  <si>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</si>
  <si>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</si>
  <si>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</si>
  <si>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</si>
  <si>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</si>
  <si>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</si>
  <si>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</si>
  <si>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</si>
  <si>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</si>
  <si>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</si>
  <si>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</si>
  <si>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</si>
  <si>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</si>
  <si>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</si>
  <si>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</si>
  <si>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</si>
  <si>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</si>
  <si>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</si>
  <si>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</si>
  <si>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</si>
  <si>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</si>
  <si>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</si>
  <si>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</si>
  <si>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</si>
  <si>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</si>
  <si>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</si>
  <si>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</si>
  <si>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</si>
  <si>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</si>
  <si>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</si>
  <si>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</si>
  <si>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</si>
  <si>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</si>
  <si>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</si>
  <si>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</si>
  <si>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</si>
  <si>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</si>
  <si>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</si>
  <si>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</si>
  <si>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</si>
  <si>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</si>
  <si>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</si>
  <si>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</si>
  <si>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</si>
  <si>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</si>
  <si>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</si>
  <si>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</si>
  <si>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</si>
  <si>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</si>
  <si>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</si>
  <si>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</si>
  <si>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</si>
  <si>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</si>
  <si>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</si>
  <si>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</si>
  <si>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</si>
  <si>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</si>
  <si>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</si>
  <si>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</si>
  <si>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</si>
  <si>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</si>
  <si>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</si>
  <si>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</si>
  <si>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</si>
  <si>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</si>
  <si>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</si>
  <si>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</si>
  <si>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</si>
  <si>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</si>
  <si>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</si>
  <si>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</si>
  <si>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</si>
  <si>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</si>
  <si>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</si>
  <si>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</si>
  <si>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</si>
  <si>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</si>
  <si>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</si>
  <si>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</si>
  <si>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</si>
  <si>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</si>
  <si>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</si>
  <si>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</si>
  <si>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</si>
  <si>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</si>
  <si>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</si>
  <si>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</si>
  <si>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</si>
  <si>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</si>
  <si>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</si>
  <si>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</si>
  <si>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</si>
  <si>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</si>
  <si>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</si>
  <si>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</si>
  <si>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</si>
  <si>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</si>
  <si>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</si>
  <si>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</si>
  <si>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</si>
  <si>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</si>
  <si>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</si>
  <si>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</si>
  <si>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</si>
  <si>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</si>
  <si>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</si>
  <si>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</si>
  <si>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</si>
  <si>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</si>
  <si>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</si>
  <si>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</si>
  <si>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</si>
  <si>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</si>
  <si>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</si>
  <si>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</si>
  <si>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</si>
  <si>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</si>
  <si>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</si>
  <si>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</si>
  <si>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</si>
  <si>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</si>
  <si>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</si>
  <si>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</si>
  <si>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</si>
  <si>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</si>
  <si>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</si>
  <si>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</si>
  <si>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</si>
  <si>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</si>
  <si>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</si>
  <si>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</si>
  <si>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</si>
  <si>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</si>
  <si>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</si>
  <si>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</si>
  <si>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</si>
  <si>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</si>
  <si>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</si>
  <si>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</si>
  <si>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</si>
  <si>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</si>
  <si>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</si>
  <si>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</si>
  <si>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</si>
  <si>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</si>
  <si>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</si>
  <si>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</si>
  <si>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</si>
  <si>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</si>
  <si>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</si>
  <si>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</si>
  <si>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</si>
  <si>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</si>
  <si>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</si>
  <si>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</si>
  <si>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</si>
  <si>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</si>
  <si>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</si>
  <si>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</si>
  <si>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</si>
  <si>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</si>
  <si>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</si>
  <si>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</si>
  <si>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</si>
  <si>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</si>
  <si>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</si>
  <si>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</si>
  <si>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</si>
  <si>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</si>
  <si>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</si>
  <si>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</si>
  <si>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</si>
  <si>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</si>
  <si>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</si>
  <si>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</si>
  <si>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</si>
  <si>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</si>
  <si>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</si>
  <si>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</si>
  <si>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</si>
  <si>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</si>
  <si>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</si>
  <si>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</si>
  <si>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</si>
  <si>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</si>
  <si>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</si>
  <si>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</si>
  <si>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</si>
  <si>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</si>
  <si>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</si>
  <si>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</si>
  <si>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</si>
  <si>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</si>
  <si>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</si>
  <si>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</si>
  <si>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</si>
  <si>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</si>
  <si>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</si>
  <si>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</si>
  <si>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</si>
  <si>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</si>
  <si>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</si>
  <si>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</si>
  <si>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</si>
  <si>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</si>
  <si>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</si>
  <si>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</si>
  <si>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</si>
  <si>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</si>
  <si>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</si>
  <si>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</si>
  <si>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</si>
  <si>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</si>
  <si>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</si>
  <si>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</si>
  <si>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</si>
  <si>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</si>
  <si>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</si>
  <si>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</si>
  <si>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</si>
  <si>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</si>
  <si>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</si>
  <si>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</si>
  <si>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</si>
  <si>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</si>
  <si>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</si>
  <si>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</si>
  <si>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</si>
  <si>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</si>
  <si>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</si>
  <si>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</si>
  <si>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</si>
  <si>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</si>
  <si>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</si>
  <si>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</si>
  <si>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</si>
  <si>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</si>
  <si>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</si>
  <si>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</si>
  <si>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</si>
  <si>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</si>
  <si>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</si>
  <si>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</si>
  <si>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</si>
  <si>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</si>
  <si>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</si>
  <si>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</si>
  <si>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</si>
  <si>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</si>
  <si>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</si>
  <si>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</si>
  <si>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</si>
  <si>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</si>
  <si>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</si>
  <si>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</si>
  <si>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</si>
  <si>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</si>
  <si>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</si>
  <si>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</si>
  <si>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</si>
  <si>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</si>
  <si>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</si>
  <si>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</si>
  <si>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</si>
  <si>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</si>
  <si>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</si>
  <si>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</si>
  <si>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</si>
  <si>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</si>
  <si>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</si>
  <si>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</si>
  <si>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</si>
  <si>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</si>
  <si>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</si>
  <si>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</si>
  <si>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</si>
  <si>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</si>
  <si>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</si>
  <si>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</si>
  <si>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</si>
  <si>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</si>
  <si>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</si>
  <si>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</si>
  <si>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</si>
  <si>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</si>
  <si>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</si>
  <si>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</si>
  <si>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</si>
  <si>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</si>
  <si>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</si>
  <si>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</si>
  <si>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</si>
  <si>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</si>
  <si>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</si>
  <si>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</si>
  <si>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</si>
  <si>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</si>
  <si>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</si>
  <si>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</si>
  <si>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</si>
  <si>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</si>
  <si>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</si>
  <si>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</si>
  <si>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</si>
  <si>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</si>
  <si>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</si>
  <si>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</si>
  <si>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</si>
  <si>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</si>
  <si>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</si>
  <si>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</si>
  <si>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</si>
  <si>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</si>
  <si>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</si>
  <si>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</si>
  <si>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</si>
  <si>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</si>
  <si>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</si>
  <si>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</si>
  <si>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</si>
  <si>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</si>
  <si>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</si>
  <si>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</si>
  <si>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</si>
  <si>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</si>
  <si>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</si>
  <si>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</si>
  <si>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</si>
  <si>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</si>
  <si>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</si>
  <si>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</si>
  <si>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</si>
  <si>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</si>
  <si>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</si>
  <si>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</si>
  <si>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</si>
  <si>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</si>
  <si>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</si>
  <si>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</si>
  <si>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</si>
  <si>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</si>
  <si>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</si>
  <si>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</si>
  <si>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</si>
  <si>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</si>
  <si>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</si>
  <si>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</si>
  <si>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</si>
  <si>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</si>
  <si>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</si>
  <si>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</si>
  <si>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</si>
  <si>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</si>
  <si>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</si>
  <si>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</si>
  <si>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</si>
  <si>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</si>
  <si>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</si>
  <si>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</si>
  <si>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</si>
  <si>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</si>
  <si>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</si>
  <si>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</si>
  <si>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</si>
  <si>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</si>
  <si>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</si>
  <si>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</si>
  <si>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</si>
  <si>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</si>
  <si>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</si>
  <si>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</si>
  <si>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</si>
  <si>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</si>
  <si>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</si>
  <si>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</si>
  <si>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</si>
  <si>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</si>
  <si>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</si>
  <si>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</si>
  <si>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</si>
  <si>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</si>
  <si>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</si>
  <si>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</si>
  <si>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</si>
  <si>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</si>
  <si>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</si>
  <si>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</si>
  <si>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</si>
  <si>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</si>
  <si>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</si>
  <si>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</si>
  <si>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</si>
  <si>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</si>
  <si>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</si>
  <si>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</si>
  <si>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</si>
  <si>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</si>
  <si>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</si>
  <si>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</si>
  <si>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</si>
  <si>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</si>
  <si>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</si>
  <si>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</si>
  <si>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</si>
  <si>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</si>
  <si>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</si>
  <si>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</si>
  <si>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</si>
  <si>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</si>
  <si>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</si>
  <si>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</si>
  <si>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</si>
  <si>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</si>
  <si>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</si>
  <si>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</si>
  <si>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</si>
  <si>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</si>
  <si>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</si>
  <si>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</si>
  <si>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</si>
  <si>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</si>
  <si>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</si>
  <si>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</si>
  <si>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</si>
  <si>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</si>
  <si>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</si>
  <si>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</si>
  <si>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</si>
  <si>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</si>
  <si>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</si>
  <si>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</si>
  <si>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</si>
  <si>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</si>
  <si>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</si>
  <si>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</si>
  <si>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</si>
  <si>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</si>
  <si>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</si>
  <si>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</si>
  <si>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</si>
  <si>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</si>
  <si>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</si>
  <si>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</si>
  <si>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</si>
  <si>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</si>
  <si>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</si>
  <si>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</si>
  <si>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</si>
  <si>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</si>
  <si>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</si>
  <si>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</si>
  <si>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</si>
  <si>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</si>
  <si>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</si>
  <si>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</si>
  <si>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</si>
  <si>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</si>
  <si>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</si>
  <si>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</si>
  <si>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</si>
  <si>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</si>
  <si>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</si>
  <si>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</si>
  <si>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</si>
  <si>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</si>
  <si>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</si>
  <si>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</si>
  <si>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</si>
  <si>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</si>
  <si>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</si>
  <si>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</si>
  <si>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</si>
  <si>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</si>
  <si>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</si>
  <si>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</si>
  <si>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</si>
  <si>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</si>
  <si>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</si>
  <si>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</si>
  <si>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</si>
  <si>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</si>
  <si>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</si>
  <si>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</si>
  <si>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</si>
  <si>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</si>
  <si>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</si>
  <si>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</si>
  <si>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</si>
  <si>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</si>
  <si>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</si>
  <si>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</si>
  <si>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</si>
  <si>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</si>
  <si>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</si>
  <si>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</si>
  <si>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</si>
  <si>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</si>
  <si>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</si>
  <si>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</si>
  <si>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</si>
  <si>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</si>
  <si>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</si>
  <si>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</si>
  <si>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</si>
  <si>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</si>
  <si>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</si>
  <si>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</si>
  <si>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</si>
  <si>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</si>
  <si>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</si>
  <si>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</si>
  <si>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</si>
  <si>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</si>
  <si>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</si>
  <si>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</si>
  <si>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</si>
  <si>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</si>
  <si>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</si>
  <si>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</si>
  <si>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</si>
  <si>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</si>
  <si>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</si>
  <si>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</si>
  <si>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</si>
  <si>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</si>
  <si>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</si>
  <si>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</si>
  <si>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</si>
  <si>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</si>
  <si>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</si>
  <si>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</si>
  <si>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</si>
  <si>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</si>
  <si>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</si>
  <si>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</si>
  <si>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</si>
  <si>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</si>
  <si>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</si>
  <si>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</si>
  <si>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</si>
  <si>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</si>
  <si>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</si>
  <si>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</si>
  <si>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</si>
  <si>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</si>
  <si>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</si>
  <si>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</si>
  <si>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</si>
  <si>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</si>
  <si>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</si>
  <si>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</si>
  <si>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</si>
  <si>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</si>
  <si>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</si>
  <si>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</si>
  <si>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</si>
  <si>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</si>
  <si>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</si>
  <si>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</si>
  <si>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</si>
  <si>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</si>
  <si>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</si>
  <si>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</si>
  <si>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</si>
  <si>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</si>
  <si>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</si>
  <si>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</si>
  <si>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</si>
  <si>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</si>
  <si>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</si>
  <si>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</si>
  <si>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</si>
  <si>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</si>
  <si>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</si>
  <si>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</si>
  <si>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</si>
  <si>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</si>
  <si>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</si>
  <si>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</si>
  <si>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</si>
  <si>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</si>
  <si>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</si>
  <si>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</si>
  <si>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</si>
  <si>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</si>
  <si>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</si>
  <si>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</si>
  <si>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</si>
  <si>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</si>
  <si>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</si>
  <si>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</si>
  <si>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</si>
  <si>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</si>
  <si>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</si>
  <si>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</si>
  <si>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</si>
  <si>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</si>
  <si>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</si>
  <si>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</si>
  <si>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</si>
  <si>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</si>
  <si>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</si>
  <si>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</si>
  <si>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</si>
  <si>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</si>
  <si>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</si>
  <si>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</si>
  <si>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</si>
  <si>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</si>
  <si>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</si>
  <si>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</si>
  <si>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</si>
  <si>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</si>
  <si>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</si>
  <si>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</si>
  <si>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</si>
  <si>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</si>
  <si>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</si>
  <si>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</si>
  <si>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</si>
  <si>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</si>
  <si>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</si>
  <si>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</si>
  <si>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</si>
  <si>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</si>
  <si>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</si>
  <si>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</si>
  <si>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</si>
  <si>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</si>
  <si>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</si>
  <si>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</si>
  <si>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</si>
  <si>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</si>
  <si>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</si>
  <si>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</si>
  <si>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</si>
  <si>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</si>
  <si>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</si>
  <si>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</si>
  <si>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</si>
  <si>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</si>
  <si>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</si>
  <si>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</si>
  <si>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</si>
  <si>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</si>
  <si>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</si>
  <si>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</si>
  <si>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</si>
  <si>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</si>
  <si>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</si>
  <si>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</si>
  <si>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</si>
  <si>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</si>
  <si>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</si>
  <si>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</si>
  <si>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</si>
  <si>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</si>
  <si>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</si>
  <si>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</si>
  <si>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</si>
  <si>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</si>
  <si>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</si>
  <si>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</si>
  <si>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</si>
  <si>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</si>
  <si>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</si>
  <si>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</si>
  <si>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</si>
  <si>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</si>
  <si>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</si>
  <si>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</si>
  <si>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</si>
  <si>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</si>
  <si>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</si>
  <si>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</si>
  <si>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</si>
  <si>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</si>
  <si>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</si>
  <si>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</si>
  <si>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</si>
  <si>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</si>
  <si>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</si>
  <si>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</si>
  <si>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</si>
  <si>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</si>
  <si>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</si>
  <si>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</si>
  <si>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</si>
  <si>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</si>
  <si>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</si>
  <si>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</si>
  <si>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</si>
  <si>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</si>
  <si>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</si>
  <si>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</si>
  <si>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</si>
  <si>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</si>
  <si>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</si>
  <si>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</si>
  <si>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</si>
  <si>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</si>
  <si>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</si>
  <si>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</si>
  <si>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</si>
  <si>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</si>
  <si>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</si>
  <si>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</si>
  <si>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</si>
  <si>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</si>
  <si>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</si>
  <si>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</si>
  <si>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</si>
  <si>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</si>
  <si>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</si>
  <si>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</si>
  <si>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</si>
  <si>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</si>
  <si>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</si>
  <si>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</si>
  <si>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</si>
  <si>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</si>
  <si>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</si>
  <si>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</si>
  <si>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</si>
  <si>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</si>
  <si>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</si>
  <si>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</si>
  <si>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</si>
  <si>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</si>
  <si>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</si>
  <si>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</si>
  <si>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</si>
  <si>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</si>
  <si>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</si>
  <si>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</si>
  <si>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</si>
  <si>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</si>
  <si>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</si>
  <si>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</si>
  <si>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</si>
  <si>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</si>
  <si>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</si>
  <si>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</si>
  <si>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</si>
  <si>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</si>
  <si>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</si>
  <si>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</si>
  <si>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</si>
  <si>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</si>
  <si>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</si>
  <si>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</si>
  <si>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</si>
  <si>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</si>
  <si>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</si>
  <si>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</si>
  <si>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</si>
  <si>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</si>
  <si>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</si>
  <si>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</si>
  <si>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</si>
  <si>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</si>
  <si>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</si>
  <si>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</si>
  <si>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</si>
  <si>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</si>
  <si>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</si>
  <si>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</si>
  <si>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</si>
  <si>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</si>
  <si>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</si>
  <si>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</si>
  <si>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</si>
  <si>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</si>
  <si>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</si>
  <si>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</si>
  <si>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</si>
  <si>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</si>
  <si>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</si>
  <si>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</si>
  <si>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</si>
  <si>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</si>
  <si>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</si>
  <si>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</si>
  <si>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</si>
  <si>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</si>
  <si>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</si>
  <si>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</si>
  <si>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</si>
  <si>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</si>
  <si>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</si>
  <si>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</si>
  <si>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</si>
  <si>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</si>
  <si>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</si>
  <si>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</si>
  <si>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</si>
  <si>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</si>
  <si>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</si>
  <si>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</si>
  <si>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</si>
  <si>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</si>
  <si>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</si>
  <si>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</si>
  <si>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</si>
  <si>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</si>
  <si>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</si>
  <si>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</si>
  <si>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</si>
  <si>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</si>
  <si>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</si>
  <si>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</si>
  <si>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</si>
  <si>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</si>
  <si>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</si>
  <si>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</si>
  <si>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</si>
  <si>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</si>
  <si>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</si>
  <si>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</si>
  <si>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</si>
  <si>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</si>
  <si>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</si>
  <si>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</si>
  <si>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</si>
  <si>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</si>
  <si>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</si>
  <si>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</si>
  <si>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</si>
  <si>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</si>
  <si>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</si>
  <si>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</si>
  <si>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</si>
  <si>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</si>
  <si>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</si>
  <si>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</si>
  <si>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</si>
  <si>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</si>
  <si>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</si>
  <si>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</si>
  <si>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</si>
  <si>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</si>
  <si>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</si>
  <si>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</si>
  <si>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</si>
  <si>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</si>
  <si>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</si>
  <si>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</si>
  <si>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</si>
  <si>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</si>
  <si>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</si>
  <si>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</si>
  <si>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</si>
  <si>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</si>
  <si>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</si>
  <si>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</si>
  <si>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</si>
  <si>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</si>
  <si>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</si>
  <si>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</si>
  <si>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</si>
  <si>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</si>
  <si>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</si>
  <si>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</si>
  <si>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</si>
  <si>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</si>
  <si>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</si>
  <si>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</si>
  <si>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</si>
  <si>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</si>
  <si>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</si>
  <si>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</si>
  <si>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</si>
  <si>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</si>
  <si>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</si>
  <si>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</si>
  <si>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</si>
  <si>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</si>
  <si>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</si>
  <si>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</si>
  <si>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</si>
  <si>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</si>
  <si>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</si>
  <si>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</si>
  <si>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</si>
  <si>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</si>
  <si>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</si>
  <si>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</si>
  <si>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</si>
  <si>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</si>
  <si>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</si>
  <si>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</si>
  <si>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</si>
  <si>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</si>
  <si>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</si>
  <si>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</si>
  <si>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</si>
  <si>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</si>
  <si>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</si>
  <si>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</si>
  <si>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</si>
  <si>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</si>
  <si>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</si>
  <si>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</si>
  <si>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</si>
  <si>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</si>
  <si>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</si>
  <si>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</si>
  <si>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</si>
  <si>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</si>
  <si>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</si>
  <si>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</si>
  <si>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</si>
  <si>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</si>
  <si>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</si>
  <si>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</si>
  <si>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</si>
  <si>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</si>
  <si>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</si>
  <si>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</si>
  <si>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</si>
  <si>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</si>
  <si>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</si>
  <si>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</si>
  <si>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</si>
  <si>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</si>
  <si>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</si>
  <si>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</si>
  <si>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</si>
  <si>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</si>
  <si>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</si>
  <si>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</si>
  <si>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</si>
  <si>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</si>
  <si>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</si>
  <si>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</si>
  <si>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</si>
  <si>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</si>
  <si>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</si>
  <si>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</si>
  <si>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</si>
  <si>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</si>
  <si>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</si>
  <si>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</si>
  <si>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</si>
  <si>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</si>
  <si>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</si>
  <si>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</si>
  <si>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</si>
  <si>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</si>
  <si>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</si>
  <si>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</si>
  <si>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</si>
  <si>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</si>
  <si>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</si>
  <si>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</si>
  <si>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</si>
  <si>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</si>
  <si>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</si>
  <si>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</si>
  <si>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</si>
  <si>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</si>
  <si>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</si>
  <si>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</si>
  <si>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</si>
  <si>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</si>
  <si>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</si>
  <si>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</si>
  <si>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</si>
  <si>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</si>
  <si>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</si>
  <si>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</si>
  <si>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</si>
  <si>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</si>
  <si>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</si>
  <si>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</si>
  <si>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</si>
  <si>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</si>
  <si>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</si>
  <si>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</si>
  <si>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</si>
  <si>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</si>
  <si>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</si>
  <si>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</si>
  <si>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</si>
  <si>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</si>
  <si>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</si>
  <si>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</si>
  <si>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</si>
  <si>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</si>
  <si>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</si>
  <si>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</si>
  <si>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</si>
  <si>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</si>
  <si>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</si>
  <si>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</si>
  <si>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</si>
  <si>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</si>
  <si>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</si>
  <si>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</si>
  <si>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</si>
  <si>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</si>
  <si>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</si>
  <si>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</si>
  <si>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</si>
  <si>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</si>
  <si>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</si>
  <si>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</si>
  <si>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</si>
  <si>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</si>
  <si>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</si>
  <si>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</si>
  <si>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</si>
  <si>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</si>
  <si>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</si>
  <si>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</si>
  <si>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</si>
  <si>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</si>
  <si>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</si>
  <si>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</si>
  <si>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</si>
  <si>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</si>
  <si>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</si>
  <si>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</si>
  <si>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</si>
  <si>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</si>
  <si>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</si>
  <si>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</si>
  <si>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</si>
  <si>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</si>
  <si>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</si>
  <si>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</si>
  <si>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</si>
  <si>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</si>
  <si>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</si>
  <si>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</si>
  <si>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</si>
  <si>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</si>
  <si>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</si>
  <si>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</si>
  <si>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</si>
  <si>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</si>
  <si>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</si>
  <si>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</si>
  <si>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</si>
  <si>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</si>
  <si>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</si>
  <si>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</si>
  <si>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</si>
  <si>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</si>
  <si>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</si>
  <si>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</si>
  <si>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</si>
  <si>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</si>
  <si>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</si>
  <si>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</si>
  <si>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</si>
  <si>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</si>
  <si>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</si>
  <si>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</si>
  <si>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</si>
  <si>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</si>
  <si>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</si>
  <si>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</si>
  <si>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</si>
  <si>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</si>
  <si>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</si>
  <si>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</si>
  <si>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</si>
  <si>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</si>
  <si>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</si>
  <si>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</si>
  <si>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</si>
  <si>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</si>
  <si>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</si>
  <si>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</si>
  <si>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</si>
  <si>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</si>
  <si>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</si>
  <si>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</si>
  <si>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</si>
  <si>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</si>
  <si>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</si>
  <si>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</si>
  <si>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</si>
  <si>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</si>
  <si>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</si>
  <si>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</si>
  <si>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</si>
  <si>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</si>
  <si>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</si>
  <si>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</si>
  <si>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</si>
  <si>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</si>
  <si>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</si>
  <si>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</si>
  <si>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</si>
  <si>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</si>
  <si>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</si>
  <si>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</si>
  <si>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</si>
  <si>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</si>
  <si>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</si>
  <si>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</si>
  <si>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</si>
  <si>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</si>
  <si>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</si>
  <si>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</si>
  <si>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</si>
  <si>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</si>
  <si>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</si>
  <si>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</si>
  <si>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</si>
  <si>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</si>
  <si>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</si>
  <si>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</si>
  <si>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</si>
  <si>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</si>
  <si>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</si>
  <si>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</si>
  <si>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</si>
  <si>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</si>
  <si>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</si>
  <si>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</si>
  <si>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</si>
  <si>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</si>
  <si>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</si>
  <si>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</si>
  <si>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</si>
  <si>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</si>
  <si>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</si>
  <si>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</si>
  <si>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</si>
  <si>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</si>
  <si>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</si>
  <si>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</si>
  <si>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</si>
  <si>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</si>
  <si>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</si>
  <si>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</si>
  <si>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</si>
  <si>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</si>
  <si>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</si>
  <si>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</si>
  <si>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</si>
  <si>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</si>
  <si>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</si>
  <si>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</si>
  <si>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</si>
  <si>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</si>
  <si>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</si>
  <si>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</si>
  <si>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</si>
  <si>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</si>
  <si>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</si>
  <si>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</si>
  <si>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</si>
  <si>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</si>
  <si>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</si>
  <si>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</si>
  <si>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</si>
  <si>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</si>
  <si>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</si>
  <si>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</si>
  <si>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</si>
  <si>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</si>
  <si>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</si>
  <si>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</si>
  <si>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</si>
  <si>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</si>
  <si>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</si>
  <si>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</si>
  <si>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</si>
  <si>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</si>
  <si>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</si>
  <si>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</si>
  <si>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</si>
  <si>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</si>
  <si>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</si>
  <si>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</si>
  <si>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</si>
  <si>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</si>
  <si>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</si>
  <si>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</si>
  <si>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</si>
  <si>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</si>
  <si>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</si>
  <si>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</si>
  <si>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</si>
  <si>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</si>
  <si>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</si>
  <si>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</si>
  <si>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</si>
  <si>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</si>
  <si>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</si>
  <si>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</si>
  <si>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</si>
  <si>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</si>
  <si>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</si>
  <si>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</si>
  <si>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</si>
  <si>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</si>
  <si>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</si>
  <si>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</si>
  <si>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</si>
  <si>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</si>
  <si>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</si>
  <si>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</si>
  <si>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</si>
  <si>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</si>
  <si>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</si>
  <si>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</si>
  <si>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</si>
  <si>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</si>
  <si>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</si>
  <si>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</si>
  <si>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</si>
  <si>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</si>
  <si>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</si>
  <si>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</si>
  <si>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</si>
  <si>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</si>
  <si>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</si>
  <si>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</si>
  <si>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</si>
  <si>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</si>
  <si>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</si>
  <si>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</si>
  <si>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</si>
  <si>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</si>
  <si>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</si>
  <si>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</si>
  <si>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</si>
  <si>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</si>
  <si>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</si>
  <si>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</si>
  <si>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</si>
  <si>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</si>
  <si>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</si>
  <si>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</si>
  <si>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</si>
  <si>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</si>
  <si>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</si>
  <si>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</si>
  <si>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</si>
  <si>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</si>
  <si>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</si>
  <si>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</si>
  <si>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</si>
  <si>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</si>
  <si>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</si>
  <si>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Backers</t>
  </si>
  <si>
    <t>Blurb</t>
  </si>
  <si>
    <t>Successful</t>
  </si>
  <si>
    <t>Failed</t>
  </si>
  <si>
    <t xml:space="preserve">Mean Goal </t>
  </si>
  <si>
    <t>Median Goal</t>
  </si>
  <si>
    <t>Mean Pledged</t>
  </si>
  <si>
    <t>Median Pledged</t>
  </si>
  <si>
    <t>US Plays</t>
  </si>
  <si>
    <t>US Indie Rock</t>
  </si>
  <si>
    <t xml:space="preserve">Standard Deviation of Goal </t>
  </si>
  <si>
    <t xml:space="preserve">Upper Quartile of Goal </t>
  </si>
  <si>
    <t>Lower Quartile of Goal</t>
  </si>
  <si>
    <t xml:space="preserve">IQR of Goal </t>
  </si>
  <si>
    <t xml:space="preserve">Standard Deviation of Pledged </t>
  </si>
  <si>
    <t xml:space="preserve">Upper Quartile of Pledged 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</si>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</sst>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[$-F400]h:mm:ss\ AM/PM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6" fontId="0" fillId="0" borderId="0" xfId="0" applyNumberFormat="1"/>
    <xf numFmtId="5" fontId="0" fillId="0" borderId="0" xfId="0" applyNumberFormat="1"/>
    <xf numFmtId="167" fontId="0" fillId="0" borderId="0" xfId="0" applyNumberFormat="1"/>
    <xf numFmtId="0" fontId="0" fillId="2" borderId="0" xfId="0" applyFill="1"/>
  </cellXfs>
  <cellStyles count="1">
    <cellStyle name="Normal" xfId="0" builtinId="0"/>
  </cellStyles>
  <dxfs count="35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1-D346-A423-1E76F5857D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31-D346-A423-1E76F5857D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1-D346-A423-1E76F5857D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1-D346-A423-1E76F585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9595456"/>
        <c:axId val="1769624944"/>
      </c:barChart>
      <c:catAx>
        <c:axId val="176959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24944"/>
        <c:crosses val="autoZero"/>
        <c:auto val="1"/>
        <c:lblAlgn val="ctr"/>
        <c:lblOffset val="100"/>
        <c:noMultiLvlLbl val="0"/>
      </c:catAx>
      <c:valAx>
        <c:axId val="17696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9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3-F940-98F8-9A619A8F43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1A3-F940-98F8-9A619A8F43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1A3-F940-98F8-9A619A8F4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2036768"/>
        <c:axId val="1222038416"/>
      </c:barChart>
      <c:catAx>
        <c:axId val="12220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38416"/>
        <c:crosses val="autoZero"/>
        <c:auto val="1"/>
        <c:lblAlgn val="ctr"/>
        <c:lblOffset val="100"/>
        <c:noMultiLvlLbl val="0"/>
      </c:catAx>
      <c:valAx>
        <c:axId val="12220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D-B247-B53B-4A00A3EF3D0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2D-B247-B53B-4A00A3EF3D0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2D-B247-B53B-4A00A3EF3D0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2D-B247-B53B-4A00A3EF3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448992"/>
        <c:axId val="1490400368"/>
      </c:lineChart>
      <c:catAx>
        <c:axId val="14904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00368"/>
        <c:crosses val="autoZero"/>
        <c:auto val="1"/>
        <c:lblAlgn val="ctr"/>
        <c:lblOffset val="100"/>
        <c:noMultiLvlLbl val="0"/>
      </c:catAx>
      <c:valAx>
        <c:axId val="14904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C0645A7-94A5-1D40-9DA1-1ABDF7B6A95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C4F473-2A70-0E43-9530-EF032ED2E4F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5F30EF-A2F4-C64D-B71E-83D5F0EBD5B8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8AE041-861D-7146-8FFA-717717C7F90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995961A-BE40-170E-3FE6-33CFAE6F31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12700</xdr:rowOff>
    </xdr:from>
    <xdr:to>
      <xdr:col>10</xdr:col>
      <xdr:colOff>1981200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18B2A-DDEF-206D-434A-331D3CDEC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12700</xdr:rowOff>
    </xdr:from>
    <xdr:to>
      <xdr:col>16</xdr:col>
      <xdr:colOff>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075D4-BCA9-5CDD-79DC-9D30A5127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3</xdr:row>
      <xdr:rowOff>19050</xdr:rowOff>
    </xdr:from>
    <xdr:to>
      <xdr:col>14</xdr:col>
      <xdr:colOff>812800</xdr:colOff>
      <xdr:row>19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31CB8-7A7F-AA40-E17D-15DDD2C69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36.467174537036" createdVersion="8" refreshedVersion="8" minRefreshableVersion="3" recordCount="4114" xr:uid="{013C2AAF-B0AD-4046-BE3A-D8FCB4F3E8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36.592065972225" createdVersion="8" refreshedVersion="8" minRefreshableVersion="3" recordCount="4115" xr:uid="{6E1639DD-5DAA-DC48-9B09-7F726A931AD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C85C8-721C-3847-B506-C2DEEDBF33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AC2DF-4B7B-F648-A6E4-BB23DAEDFD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70D24-CC8D-1342-81C2-72E126725E3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92D050"/>
  </sheetPr>
  <dimension ref="A1:U4115"/>
  <sheetViews>
    <sheetView topLeftCell="B1" zoomScale="140" zoomScaleNormal="14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6" bestFit="1" customWidth="1"/>
    <col min="21" max="21" width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ref="T4:T67" si="3">(((I4/60)/60)/24)+DATE(1970,1,1)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si="3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ref="T68:T131" si="7">(((I68/60)/60)/24)+DATE(1970,1,1)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si="7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ref="T132:T195" si="11">(((I132/60)/60)/24)+DATE(1970,1,1)</f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si="11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ref="T196:T259" si="15">(((I196/60)/60)/24)+DATE(1970,1,1)</f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si="15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ref="T260:T323" si="19">(((I260/60)/60)/24)+DATE(1970,1,1)</f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si="19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ref="T324:T387" si="23">(((I324/60)/60)/24)+DATE(1970,1,1)</f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si="23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ref="T388:T451" si="27">(((I388/60)/60)/24)+DATE(1970,1,1)</f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si="27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ref="T452:T515" si="31">(((I452/60)/60)/24)+DATE(1970,1,1)</f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si="31"/>
        <v>42597.291666666672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ref="T516:T579" si="35">(((I516/60)/60)/24)+DATE(1970,1,1)</f>
        <v>41860.613969907405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>(((J522/60)/60)/24)+DATE(1970,1,1)</f>
        <v>42318.702094907407</v>
      </c>
      <c r="T522" s="16">
        <f>(((I522/60)/60)/24)+DATE(1970,1,1)</f>
        <v>42348.702094907407</v>
      </c>
      <c r="U522" s="17"/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si="35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ref="T580:T643" si="39">(((I580/60)/60)/24)+DATE(1970,1,1)</f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si="39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ref="T644:T707" si="43">(((I644/60)/60)/24)+DATE(1970,1,1)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si="43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ref="T708:T771" si="47">(((I708/60)/60)/24)+DATE(1970,1,1)</f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si="47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ref="T772:T835" si="51">(((I772/60)/60)/24)+DATE(1970,1,1)</f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si="51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ref="T836:T899" si="55">(((I836/60)/60)/24)+DATE(1970,1,1)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si="55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ref="T900:T963" si="59">(((I900/60)/60)/24)+DATE(1970,1,1)</f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si="59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ref="T964:T1027" si="63">(((I964/60)/60)/24)+DATE(1970,1,1)</f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si="63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ref="T1028:T1091" si="67">(((I1028/60)/60)/24)+DATE(1970,1,1)</f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si="67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ref="T1092:T1155" si="71">(((I1092/60)/60)/24)+DATE(1970,1,1)</f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si="71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ref="T1156:T1219" si="75">(((I1156/60)/60)/24)+DATE(1970,1,1)</f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si="75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ref="T1220:T1283" si="79">(((I1220/60)/60)/24)+DATE(1970,1,1)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si="79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ref="T1284:T1347" si="83">(((I1284/60)/60)/24)+DATE(1970,1,1)</f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si="83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ref="T1348:T1411" si="87">(((I1348/60)/60)/24)+DATE(1970,1,1)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si="87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ref="T1412:T1475" si="91">(((I1412/60)/60)/24)+DATE(1970,1,1)</f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si="91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ref="T1476:T1539" si="95">(((I1476/60)/60)/24)+DATE(1970,1,1)</f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si="95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ref="T1540:T1603" si="99">(((I1540/60)/60)/24)+DATE(1970,1,1)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si="99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ref="T1604:T1667" si="103">(((I1604/60)/60)/24)+DATE(1970,1,1)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si="103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ref="T1668:T1731" si="107">(((I1668/60)/60)/24)+DATE(1970,1,1)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si="107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ref="T1732:T1795" si="111">(((I1732/60)/60)/24)+DATE(1970,1,1)</f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si="111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ref="T1796:T1859" si="115">(((I1796/60)/60)/24)+DATE(1970,1,1)</f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si="115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ref="T1860:T1923" si="119">(((I1860/60)/60)/24)+DATE(1970,1,1)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si="119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ref="T1924:T1987" si="123">(((I1924/60)/60)/24)+DATE(1970,1,1)</f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si="123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ref="T1988:T2051" si="127">(((I1988/60)/60)/24)+DATE(1970,1,1)</f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si="127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ref="T2052:T2115" si="131">(((I2052/60)/60)/24)+DATE(1970,1,1)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si="131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ref="T2116:T2179" si="135">(((I2116/60)/60)/24)+DATE(1970,1,1)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si="135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ref="T2180:T2243" si="139">(((I2180/60)/60)/24)+DATE(1970,1,1)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si="139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ref="T2244:T2307" si="143">(((I2244/60)/60)/24)+DATE(1970,1,1)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si="143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ref="T2308:T2371" si="147">(((I2308/60)/60)/24)+DATE(1970,1,1)</f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si="147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ref="T2372:T2435" si="151">(((I2372/60)/60)/24)+DATE(1970,1,1)</f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si="151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ref="T2436:T2499" si="155">(((I2436/60)/60)/24)+DATE(1970,1,1)</f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si="155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ref="T2500:T2563" si="159">(((I2500/60)/60)/24)+DATE(1970,1,1)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si="159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ref="T2564:T2627" si="163">(((I2564/60)/60)/24)+DATE(1970,1,1)</f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si="163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ref="T2628:T2691" si="167">(((I2628/60)/60)/24)+DATE(1970,1,1)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si="167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ref="T2692:T2755" si="171">(((I2692/60)/60)/24)+DATE(1970,1,1)</f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si="171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ref="T2756:T2819" si="175">(((I2756/60)/60)/24)+DATE(1970,1,1)</f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si="175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ref="T2820:T2883" si="179">(((I2820/60)/60)/24)+DATE(1970,1,1)</f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si="179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ref="T2884:T2947" si="183">(((I2884/60)/60)/24)+DATE(1970,1,1)</f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si="183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ref="T2948:T3011" si="187">(((I2948/60)/60)/24)+DATE(1970,1,1)</f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si="187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ref="T3012:T3075" si="191"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si="191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ref="T3076:T3139" si="195">(((I3076/60)/60)/24)+DATE(1970,1,1)</f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si="195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ref="T3140:T3203" si="199">(((I3140/60)/60)/24)+DATE(1970,1,1)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si="199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ref="T3204:T3267" si="203">(((I3204/60)/60)/24)+DATE(1970,1,1)</f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si="203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ref="T3268:T3331" si="207">(((I3268/60)/60)/24)+DATE(1970,1,1)</f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si="207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ref="T3332:T3395" si="211">(((I3332/60)/60)/24)+DATE(1970,1,1)</f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si="211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ref="T3396:T3459" si="215">(((I3396/60)/60)/24)+DATE(1970,1,1)</f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si="215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ref="T3460:T3523" si="219">(((I3460/60)/60)/24)+DATE(1970,1,1)</f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si="219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ref="T3524:T3587" si="223">(((I3524/60)/60)/24)+DATE(1970,1,1)</f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si="223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ref="T3588:T3651" si="227">(((I3588/60)/60)/24)+DATE(1970,1,1)</f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si="227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ref="T3652:T3715" si="231">(((I3652/60)/60)/24)+DATE(1970,1,1)</f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si="231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ref="T3716:T3779" si="235">(((I3716/60)/60)/24)+DATE(1970,1,1)</f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si="235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ref="T3780:T3843" si="239">(((I3780/60)/60)/24)+DATE(1970,1,1)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si="239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ref="T3844:T3907" si="243">(((I3844/60)/60)/24)+DATE(1970,1,1)</f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si="243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ref="T3908:T3971" si="247">(((I3908/60)/60)/24)+DATE(1970,1,1)</f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si="247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ref="T3972:T4035" si="251">(((I3972/60)/60)/24)+DATE(1970,1,1)</f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si="251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ref="T4036:T4099" si="255">(((I4036/60)/60)/24)+DATE(1970,1,1)</f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si="255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ref="T4100:T4115" si="259">(((I4100/60)/60)/24)+DATE(1970,1,1)</f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4" priority="2" operator="containsText" text="failed">
      <formula>NOT(ISERROR(SEARCH("failed",F1)))</formula>
    </cfRule>
    <cfRule type="containsText" dxfId="33" priority="3" operator="containsText" text="canceled">
      <formula>NOT(ISERROR(SEARCH("canceled",F1)))</formula>
    </cfRule>
    <cfRule type="containsText" dxfId="32" priority="4" operator="containsText" text="failed">
      <formula>NOT(ISERROR(SEARCH("failed",F1)))</formula>
    </cfRule>
    <cfRule type="containsText" dxfId="31" priority="5" operator="containsText" text="failed">
      <formula>NOT(ISERROR(SEARCH("failed",F1)))</formula>
    </cfRule>
    <cfRule type="containsText" dxfId="30" priority="6" operator="containsText" text="successful">
      <formula>NOT(ISERROR(SEARCH("successful",F1)))</formula>
    </cfRule>
    <cfRule type="containsText" dxfId="29" priority="7" operator="containsText" text="successfuk">
      <formula>NOT(ISERROR(SEARCH("successfuk",F1)))</formula>
    </cfRule>
    <cfRule type="containsText" dxfId="28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EBD9-631F-3A43-909A-F88B87A63729}">
  <sheetPr>
    <tabColor theme="5" tint="0.59999389629810485"/>
  </sheetPr>
  <dimension ref="A1:F6"/>
  <sheetViews>
    <sheetView zoomScaleNormal="100"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  <col min="393" max="393" width="5.1640625" bestFit="1" customWidth="1"/>
    <col min="394" max="401" width="6.1640625" bestFit="1" customWidth="1"/>
    <col min="402" max="402" width="5.1640625" bestFit="1" customWidth="1"/>
    <col min="403" max="415" width="6.1640625" bestFit="1" customWidth="1"/>
    <col min="416" max="416" width="3.1640625" bestFit="1" customWidth="1"/>
    <col min="417" max="417" width="6.1640625" bestFit="1" customWidth="1"/>
    <col min="418" max="419" width="5.1640625" bestFit="1" customWidth="1"/>
    <col min="420" max="420" width="6.1640625" bestFit="1" customWidth="1"/>
    <col min="421" max="422" width="5.1640625" bestFit="1" customWidth="1"/>
    <col min="423" max="425" width="6.1640625" bestFit="1" customWidth="1"/>
    <col min="426" max="426" width="3.1640625" bestFit="1" customWidth="1"/>
    <col min="427" max="431" width="6.1640625" bestFit="1" customWidth="1"/>
    <col min="432" max="432" width="3.1640625" bestFit="1" customWidth="1"/>
    <col min="433" max="434" width="6.1640625" bestFit="1" customWidth="1"/>
    <col min="435" max="436" width="5.1640625" bestFit="1" customWidth="1"/>
    <col min="437" max="437" width="6.1640625" bestFit="1" customWidth="1"/>
    <col min="438" max="438" width="3.1640625" bestFit="1" customWidth="1"/>
    <col min="439" max="445" width="6.1640625" bestFit="1" customWidth="1"/>
    <col min="446" max="446" width="3.1640625" bestFit="1" customWidth="1"/>
    <col min="447" max="447" width="6.1640625" bestFit="1" customWidth="1"/>
    <col min="448" max="448" width="5.1640625" bestFit="1" customWidth="1"/>
    <col min="449" max="450" width="6.1640625" bestFit="1" customWidth="1"/>
    <col min="451" max="451" width="5.1640625" bestFit="1" customWidth="1"/>
    <col min="452" max="454" width="6.1640625" bestFit="1" customWidth="1"/>
    <col min="455" max="455" width="5.1640625" bestFit="1" customWidth="1"/>
    <col min="456" max="460" width="6.1640625" bestFit="1" customWidth="1"/>
    <col min="461" max="461" width="5.1640625" bestFit="1" customWidth="1"/>
    <col min="462" max="462" width="6.1640625" bestFit="1" customWidth="1"/>
    <col min="463" max="464" width="5.1640625" bestFit="1" customWidth="1"/>
    <col min="465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3.1640625" bestFit="1" customWidth="1"/>
    <col min="476" max="483" width="6.1640625" bestFit="1" customWidth="1"/>
    <col min="484" max="484" width="3.1640625" bestFit="1" customWidth="1"/>
    <col min="485" max="486" width="6.1640625" bestFit="1" customWidth="1"/>
    <col min="487" max="487" width="5.1640625" bestFit="1" customWidth="1"/>
    <col min="488" max="488" width="6.1640625" bestFit="1" customWidth="1"/>
    <col min="489" max="489" width="3.1640625" bestFit="1" customWidth="1"/>
    <col min="490" max="490" width="6.1640625" bestFit="1" customWidth="1"/>
    <col min="491" max="491" width="5.1640625" bestFit="1" customWidth="1"/>
    <col min="492" max="492" width="3.1640625" bestFit="1" customWidth="1"/>
    <col min="493" max="493" width="5.1640625" bestFit="1" customWidth="1"/>
    <col min="494" max="497" width="6.1640625" bestFit="1" customWidth="1"/>
    <col min="498" max="498" width="3.1640625" bestFit="1" customWidth="1"/>
    <col min="499" max="500" width="6.1640625" bestFit="1" customWidth="1"/>
    <col min="501" max="501" width="5.1640625" bestFit="1" customWidth="1"/>
    <col min="502" max="502" width="3.1640625" bestFit="1" customWidth="1"/>
    <col min="503" max="509" width="6.1640625" bestFit="1" customWidth="1"/>
    <col min="510" max="510" width="3.1640625" bestFit="1" customWidth="1"/>
    <col min="511" max="511" width="6.1640625" bestFit="1" customWidth="1"/>
    <col min="512" max="512" width="5.1640625" bestFit="1" customWidth="1"/>
    <col min="513" max="514" width="6.1640625" bestFit="1" customWidth="1"/>
    <col min="515" max="515" width="3.1640625" bestFit="1" customWidth="1"/>
    <col min="516" max="521" width="6.1640625" bestFit="1" customWidth="1"/>
    <col min="522" max="522" width="5.1640625" bestFit="1" customWidth="1"/>
    <col min="523" max="531" width="6.1640625" bestFit="1" customWidth="1"/>
    <col min="532" max="532" width="5.1640625" bestFit="1" customWidth="1"/>
    <col min="533" max="537" width="6.1640625" bestFit="1" customWidth="1"/>
    <col min="538" max="538" width="3.1640625" bestFit="1" customWidth="1"/>
    <col min="539" max="542" width="6.1640625" bestFit="1" customWidth="1"/>
    <col min="543" max="543" width="5.1640625" bestFit="1" customWidth="1"/>
    <col min="544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68" width="6.1640625" bestFit="1" customWidth="1"/>
    <col min="569" max="569" width="5.1640625" bestFit="1" customWidth="1"/>
    <col min="570" max="573" width="6.1640625" bestFit="1" customWidth="1"/>
    <col min="574" max="574" width="5.1640625" bestFit="1" customWidth="1"/>
    <col min="575" max="578" width="6.1640625" bestFit="1" customWidth="1"/>
    <col min="579" max="579" width="5.1640625" bestFit="1" customWidth="1"/>
    <col min="580" max="582" width="6.1640625" bestFit="1" customWidth="1"/>
    <col min="583" max="584" width="5.1640625" bestFit="1" customWidth="1"/>
    <col min="585" max="592" width="6.1640625" bestFit="1" customWidth="1"/>
    <col min="593" max="593" width="3.1640625" bestFit="1" customWidth="1"/>
    <col min="594" max="595" width="6.1640625" bestFit="1" customWidth="1"/>
    <col min="596" max="596" width="5.1640625" bestFit="1" customWidth="1"/>
    <col min="597" max="603" width="6.1640625" bestFit="1" customWidth="1"/>
    <col min="604" max="604" width="4.1640625" bestFit="1" customWidth="1"/>
    <col min="605" max="605" width="7.1640625" bestFit="1" customWidth="1"/>
    <col min="606" max="607" width="6.1640625" bestFit="1" customWidth="1"/>
    <col min="608" max="637" width="7.1640625" bestFit="1" customWidth="1"/>
    <col min="638" max="638" width="4.1640625" bestFit="1" customWidth="1"/>
    <col min="639" max="641" width="7.1640625" bestFit="1" customWidth="1"/>
    <col min="642" max="642" width="4.1640625" bestFit="1" customWidth="1"/>
    <col min="643" max="646" width="7.1640625" bestFit="1" customWidth="1"/>
    <col min="647" max="648" width="6.1640625" bestFit="1" customWidth="1"/>
    <col min="649" max="660" width="7.1640625" bestFit="1" customWidth="1"/>
    <col min="661" max="661" width="4.1640625" bestFit="1" customWidth="1"/>
    <col min="662" max="664" width="7.1640625" bestFit="1" customWidth="1"/>
    <col min="665" max="665" width="6.1640625" bestFit="1" customWidth="1"/>
    <col min="666" max="667" width="7.1640625" bestFit="1" customWidth="1"/>
    <col min="668" max="668" width="6.1640625" bestFit="1" customWidth="1"/>
    <col min="669" max="672" width="7.1640625" bestFit="1" customWidth="1"/>
    <col min="673" max="673" width="4.1640625" bestFit="1" customWidth="1"/>
    <col min="674" max="679" width="7.1640625" bestFit="1" customWidth="1"/>
    <col min="680" max="681" width="4.1640625" bestFit="1" customWidth="1"/>
    <col min="682" max="688" width="7.1640625" bestFit="1" customWidth="1"/>
    <col min="689" max="690" width="4.1640625" bestFit="1" customWidth="1"/>
    <col min="691" max="691" width="7.1640625" bestFit="1" customWidth="1"/>
    <col min="692" max="692" width="4.1640625" bestFit="1" customWidth="1"/>
    <col min="693" max="695" width="7.1640625" bestFit="1" customWidth="1"/>
    <col min="696" max="696" width="6.1640625" bestFit="1" customWidth="1"/>
    <col min="697" max="697" width="7.1640625" bestFit="1" customWidth="1"/>
    <col min="698" max="698" width="6.1640625" bestFit="1" customWidth="1"/>
    <col min="699" max="699" width="7.1640625" bestFit="1" customWidth="1"/>
    <col min="700" max="700" width="6.1640625" bestFit="1" customWidth="1"/>
    <col min="701" max="701" width="4.1640625" bestFit="1" customWidth="1"/>
    <col min="702" max="704" width="7.1640625" bestFit="1" customWidth="1"/>
    <col min="705" max="705" width="4.1640625" bestFit="1" customWidth="1"/>
    <col min="706" max="706" width="7.1640625" bestFit="1" customWidth="1"/>
    <col min="707" max="707" width="6.1640625" bestFit="1" customWidth="1"/>
    <col min="708" max="708" width="7.1640625" bestFit="1" customWidth="1"/>
    <col min="709" max="709" width="4.1640625" bestFit="1" customWidth="1"/>
    <col min="710" max="714" width="7.1640625" bestFit="1" customWidth="1"/>
    <col min="715" max="715" width="6.1640625" bestFit="1" customWidth="1"/>
    <col min="716" max="716" width="7.1640625" bestFit="1" customWidth="1"/>
    <col min="717" max="717" width="6.1640625" bestFit="1" customWidth="1"/>
    <col min="718" max="718" width="7.1640625" bestFit="1" customWidth="1"/>
    <col min="719" max="719" width="6.1640625" bestFit="1" customWidth="1"/>
    <col min="720" max="722" width="7.1640625" bestFit="1" customWidth="1"/>
    <col min="723" max="724" width="4.1640625" bestFit="1" customWidth="1"/>
    <col min="725" max="727" width="7.1640625" bestFit="1" customWidth="1"/>
    <col min="728" max="728" width="5.1640625" bestFit="1" customWidth="1"/>
    <col min="729" max="729" width="8.1640625" bestFit="1" customWidth="1"/>
    <col min="730" max="730" width="5.1640625" bestFit="1" customWidth="1"/>
    <col min="731" max="731" width="9.6640625" bestFit="1" customWidth="1"/>
    <col min="732" max="732" width="5.6640625" bestFit="1" customWidth="1"/>
    <col min="733" max="733" width="2.1640625" bestFit="1" customWidth="1"/>
    <col min="734" max="734" width="3.1640625" bestFit="1" customWidth="1"/>
    <col min="735" max="737" width="6.1640625" bestFit="1" customWidth="1"/>
    <col min="738" max="740" width="3.1640625" bestFit="1" customWidth="1"/>
    <col min="741" max="741" width="6.1640625" bestFit="1" customWidth="1"/>
    <col min="742" max="742" width="3.1640625" bestFit="1" customWidth="1"/>
    <col min="743" max="749" width="6.1640625" bestFit="1" customWidth="1"/>
    <col min="750" max="750" width="4.1640625" bestFit="1" customWidth="1"/>
    <col min="751" max="760" width="7.1640625" bestFit="1" customWidth="1"/>
    <col min="761" max="761" width="8.1640625" bestFit="1" customWidth="1"/>
    <col min="762" max="762" width="10.5" bestFit="1" customWidth="1"/>
    <col min="763" max="764" width="5.1640625" bestFit="1" customWidth="1"/>
    <col min="765" max="765" width="4.1640625" bestFit="1" customWidth="1"/>
    <col min="766" max="766" width="3.1640625" bestFit="1" customWidth="1"/>
    <col min="767" max="767" width="6.1640625" bestFit="1" customWidth="1"/>
    <col min="768" max="768" width="3.1640625" bestFit="1" customWidth="1"/>
    <col min="769" max="774" width="6.1640625" bestFit="1" customWidth="1"/>
    <col min="775" max="775" width="3.1640625" bestFit="1" customWidth="1"/>
    <col min="776" max="776" width="6.1640625" bestFit="1" customWidth="1"/>
    <col min="777" max="777" width="5.1640625" bestFit="1" customWidth="1"/>
    <col min="778" max="778" width="6.1640625" bestFit="1" customWidth="1"/>
    <col min="779" max="779" width="5.1640625" bestFit="1" customWidth="1"/>
    <col min="780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98" width="6.1640625" bestFit="1" customWidth="1"/>
    <col min="799" max="799" width="3.1640625" bestFit="1" customWidth="1"/>
    <col min="800" max="809" width="6.1640625" bestFit="1" customWidth="1"/>
    <col min="810" max="810" width="5.1640625" bestFit="1" customWidth="1"/>
    <col min="811" max="814" width="6.1640625" bestFit="1" customWidth="1"/>
    <col min="815" max="815" width="5.1640625" bestFit="1" customWidth="1"/>
    <col min="816" max="819" width="6.1640625" bestFit="1" customWidth="1"/>
    <col min="820" max="820" width="5.1640625" bestFit="1" customWidth="1"/>
    <col min="821" max="823" width="6.1640625" bestFit="1" customWidth="1"/>
    <col min="824" max="824" width="3.1640625" bestFit="1" customWidth="1"/>
    <col min="825" max="825" width="5.1640625" bestFit="1" customWidth="1"/>
    <col min="826" max="839" width="6.1640625" bestFit="1" customWidth="1"/>
    <col min="840" max="840" width="3.1640625" bestFit="1" customWidth="1"/>
    <col min="841" max="841" width="6.1640625" bestFit="1" customWidth="1"/>
    <col min="842" max="842" width="5.1640625" bestFit="1" customWidth="1"/>
    <col min="843" max="848" width="6.1640625" bestFit="1" customWidth="1"/>
    <col min="849" max="849" width="3.1640625" bestFit="1" customWidth="1"/>
    <col min="850" max="856" width="6.1640625" bestFit="1" customWidth="1"/>
    <col min="857" max="857" width="5.1640625" bestFit="1" customWidth="1"/>
    <col min="858" max="869" width="6.1640625" bestFit="1" customWidth="1"/>
    <col min="870" max="870" width="5.1640625" bestFit="1" customWidth="1"/>
    <col min="871" max="882" width="6.1640625" bestFit="1" customWidth="1"/>
    <col min="883" max="883" width="3.1640625" bestFit="1" customWidth="1"/>
    <col min="884" max="890" width="6.1640625" bestFit="1" customWidth="1"/>
    <col min="891" max="891" width="5.1640625" bestFit="1" customWidth="1"/>
    <col min="892" max="892" width="6.1640625" bestFit="1" customWidth="1"/>
    <col min="893" max="893" width="5.1640625" bestFit="1" customWidth="1"/>
    <col min="894" max="894" width="3.1640625" bestFit="1" customWidth="1"/>
    <col min="895" max="895" width="5.1640625" bestFit="1" customWidth="1"/>
    <col min="896" max="896" width="6.1640625" bestFit="1" customWidth="1"/>
    <col min="897" max="897" width="5.1640625" bestFit="1" customWidth="1"/>
    <col min="898" max="902" width="6.1640625" bestFit="1" customWidth="1"/>
    <col min="903" max="903" width="5.1640625" bestFit="1" customWidth="1"/>
    <col min="904" max="908" width="6.1640625" bestFit="1" customWidth="1"/>
    <col min="909" max="909" width="5.1640625" bestFit="1" customWidth="1"/>
    <col min="910" max="910" width="6.1640625" bestFit="1" customWidth="1"/>
    <col min="911" max="911" width="3.1640625" bestFit="1" customWidth="1"/>
    <col min="912" max="916" width="6.1640625" bestFit="1" customWidth="1"/>
    <col min="917" max="917" width="5.1640625" bestFit="1" customWidth="1"/>
    <col min="918" max="929" width="6.1640625" bestFit="1" customWidth="1"/>
    <col min="930" max="930" width="5.1640625" bestFit="1" customWidth="1"/>
    <col min="931" max="949" width="6.1640625" bestFit="1" customWidth="1"/>
    <col min="950" max="950" width="5.1640625" bestFit="1" customWidth="1"/>
    <col min="951" max="971" width="6.1640625" bestFit="1" customWidth="1"/>
    <col min="972" max="972" width="5.1640625" bestFit="1" customWidth="1"/>
    <col min="973" max="975" width="6.1640625" bestFit="1" customWidth="1"/>
    <col min="976" max="976" width="3.1640625" bestFit="1" customWidth="1"/>
    <col min="977" max="991" width="6.1640625" bestFit="1" customWidth="1"/>
    <col min="992" max="992" width="5.1640625" bestFit="1" customWidth="1"/>
    <col min="993" max="1005" width="6.1640625" bestFit="1" customWidth="1"/>
    <col min="1006" max="1006" width="5.1640625" bestFit="1" customWidth="1"/>
    <col min="1007" max="1014" width="6.1640625" bestFit="1" customWidth="1"/>
    <col min="1015" max="1015" width="3.1640625" bestFit="1" customWidth="1"/>
    <col min="1016" max="1018" width="6.1640625" bestFit="1" customWidth="1"/>
    <col min="1019" max="1019" width="5.1640625" bestFit="1" customWidth="1"/>
    <col min="1020" max="1030" width="6.1640625" bestFit="1" customWidth="1"/>
    <col min="1031" max="1031" width="5.1640625" bestFit="1" customWidth="1"/>
    <col min="1032" max="1034" width="6.1640625" bestFit="1" customWidth="1"/>
    <col min="1035" max="1035" width="3.1640625" bestFit="1" customWidth="1"/>
    <col min="1036" max="1038" width="6.1640625" bestFit="1" customWidth="1"/>
    <col min="1039" max="1040" width="5.1640625" bestFit="1" customWidth="1"/>
    <col min="1041" max="1046" width="6.1640625" bestFit="1" customWidth="1"/>
    <col min="1047" max="1047" width="5.1640625" bestFit="1" customWidth="1"/>
    <col min="1048" max="1050" width="6.1640625" bestFit="1" customWidth="1"/>
    <col min="1051" max="1051" width="5.1640625" bestFit="1" customWidth="1"/>
    <col min="1052" max="1082" width="6.1640625" bestFit="1" customWidth="1"/>
    <col min="1083" max="1083" width="5.1640625" bestFit="1" customWidth="1"/>
    <col min="1084" max="1085" width="6.1640625" bestFit="1" customWidth="1"/>
    <col min="1086" max="1086" width="5.1640625" bestFit="1" customWidth="1"/>
    <col min="1087" max="1093" width="6.1640625" bestFit="1" customWidth="1"/>
    <col min="1094" max="1094" width="5.1640625" bestFit="1" customWidth="1"/>
    <col min="1095" max="1097" width="6.1640625" bestFit="1" customWidth="1"/>
    <col min="1098" max="1098" width="3.1640625" bestFit="1" customWidth="1"/>
    <col min="1099" max="1102" width="6.1640625" bestFit="1" customWidth="1"/>
    <col min="1103" max="1103" width="5.1640625" bestFit="1" customWidth="1"/>
    <col min="1104" max="1105" width="6.1640625" bestFit="1" customWidth="1"/>
    <col min="1106" max="1106" width="5.1640625" bestFit="1" customWidth="1"/>
    <col min="1107" max="1121" width="6.1640625" bestFit="1" customWidth="1"/>
    <col min="1122" max="1122" width="5.1640625" bestFit="1" customWidth="1"/>
    <col min="1123" max="1131" width="6.1640625" bestFit="1" customWidth="1"/>
    <col min="1132" max="1132" width="5.1640625" bestFit="1" customWidth="1"/>
    <col min="1133" max="1145" width="6.1640625" bestFit="1" customWidth="1"/>
    <col min="1146" max="1146" width="3.1640625" bestFit="1" customWidth="1"/>
    <col min="1147" max="1151" width="6.1640625" bestFit="1" customWidth="1"/>
    <col min="1152" max="1152" width="5.1640625" bestFit="1" customWidth="1"/>
    <col min="1153" max="1155" width="6.1640625" bestFit="1" customWidth="1"/>
    <col min="1156" max="1156" width="5.1640625" bestFit="1" customWidth="1"/>
    <col min="1157" max="1168" width="6.1640625" bestFit="1" customWidth="1"/>
    <col min="1169" max="1169" width="5.1640625" bestFit="1" customWidth="1"/>
    <col min="1170" max="1175" width="6.1640625" bestFit="1" customWidth="1"/>
    <col min="1176" max="1176" width="5.1640625" bestFit="1" customWidth="1"/>
    <col min="1177" max="1178" width="6.1640625" bestFit="1" customWidth="1"/>
    <col min="1179" max="1179" width="5.1640625" bestFit="1" customWidth="1"/>
    <col min="1180" max="1185" width="6.1640625" bestFit="1" customWidth="1"/>
    <col min="1186" max="1186" width="3.1640625" bestFit="1" customWidth="1"/>
    <col min="1187" max="1189" width="6.1640625" bestFit="1" customWidth="1"/>
    <col min="1190" max="1190" width="5.1640625" bestFit="1" customWidth="1"/>
    <col min="1191" max="1194" width="6.1640625" bestFit="1" customWidth="1"/>
    <col min="1195" max="1195" width="5.1640625" bestFit="1" customWidth="1"/>
    <col min="1196" max="1206" width="6.1640625" bestFit="1" customWidth="1"/>
    <col min="1207" max="1207" width="5.1640625" bestFit="1" customWidth="1"/>
    <col min="1208" max="1223" width="6.1640625" bestFit="1" customWidth="1"/>
    <col min="1224" max="1224" width="3.1640625" bestFit="1" customWidth="1"/>
    <col min="1225" max="1226" width="6.1640625" bestFit="1" customWidth="1"/>
    <col min="1227" max="1227" width="5.1640625" bestFit="1" customWidth="1"/>
    <col min="1228" max="1228" width="6.1640625" bestFit="1" customWidth="1"/>
    <col min="1229" max="1229" width="5.1640625" bestFit="1" customWidth="1"/>
    <col min="1230" max="1235" width="6.1640625" bestFit="1" customWidth="1"/>
    <col min="1236" max="1236" width="3.1640625" bestFit="1" customWidth="1"/>
    <col min="1237" max="1238" width="6.1640625" bestFit="1" customWidth="1"/>
    <col min="1239" max="1239" width="5.1640625" bestFit="1" customWidth="1"/>
    <col min="1240" max="1243" width="6.1640625" bestFit="1" customWidth="1"/>
    <col min="1244" max="1244" width="5.1640625" bestFit="1" customWidth="1"/>
    <col min="1245" max="1245" width="6.1640625" bestFit="1" customWidth="1"/>
    <col min="1246" max="1247" width="5.1640625" bestFit="1" customWidth="1"/>
    <col min="1248" max="1249" width="6.1640625" bestFit="1" customWidth="1"/>
    <col min="1250" max="1250" width="5.1640625" bestFit="1" customWidth="1"/>
    <col min="1251" max="1254" width="6.1640625" bestFit="1" customWidth="1"/>
    <col min="1255" max="1255" width="3.1640625" bestFit="1" customWidth="1"/>
    <col min="1256" max="1257" width="6.1640625" bestFit="1" customWidth="1"/>
    <col min="1258" max="1258" width="5.1640625" bestFit="1" customWidth="1"/>
    <col min="1259" max="1264" width="6.1640625" bestFit="1" customWidth="1"/>
    <col min="1265" max="1265" width="5.1640625" bestFit="1" customWidth="1"/>
    <col min="1266" max="1266" width="6.1640625" bestFit="1" customWidth="1"/>
    <col min="1267" max="1267" width="3.1640625" bestFit="1" customWidth="1"/>
    <col min="1268" max="1269" width="6.1640625" bestFit="1" customWidth="1"/>
    <col min="1270" max="1270" width="5.1640625" bestFit="1" customWidth="1"/>
    <col min="1271" max="1273" width="6.1640625" bestFit="1" customWidth="1"/>
    <col min="1274" max="1274" width="5.1640625" bestFit="1" customWidth="1"/>
    <col min="1275" max="1284" width="6.1640625" bestFit="1" customWidth="1"/>
    <col min="1285" max="1285" width="5.1640625" bestFit="1" customWidth="1"/>
    <col min="1286" max="1295" width="6.1640625" bestFit="1" customWidth="1"/>
    <col min="1296" max="1296" width="5.1640625" bestFit="1" customWidth="1"/>
    <col min="1297" max="1302" width="6.1640625" bestFit="1" customWidth="1"/>
    <col min="1303" max="1303" width="5.1640625" bestFit="1" customWidth="1"/>
    <col min="1304" max="1314" width="6.1640625" bestFit="1" customWidth="1"/>
    <col min="1315" max="1315" width="5.1640625" bestFit="1" customWidth="1"/>
    <col min="1316" max="1320" width="6.1640625" bestFit="1" customWidth="1"/>
    <col min="1321" max="1321" width="3.1640625" bestFit="1" customWidth="1"/>
    <col min="1322" max="1325" width="6.1640625" bestFit="1" customWidth="1"/>
    <col min="1326" max="1326" width="5.1640625" bestFit="1" customWidth="1"/>
    <col min="1327" max="1335" width="6.1640625" bestFit="1" customWidth="1"/>
    <col min="1336" max="1336" width="5.1640625" bestFit="1" customWidth="1"/>
    <col min="1337" max="1338" width="6.1640625" bestFit="1" customWidth="1"/>
    <col min="1339" max="1339" width="3.1640625" bestFit="1" customWidth="1"/>
    <col min="1340" max="1343" width="6.1640625" bestFit="1" customWidth="1"/>
    <col min="1344" max="1346" width="5.1640625" bestFit="1" customWidth="1"/>
    <col min="1347" max="1349" width="6.1640625" bestFit="1" customWidth="1"/>
    <col min="1350" max="1350" width="5.1640625" bestFit="1" customWidth="1"/>
    <col min="1351" max="1351" width="6.1640625" bestFit="1" customWidth="1"/>
    <col min="1352" max="1352" width="5.1640625" bestFit="1" customWidth="1"/>
    <col min="1353" max="1353" width="6.1640625" bestFit="1" customWidth="1"/>
    <col min="1354" max="1354" width="5.1640625" bestFit="1" customWidth="1"/>
    <col min="1355" max="1361" width="6.1640625" bestFit="1" customWidth="1"/>
    <col min="1362" max="1362" width="5.1640625" bestFit="1" customWidth="1"/>
    <col min="1363" max="1371" width="6.1640625" bestFit="1" customWidth="1"/>
    <col min="1372" max="1372" width="3.1640625" bestFit="1" customWidth="1"/>
    <col min="1373" max="1374" width="6.1640625" bestFit="1" customWidth="1"/>
    <col min="1375" max="1375" width="5.1640625" bestFit="1" customWidth="1"/>
    <col min="1376" max="1394" width="6.1640625" bestFit="1" customWidth="1"/>
    <col min="1395" max="1395" width="5.1640625" bestFit="1" customWidth="1"/>
    <col min="1396" max="1414" width="6.1640625" bestFit="1" customWidth="1"/>
    <col min="1415" max="1415" width="3.1640625" bestFit="1" customWidth="1"/>
    <col min="1416" max="1418" width="6.1640625" bestFit="1" customWidth="1"/>
    <col min="1419" max="1419" width="5.1640625" bestFit="1" customWidth="1"/>
    <col min="1420" max="1439" width="6.1640625" bestFit="1" customWidth="1"/>
    <col min="1440" max="1440" width="5.1640625" bestFit="1" customWidth="1"/>
    <col min="1441" max="1451" width="6.1640625" bestFit="1" customWidth="1"/>
    <col min="1452" max="1452" width="5.1640625" bestFit="1" customWidth="1"/>
    <col min="1453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6" width="6.1640625" bestFit="1" customWidth="1"/>
    <col min="1487" max="1487" width="3.1640625" bestFit="1" customWidth="1"/>
    <col min="1488" max="1512" width="6.1640625" bestFit="1" customWidth="1"/>
    <col min="1513" max="1513" width="5.1640625" bestFit="1" customWidth="1"/>
    <col min="1514" max="1531" width="6.1640625" bestFit="1" customWidth="1"/>
    <col min="1532" max="1532" width="5.1640625" bestFit="1" customWidth="1"/>
    <col min="1533" max="1534" width="6.1640625" bestFit="1" customWidth="1"/>
    <col min="1535" max="1535" width="5.1640625" bestFit="1" customWidth="1"/>
    <col min="1536" max="1553" width="6.1640625" bestFit="1" customWidth="1"/>
    <col min="1554" max="1554" width="3.1640625" bestFit="1" customWidth="1"/>
    <col min="1555" max="1564" width="6.1640625" bestFit="1" customWidth="1"/>
    <col min="1565" max="1565" width="5.1640625" bestFit="1" customWidth="1"/>
    <col min="1566" max="1580" width="6.1640625" bestFit="1" customWidth="1"/>
    <col min="1581" max="1581" width="3.1640625" bestFit="1" customWidth="1"/>
    <col min="1582" max="1592" width="6.1640625" bestFit="1" customWidth="1"/>
    <col min="1593" max="1593" width="5.1640625" bestFit="1" customWidth="1"/>
    <col min="1594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14" width="6.1640625" bestFit="1" customWidth="1"/>
    <col min="1615" max="1615" width="5.1640625" bestFit="1" customWidth="1"/>
    <col min="1616" max="1619" width="6.1640625" bestFit="1" customWidth="1"/>
    <col min="1620" max="1620" width="5.1640625" bestFit="1" customWidth="1"/>
    <col min="1621" max="1628" width="6.1640625" bestFit="1" customWidth="1"/>
    <col min="1629" max="1629" width="5.1640625" bestFit="1" customWidth="1"/>
    <col min="1630" max="1647" width="6.1640625" bestFit="1" customWidth="1"/>
    <col min="1648" max="1648" width="5.1640625" bestFit="1" customWidth="1"/>
    <col min="1649" max="1649" width="6.1640625" bestFit="1" customWidth="1"/>
    <col min="1650" max="1650" width="5.1640625" bestFit="1" customWidth="1"/>
    <col min="1651" max="1680" width="6.1640625" bestFit="1" customWidth="1"/>
    <col min="1681" max="1681" width="5.1640625" bestFit="1" customWidth="1"/>
    <col min="1682" max="1693" width="6.1640625" bestFit="1" customWidth="1"/>
    <col min="1694" max="1694" width="5.1640625" bestFit="1" customWidth="1"/>
    <col min="1695" max="1696" width="6.1640625" bestFit="1" customWidth="1"/>
    <col min="1697" max="1697" width="5.1640625" bestFit="1" customWidth="1"/>
    <col min="1698" max="1710" width="6.1640625" bestFit="1" customWidth="1"/>
    <col min="1711" max="1711" width="5.1640625" bestFit="1" customWidth="1"/>
    <col min="1712" max="1716" width="6.1640625" bestFit="1" customWidth="1"/>
    <col min="1717" max="1717" width="5.1640625" bestFit="1" customWidth="1"/>
    <col min="1718" max="1719" width="6.1640625" bestFit="1" customWidth="1"/>
    <col min="1720" max="1720" width="5.1640625" bestFit="1" customWidth="1"/>
    <col min="1721" max="1727" width="6.1640625" bestFit="1" customWidth="1"/>
    <col min="1728" max="1728" width="5.1640625" bestFit="1" customWidth="1"/>
    <col min="1729" max="1730" width="6.1640625" bestFit="1" customWidth="1"/>
    <col min="1731" max="1731" width="3.1640625" bestFit="1" customWidth="1"/>
    <col min="1732" max="1732" width="5.1640625" bestFit="1" customWidth="1"/>
    <col min="1733" max="1733" width="6.1640625" bestFit="1" customWidth="1"/>
    <col min="1734" max="1734" width="5.1640625" bestFit="1" customWidth="1"/>
    <col min="1735" max="1736" width="6.1640625" bestFit="1" customWidth="1"/>
    <col min="1737" max="1737" width="5.1640625" bestFit="1" customWidth="1"/>
    <col min="1738" max="1743" width="6.1640625" bestFit="1" customWidth="1"/>
    <col min="1744" max="1744" width="3.1640625" bestFit="1" customWidth="1"/>
    <col min="1745" max="1746" width="6.1640625" bestFit="1" customWidth="1"/>
    <col min="1747" max="1747" width="5.1640625" bestFit="1" customWidth="1"/>
    <col min="1748" max="1756" width="6.1640625" bestFit="1" customWidth="1"/>
    <col min="1757" max="1757" width="5.1640625" bestFit="1" customWidth="1"/>
    <col min="1758" max="1762" width="6.1640625" bestFit="1" customWidth="1"/>
    <col min="1763" max="1763" width="5.1640625" bestFit="1" customWidth="1"/>
    <col min="1764" max="1767" width="6.1640625" bestFit="1" customWidth="1"/>
    <col min="1768" max="1768" width="5.1640625" bestFit="1" customWidth="1"/>
    <col min="1769" max="1769" width="6.1640625" bestFit="1" customWidth="1"/>
    <col min="1770" max="1770" width="5.1640625" bestFit="1" customWidth="1"/>
    <col min="1771" max="1781" width="6.1640625" bestFit="1" customWidth="1"/>
    <col min="1782" max="1782" width="5.1640625" bestFit="1" customWidth="1"/>
    <col min="1783" max="1787" width="6.1640625" bestFit="1" customWidth="1"/>
    <col min="1788" max="1788" width="5.1640625" bestFit="1" customWidth="1"/>
    <col min="1789" max="1796" width="6.1640625" bestFit="1" customWidth="1"/>
    <col min="1797" max="1797" width="5.1640625" bestFit="1" customWidth="1"/>
    <col min="1798" max="1801" width="6.1640625" bestFit="1" customWidth="1"/>
    <col min="1802" max="1802" width="3.1640625" bestFit="1" customWidth="1"/>
    <col min="1803" max="1804" width="6.1640625" bestFit="1" customWidth="1"/>
    <col min="1805" max="1805" width="5.1640625" bestFit="1" customWidth="1"/>
    <col min="1806" max="1807" width="6.1640625" bestFit="1" customWidth="1"/>
    <col min="1808" max="1808" width="5.1640625" bestFit="1" customWidth="1"/>
    <col min="1809" max="1810" width="6.1640625" bestFit="1" customWidth="1"/>
    <col min="1811" max="1811" width="5.1640625" bestFit="1" customWidth="1"/>
    <col min="1812" max="1814" width="6.1640625" bestFit="1" customWidth="1"/>
    <col min="1815" max="1815" width="5.1640625" bestFit="1" customWidth="1"/>
    <col min="1816" max="1820" width="6.1640625" bestFit="1" customWidth="1"/>
    <col min="1821" max="1821" width="3.1640625" bestFit="1" customWidth="1"/>
    <col min="1822" max="1825" width="6.1640625" bestFit="1" customWidth="1"/>
    <col min="1826" max="1826" width="5.1640625" bestFit="1" customWidth="1"/>
    <col min="1827" max="1831" width="6.1640625" bestFit="1" customWidth="1"/>
    <col min="1832" max="1832" width="4.1640625" bestFit="1" customWidth="1"/>
    <col min="1833" max="1837" width="7.1640625" bestFit="1" customWidth="1"/>
    <col min="1838" max="1838" width="6.1640625" bestFit="1" customWidth="1"/>
    <col min="1839" max="1842" width="7.1640625" bestFit="1" customWidth="1"/>
    <col min="1843" max="1843" width="6.1640625" bestFit="1" customWidth="1"/>
    <col min="1844" max="1845" width="7.1640625" bestFit="1" customWidth="1"/>
    <col min="1846" max="1846" width="6.1640625" bestFit="1" customWidth="1"/>
    <col min="1847" max="1853" width="7.1640625" bestFit="1" customWidth="1"/>
    <col min="1854" max="1854" width="4.1640625" bestFit="1" customWidth="1"/>
    <col min="1855" max="1860" width="7.1640625" bestFit="1" customWidth="1"/>
    <col min="1861" max="1861" width="6.1640625" bestFit="1" customWidth="1"/>
    <col min="1862" max="1864" width="7.1640625" bestFit="1" customWidth="1"/>
    <col min="1865" max="1865" width="4.1640625" bestFit="1" customWidth="1"/>
    <col min="1866" max="1872" width="7.1640625" bestFit="1" customWidth="1"/>
    <col min="1873" max="1873" width="6.1640625" bestFit="1" customWidth="1"/>
    <col min="1874" max="1874" width="7.1640625" bestFit="1" customWidth="1"/>
    <col min="1875" max="1875" width="6.1640625" bestFit="1" customWidth="1"/>
    <col min="1876" max="1877" width="7.1640625" bestFit="1" customWidth="1"/>
    <col min="1878" max="1878" width="4.1640625" bestFit="1" customWidth="1"/>
    <col min="1879" max="1880" width="7.1640625" bestFit="1" customWidth="1"/>
    <col min="1881" max="1881" width="6.1640625" bestFit="1" customWidth="1"/>
    <col min="1882" max="1888" width="7.1640625" bestFit="1" customWidth="1"/>
    <col min="1889" max="1889" width="4.1640625" bestFit="1" customWidth="1"/>
    <col min="1890" max="1919" width="7.1640625" bestFit="1" customWidth="1"/>
    <col min="1920" max="1920" width="6.1640625" bestFit="1" customWidth="1"/>
    <col min="1921" max="1958" width="7.1640625" bestFit="1" customWidth="1"/>
    <col min="1959" max="1959" width="6.1640625" bestFit="1" customWidth="1"/>
    <col min="1960" max="1960" width="7.1640625" bestFit="1" customWidth="1"/>
    <col min="1961" max="1961" width="6.1640625" bestFit="1" customWidth="1"/>
    <col min="1962" max="1970" width="7.1640625" bestFit="1" customWidth="1"/>
    <col min="1971" max="1971" width="4.1640625" bestFit="1" customWidth="1"/>
    <col min="1972" max="1973" width="7.1640625" bestFit="1" customWidth="1"/>
    <col min="1974" max="1974" width="6.1640625" bestFit="1" customWidth="1"/>
    <col min="1975" max="1979" width="7.1640625" bestFit="1" customWidth="1"/>
    <col min="1980" max="1980" width="4.1640625" bestFit="1" customWidth="1"/>
    <col min="1981" max="2022" width="7.1640625" bestFit="1" customWidth="1"/>
    <col min="2023" max="2023" width="4.1640625" bestFit="1" customWidth="1"/>
    <col min="2024" max="2036" width="7.1640625" bestFit="1" customWidth="1"/>
    <col min="2037" max="2037" width="6.1640625" bestFit="1" customWidth="1"/>
    <col min="2038" max="2041" width="7.1640625" bestFit="1" customWidth="1"/>
    <col min="2042" max="2042" width="4.1640625" bestFit="1" customWidth="1"/>
    <col min="2043" max="2043" width="6.1640625" bestFit="1" customWidth="1"/>
    <col min="2044" max="2058" width="7.1640625" bestFit="1" customWidth="1"/>
    <col min="2059" max="2059" width="4.1640625" bestFit="1" customWidth="1"/>
    <col min="2060" max="2076" width="7.1640625" bestFit="1" customWidth="1"/>
    <col min="2077" max="2077" width="4.1640625" bestFit="1" customWidth="1"/>
    <col min="2078" max="2092" width="7.1640625" bestFit="1" customWidth="1"/>
    <col min="2093" max="2093" width="4.1640625" bestFit="1" customWidth="1"/>
    <col min="2094" max="2108" width="7.1640625" bestFit="1" customWidth="1"/>
    <col min="2109" max="2109" width="6.1640625" bestFit="1" customWidth="1"/>
    <col min="2110" max="2124" width="7.1640625" bestFit="1" customWidth="1"/>
    <col min="2125" max="2125" width="6.1640625" bestFit="1" customWidth="1"/>
    <col min="2126" max="2132" width="7.1640625" bestFit="1" customWidth="1"/>
    <col min="2133" max="2133" width="4.1640625" bestFit="1" customWidth="1"/>
    <col min="2134" max="2135" width="7.1640625" bestFit="1" customWidth="1"/>
    <col min="2136" max="2136" width="6.1640625" bestFit="1" customWidth="1"/>
    <col min="2137" max="2139" width="7.1640625" bestFit="1" customWidth="1"/>
    <col min="2140" max="2140" width="6.1640625" bestFit="1" customWidth="1"/>
    <col min="2141" max="2155" width="7.1640625" bestFit="1" customWidth="1"/>
    <col min="2156" max="2156" width="6.1640625" bestFit="1" customWidth="1"/>
    <col min="2157" max="2164" width="7.1640625" bestFit="1" customWidth="1"/>
    <col min="2165" max="2165" width="6.1640625" bestFit="1" customWidth="1"/>
    <col min="2166" max="2176" width="7.1640625" bestFit="1" customWidth="1"/>
    <col min="2177" max="2177" width="6.1640625" bestFit="1" customWidth="1"/>
    <col min="2178" max="2184" width="7.1640625" bestFit="1" customWidth="1"/>
    <col min="2185" max="2185" width="6.1640625" bestFit="1" customWidth="1"/>
    <col min="2186" max="2189" width="7.1640625" bestFit="1" customWidth="1"/>
    <col min="2190" max="2190" width="4.1640625" bestFit="1" customWidth="1"/>
    <col min="2191" max="2191" width="6.1640625" bestFit="1" customWidth="1"/>
    <col min="2192" max="2202" width="7.1640625" bestFit="1" customWidth="1"/>
    <col min="2203" max="2203" width="6.1640625" bestFit="1" customWidth="1"/>
    <col min="2204" max="2211" width="7.1640625" bestFit="1" customWidth="1"/>
    <col min="2212" max="2212" width="6.1640625" bestFit="1" customWidth="1"/>
    <col min="2213" max="2223" width="7.1640625" bestFit="1" customWidth="1"/>
    <col min="2224" max="2224" width="4.1640625" bestFit="1" customWidth="1"/>
    <col min="2225" max="2235" width="7.1640625" bestFit="1" customWidth="1"/>
    <col min="2236" max="2236" width="4.1640625" bestFit="1" customWidth="1"/>
    <col min="2237" max="2253" width="7.1640625" bestFit="1" customWidth="1"/>
    <col min="2254" max="2254" width="6.1640625" bestFit="1" customWidth="1"/>
    <col min="2255" max="2258" width="7.1640625" bestFit="1" customWidth="1"/>
    <col min="2259" max="2260" width="6.1640625" bestFit="1" customWidth="1"/>
    <col min="2261" max="2280" width="7.1640625" bestFit="1" customWidth="1"/>
    <col min="2281" max="2281" width="4.1640625" bestFit="1" customWidth="1"/>
    <col min="2282" max="2284" width="7.1640625" bestFit="1" customWidth="1"/>
    <col min="2285" max="2285" width="4.1640625" bestFit="1" customWidth="1"/>
    <col min="2286" max="2290" width="7.1640625" bestFit="1" customWidth="1"/>
    <col min="2291" max="2291" width="6.1640625" bestFit="1" customWidth="1"/>
    <col min="2292" max="2292" width="7.1640625" bestFit="1" customWidth="1"/>
    <col min="2293" max="2293" width="5.1640625" bestFit="1" customWidth="1"/>
    <col min="2294" max="2294" width="8.1640625" bestFit="1" customWidth="1"/>
    <col min="2295" max="2295" width="5.1640625" bestFit="1" customWidth="1"/>
    <col min="2296" max="2296" width="13" bestFit="1" customWidth="1"/>
    <col min="2297" max="229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C0922-F0C9-0248-B442-136B2F04300B}">
  <sheetPr>
    <tabColor theme="5" tint="0.59999389629810485"/>
  </sheetPr>
  <dimension ref="A1:E7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3DD2-2E10-3541-A2C4-CA949F5022D9}">
  <sheetPr>
    <tabColor theme="5" tint="0.59999389629810485"/>
  </sheetPr>
  <dimension ref="A1:F18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E6780-3ED3-AF4A-9C6B-BFF2A48CDB27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7.33203125" bestFit="1" customWidth="1"/>
    <col min="5" max="5" width="14.5" bestFit="1" customWidth="1"/>
  </cols>
  <sheetData>
    <row r="1" spans="1:6" x14ac:dyDescent="0.2">
      <c r="A1" t="s">
        <v>8380</v>
      </c>
      <c r="B1" t="s">
        <v>8384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8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8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8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8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32F4-7734-C041-BEF1-1D1A520BD22A}">
  <dimension ref="A1:C29"/>
  <sheetViews>
    <sheetView zoomScale="120" zoomScaleNormal="120" workbookViewId="0">
      <selection activeCell="B13" sqref="B13"/>
    </sheetView>
  </sheetViews>
  <sheetFormatPr baseColWidth="10" defaultRowHeight="15" x14ac:dyDescent="0.2"/>
  <cols>
    <col min="1" max="1" width="24.5" bestFit="1" customWidth="1"/>
    <col min="2" max="2" width="8.83203125" bestFit="1" customWidth="1"/>
    <col min="3" max="3" width="7.6640625" bestFit="1" customWidth="1"/>
  </cols>
  <sheetData>
    <row r="1" spans="1:3" x14ac:dyDescent="0.2">
      <c r="A1" t="s">
        <v>8391</v>
      </c>
      <c r="B1" t="s">
        <v>8385</v>
      </c>
      <c r="C1" t="s">
        <v>8386</v>
      </c>
    </row>
    <row r="2" spans="1:3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8394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8395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8396</v>
      </c>
      <c r="B7" s="19">
        <f>B5-B6</f>
        <v>3500</v>
      </c>
      <c r="C7" s="19">
        <f>C5-C6</f>
        <v>8000</v>
      </c>
    </row>
    <row r="9" spans="1:3" x14ac:dyDescent="0.2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8398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8399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8400</v>
      </c>
      <c r="B14" s="18">
        <f>B12-B13</f>
        <v>3982.4925000000003</v>
      </c>
      <c r="C14" s="18">
        <f>C12-C13</f>
        <v>491.75</v>
      </c>
    </row>
    <row r="15" spans="1:3" x14ac:dyDescent="0.2">
      <c r="A15" s="20"/>
      <c r="B15" s="20"/>
      <c r="C15" s="20"/>
    </row>
    <row r="16" spans="1:3" x14ac:dyDescent="0.2">
      <c r="A16" t="s">
        <v>8392</v>
      </c>
      <c r="B16" t="s">
        <v>8385</v>
      </c>
      <c r="C16" t="s">
        <v>8386</v>
      </c>
    </row>
    <row r="17" spans="1:3" x14ac:dyDescent="0.2">
      <c r="A17" t="s">
        <v>8387</v>
      </c>
      <c r="B17" s="19">
        <f>AVERAGE('Successful US IR'!D:D)</f>
        <v>4414.2280434782606</v>
      </c>
      <c r="C17" s="19">
        <f>AVERAGE('Failed US IR'!D:D)</f>
        <v>5289</v>
      </c>
    </row>
    <row r="18" spans="1:3" x14ac:dyDescent="0.2">
      <c r="A18" t="s">
        <v>8388</v>
      </c>
      <c r="B18" s="19">
        <f>MEDIAN('Successful US IR'!D:D)</f>
        <v>2500</v>
      </c>
      <c r="C18" s="19">
        <f>MEDIAN('Failed US IR'!D:D)</f>
        <v>3000</v>
      </c>
    </row>
    <row r="19" spans="1:3" x14ac:dyDescent="0.2">
      <c r="A19" t="s">
        <v>8393</v>
      </c>
      <c r="B19" s="19">
        <f>_xlfn.STDEV.P('Successful US IR'!D:D)</f>
        <v>6694.5106406452778</v>
      </c>
      <c r="C19" s="19">
        <f>_xlfn.STDEV.P('Failed US IR'!E:E)</f>
        <v>1832.8788491507014</v>
      </c>
    </row>
    <row r="20" spans="1:3" x14ac:dyDescent="0.2">
      <c r="A20" t="s">
        <v>8394</v>
      </c>
      <c r="B20" s="19">
        <f>_xlfn.QUARTILE.EXC('Successful US IR'!D:D, 3)</f>
        <v>5000</v>
      </c>
      <c r="C20" s="19">
        <f>_xlfn.QUARTILE.EXC('Failed US IR'!D:D, 3)</f>
        <v>7500</v>
      </c>
    </row>
    <row r="21" spans="1:3" x14ac:dyDescent="0.2">
      <c r="A21" t="s">
        <v>8395</v>
      </c>
      <c r="B21" s="19">
        <f>_xlfn.QUARTILE.EXC('Successful US IR'!D:D, 1)</f>
        <v>1175</v>
      </c>
      <c r="C21" s="19">
        <f>_xlfn.QUARTILE.EXC('Failed US IR'!D:D, 1)</f>
        <v>1125</v>
      </c>
    </row>
    <row r="22" spans="1:3" x14ac:dyDescent="0.2">
      <c r="A22" t="s">
        <v>8396</v>
      </c>
      <c r="B22" s="19">
        <f>B20-B21</f>
        <v>3825</v>
      </c>
      <c r="C22" s="19">
        <f>C20-C21</f>
        <v>6375</v>
      </c>
    </row>
    <row r="23" spans="1:3" x14ac:dyDescent="0.2">
      <c r="B23" s="19"/>
      <c r="C23" s="19"/>
    </row>
    <row r="24" spans="1:3" x14ac:dyDescent="0.2">
      <c r="A24" t="s">
        <v>8389</v>
      </c>
      <c r="B24" s="19">
        <f>AVERAGE('Successful US IR'!E:E)</f>
        <v>5485.891449275362</v>
      </c>
      <c r="C24" s="19">
        <f>AVERAGE('Failed US IR'!E:E)</f>
        <v>1023.116</v>
      </c>
    </row>
    <row r="25" spans="1:3" x14ac:dyDescent="0.2">
      <c r="A25" t="s">
        <v>8390</v>
      </c>
      <c r="B25" s="19">
        <f>MEDIAN('Successful US IR'!E:E)</f>
        <v>2832.4</v>
      </c>
      <c r="C25" s="19">
        <f>MEDIAN('Failed US IR'!E:E)</f>
        <v>202.5</v>
      </c>
    </row>
    <row r="26" spans="1:3" x14ac:dyDescent="0.2">
      <c r="A26" t="s">
        <v>8397</v>
      </c>
      <c r="B26" s="19">
        <f>_xlfn.STDEV.P('Successful US IR'!E:E)</f>
        <v>9392.5207107268434</v>
      </c>
      <c r="C26" s="19">
        <f>_xlfn.STDEV.P('Failed US IR'!E:E)</f>
        <v>1832.8788491507014</v>
      </c>
    </row>
    <row r="27" spans="1:3" x14ac:dyDescent="0.2">
      <c r="A27" t="s">
        <v>8398</v>
      </c>
      <c r="B27" s="19">
        <f>_xlfn.QUARTILE.EXC('Successful US IR'!E:E, 3)</f>
        <v>6025.5050000000001</v>
      </c>
      <c r="C27" s="19">
        <f>_xlfn.QUARTILE.EXC('Failed US IR'!E:E,3)</f>
        <v>1688.25</v>
      </c>
    </row>
    <row r="28" spans="1:3" x14ac:dyDescent="0.2">
      <c r="A28" t="s">
        <v>8399</v>
      </c>
      <c r="B28" s="19">
        <f>_xlfn.QUARTILE.EXC('Successful US IR'!E:E, 1)</f>
        <v>1363</v>
      </c>
      <c r="C28" s="19">
        <f>_xlfn.QUARTILE.EXC('Failed US IR'!E:E,1)</f>
        <v>70.5</v>
      </c>
    </row>
    <row r="29" spans="1:3" x14ac:dyDescent="0.2">
      <c r="A29" t="s">
        <v>8400</v>
      </c>
      <c r="B29" s="19">
        <f>B27-B28</f>
        <v>4662.5050000000001</v>
      </c>
      <c r="C29" s="19">
        <f>C27-C28</f>
        <v>1617.75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F1C69-DFB3-6D4C-893D-7B9EE45C5E2B}">
  <sheetPr>
    <tabColor theme="8" tint="0.59999389629810485"/>
  </sheetPr>
  <dimension ref="A1:T413"/>
  <sheetViews>
    <sheetView workbookViewId="0">
      <selection activeCell="T4" sqref="T4"/>
    </sheetView>
  </sheetViews>
  <sheetFormatPr baseColWidth="10" defaultRowHeight="15" x14ac:dyDescent="0.2"/>
  <cols>
    <col min="1" max="1" width="5.1640625" bestFit="1" customWidth="1"/>
    <col min="2" max="2" width="34.5" customWidth="1"/>
    <col min="3" max="3" width="40" customWidth="1"/>
    <col min="19" max="19" width="26.1640625" customWidth="1"/>
    <col min="20" max="20" width="2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27" priority="2" operator="containsText" text="failed">
      <formula>NOT(ISERROR(SEARCH("failed",F1)))</formula>
    </cfRule>
    <cfRule type="containsText" dxfId="26" priority="3" operator="containsText" text="canceled">
      <formula>NOT(ISERROR(SEARCH("canceled",F1)))</formula>
    </cfRule>
    <cfRule type="containsText" dxfId="25" priority="4" operator="containsText" text="failed">
      <formula>NOT(ISERROR(SEARCH("failed",F1)))</formula>
    </cfRule>
    <cfRule type="containsText" dxfId="24" priority="5" operator="containsText" text="failed">
      <formula>NOT(ISERROR(SEARCH("failed",F1)))</formula>
    </cfRule>
    <cfRule type="containsText" dxfId="23" priority="6" operator="containsText" text="successful">
      <formula>NOT(ISERROR(SEARCH("successful",F1)))</formula>
    </cfRule>
    <cfRule type="containsText" dxfId="22" priority="7" operator="containsText" text="successfuk">
      <formula>NOT(ISERROR(SEARCH("successfuk",F1)))</formula>
    </cfRule>
    <cfRule type="containsText" dxfId="21" priority="8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A10D-E397-6E4B-96DA-BE2C2AC648B6}">
  <sheetPr>
    <tabColor theme="8" tint="0.59999389629810485"/>
  </sheetPr>
  <dimension ref="A1:T251"/>
  <sheetViews>
    <sheetView workbookViewId="0">
      <selection activeCell="T4" sqref="T4"/>
    </sheetView>
  </sheetViews>
  <sheetFormatPr baseColWidth="10" defaultRowHeight="15" x14ac:dyDescent="0.2"/>
  <cols>
    <col min="1" max="1" width="5.1640625" bestFit="1" customWidth="1"/>
    <col min="2" max="2" width="31.5" customWidth="1"/>
    <col min="3" max="3" width="40.83203125" customWidth="1"/>
    <col min="19" max="19" width="19.5" customWidth="1"/>
    <col min="20" max="20" width="2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20" priority="2" operator="containsText" text="failed">
      <formula>NOT(ISERROR(SEARCH("failed",F1)))</formula>
    </cfRule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failed">
      <formula>NOT(ISERROR(SEARCH("failed",F1)))</formula>
    </cfRule>
    <cfRule type="containsText" dxfId="16" priority="6" operator="containsText" text="successful">
      <formula>NOT(ISERROR(SEARCH("successful",F1)))</formula>
    </cfRule>
    <cfRule type="containsText" dxfId="15" priority="7" operator="containsText" text="successfuk">
      <formula>NOT(ISERROR(SEARCH("successfuk",F1)))</formula>
    </cfRule>
    <cfRule type="containsText" dxfId="14" priority="8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9FAB-3C64-8F44-9BDB-762785C9A05A}">
  <sheetPr>
    <tabColor theme="5" tint="-0.249977111117893"/>
  </sheetPr>
  <dimension ref="A1:T139"/>
  <sheetViews>
    <sheetView topLeftCell="A2" workbookViewId="0">
      <selection sqref="A1:XFD1048576"/>
    </sheetView>
  </sheetViews>
  <sheetFormatPr baseColWidth="10" defaultRowHeight="15" x14ac:dyDescent="0.2"/>
  <cols>
    <col min="1" max="1" width="5.1640625" bestFit="1" customWidth="1"/>
    <col min="2" max="2" width="24.6640625" customWidth="1"/>
    <col min="3" max="3" width="28.66406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6.33203125" bestFit="1" customWidth="1"/>
    <col min="20" max="20" width="2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64" x14ac:dyDescent="0.2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6">
        <v>42043.152650462958</v>
      </c>
      <c r="T2" s="16">
        <v>42073.110983796301</v>
      </c>
    </row>
    <row r="3" spans="1:20" ht="64" x14ac:dyDescent="0.2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6">
        <v>41067.949212962965</v>
      </c>
      <c r="T3" s="16">
        <v>41100.991666666669</v>
      </c>
    </row>
    <row r="4" spans="1:20" ht="64" x14ac:dyDescent="0.2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6">
        <v>40977.948009259257</v>
      </c>
      <c r="T4" s="16">
        <v>41007.906342592592</v>
      </c>
    </row>
    <row r="5" spans="1:20" ht="64" x14ac:dyDescent="0.2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6">
        <v>41205.198321759257</v>
      </c>
      <c r="T5" s="16">
        <v>41240.5</v>
      </c>
    </row>
    <row r="6" spans="1:20" ht="64" x14ac:dyDescent="0.2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6">
        <v>41099.093865740739</v>
      </c>
      <c r="T6" s="16">
        <v>41131.916666666664</v>
      </c>
    </row>
    <row r="7" spans="1:20" ht="80" x14ac:dyDescent="0.2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6">
        <v>41925.906689814816</v>
      </c>
      <c r="T7" s="16">
        <v>41955.94835648148</v>
      </c>
    </row>
    <row r="8" spans="1:20" ht="80" x14ac:dyDescent="0.2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6">
        <v>40299.239953703705</v>
      </c>
      <c r="T8" s="16">
        <v>40330.207638888889</v>
      </c>
    </row>
    <row r="9" spans="1:20" ht="64" x14ac:dyDescent="0.2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6">
        <v>41299.793356481481</v>
      </c>
      <c r="T9" s="16">
        <v>41344.751689814817</v>
      </c>
    </row>
    <row r="10" spans="1:20" ht="64" x14ac:dyDescent="0.2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6">
        <v>41228.786203703705</v>
      </c>
      <c r="T10" s="16">
        <v>41258.786203703705</v>
      </c>
    </row>
    <row r="11" spans="1:20" ht="80" x14ac:dyDescent="0.2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6">
        <v>40335.798078703701</v>
      </c>
      <c r="T11" s="16">
        <v>40381.25</v>
      </c>
    </row>
    <row r="12" spans="1:20" ht="48" x14ac:dyDescent="0.2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6">
        <v>40671.637511574074</v>
      </c>
      <c r="T12" s="16">
        <v>40701.637511574074</v>
      </c>
    </row>
    <row r="13" spans="1:20" ht="64" x14ac:dyDescent="0.2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6">
        <v>40632.94195601852</v>
      </c>
      <c r="T13" s="16">
        <v>40649.165972222225</v>
      </c>
    </row>
    <row r="14" spans="1:20" ht="32" x14ac:dyDescent="0.2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6">
        <v>40920.904895833337</v>
      </c>
      <c r="T14" s="16">
        <v>40951.904895833337</v>
      </c>
    </row>
    <row r="15" spans="1:20" ht="64" x14ac:dyDescent="0.2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6">
        <v>42267.746782407412</v>
      </c>
      <c r="T15" s="16">
        <v>42297.746782407412</v>
      </c>
    </row>
    <row r="16" spans="1:20" ht="64" x14ac:dyDescent="0.2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6">
        <v>40981.710243055553</v>
      </c>
      <c r="T16" s="16">
        <v>41011.710243055553</v>
      </c>
    </row>
    <row r="17" spans="1:20" ht="64" x14ac:dyDescent="0.2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6">
        <v>41680.583402777782</v>
      </c>
      <c r="T17" s="16">
        <v>41702.875</v>
      </c>
    </row>
    <row r="18" spans="1:20" ht="64" x14ac:dyDescent="0.2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6">
        <v>42366.192974537036</v>
      </c>
      <c r="T18" s="16">
        <v>42401.75</v>
      </c>
    </row>
    <row r="19" spans="1:20" ht="80" x14ac:dyDescent="0.2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6">
        <v>42058.941736111112</v>
      </c>
      <c r="T19" s="16">
        <v>42088.90006944444</v>
      </c>
    </row>
    <row r="20" spans="1:20" ht="80" x14ac:dyDescent="0.2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6">
        <v>41160.871886574074</v>
      </c>
      <c r="T20" s="16">
        <v>41188.415972222225</v>
      </c>
    </row>
    <row r="21" spans="1:20" ht="32" x14ac:dyDescent="0.2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6">
        <v>41074.221562500003</v>
      </c>
      <c r="T21" s="16">
        <v>41104.221562500003</v>
      </c>
    </row>
    <row r="22" spans="1:20" ht="64" x14ac:dyDescent="0.2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6">
        <v>41590.255868055552</v>
      </c>
      <c r="T22" s="16">
        <v>41620.255868055552</v>
      </c>
    </row>
    <row r="23" spans="1:20" ht="48" x14ac:dyDescent="0.2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6">
        <v>40772.848749999997</v>
      </c>
      <c r="T23" s="16">
        <v>40813.207638888889</v>
      </c>
    </row>
    <row r="24" spans="1:20" ht="80" x14ac:dyDescent="0.2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6">
        <v>41626.761053240742</v>
      </c>
      <c r="T24" s="16">
        <v>41654.814583333333</v>
      </c>
    </row>
    <row r="25" spans="1:20" ht="48" x14ac:dyDescent="0.2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6">
        <v>41535.90148148148</v>
      </c>
      <c r="T25" s="16">
        <v>41558</v>
      </c>
    </row>
    <row r="26" spans="1:20" ht="80" x14ac:dyDescent="0.2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6">
        <v>40456.954351851848</v>
      </c>
      <c r="T26" s="16">
        <v>40484.018055555556</v>
      </c>
    </row>
    <row r="27" spans="1:20" ht="32" x14ac:dyDescent="0.2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6">
        <v>40960.861562500002</v>
      </c>
      <c r="T27" s="16">
        <v>40976.207638888889</v>
      </c>
    </row>
    <row r="28" spans="1:20" ht="48" x14ac:dyDescent="0.2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6">
        <v>41371.648078703707</v>
      </c>
      <c r="T28" s="16">
        <v>41401.648078703707</v>
      </c>
    </row>
    <row r="29" spans="1:20" ht="64" x14ac:dyDescent="0.2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6">
        <v>40687.021597222221</v>
      </c>
      <c r="T29" s="16">
        <v>40729.021597222221</v>
      </c>
    </row>
    <row r="30" spans="1:20" ht="48" x14ac:dyDescent="0.2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6">
        <v>41402.558819444443</v>
      </c>
      <c r="T30" s="16">
        <v>41462.558819444443</v>
      </c>
    </row>
    <row r="31" spans="1:20" ht="48" x14ac:dyDescent="0.2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6">
        <v>41037.892465277779</v>
      </c>
      <c r="T31" s="16">
        <v>41051.145833333336</v>
      </c>
    </row>
    <row r="32" spans="1:20" ht="64" x14ac:dyDescent="0.2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6">
        <v>40911.809872685182</v>
      </c>
      <c r="T32" s="16">
        <v>40932.809872685182</v>
      </c>
    </row>
    <row r="33" spans="1:20" ht="64" x14ac:dyDescent="0.2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6">
        <v>41879.130868055552</v>
      </c>
      <c r="T33" s="16">
        <v>41909.130868055552</v>
      </c>
    </row>
    <row r="34" spans="1:20" ht="64" x14ac:dyDescent="0.2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6">
        <v>40865.867141203707</v>
      </c>
      <c r="T34" s="16">
        <v>40902.208333333336</v>
      </c>
    </row>
    <row r="35" spans="1:20" ht="64" x14ac:dyDescent="0.2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6">
        <v>41773.932534722226</v>
      </c>
      <c r="T35" s="16">
        <v>41811.207638888889</v>
      </c>
    </row>
    <row r="36" spans="1:20" ht="64" x14ac:dyDescent="0.2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6">
        <v>40852.889699074076</v>
      </c>
      <c r="T36" s="16">
        <v>40883.249305555553</v>
      </c>
    </row>
    <row r="37" spans="1:20" ht="64" x14ac:dyDescent="0.2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6">
        <v>41059.118993055556</v>
      </c>
      <c r="T37" s="16">
        <v>41075.165972222225</v>
      </c>
    </row>
    <row r="38" spans="1:20" ht="64" x14ac:dyDescent="0.2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6">
        <v>41426.259618055556</v>
      </c>
      <c r="T38" s="16">
        <v>41457.208333333336</v>
      </c>
    </row>
    <row r="39" spans="1:20" ht="64" x14ac:dyDescent="0.2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6">
        <v>41313.985046296293</v>
      </c>
      <c r="T39" s="16">
        <v>41343.943379629629</v>
      </c>
    </row>
    <row r="40" spans="1:20" ht="64" x14ac:dyDescent="0.2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6">
        <v>40670.507326388892</v>
      </c>
      <c r="T40" s="16">
        <v>40709.165972222225</v>
      </c>
    </row>
    <row r="41" spans="1:20" ht="64" x14ac:dyDescent="0.2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6">
        <v>41004.156886574077</v>
      </c>
      <c r="T41" s="16">
        <v>41045.207638888889</v>
      </c>
    </row>
    <row r="42" spans="1:20" ht="64" x14ac:dyDescent="0.2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6">
        <v>40811.120324074072</v>
      </c>
      <c r="T42" s="16">
        <v>40871.161990740737</v>
      </c>
    </row>
    <row r="43" spans="1:20" ht="64" x14ac:dyDescent="0.2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6">
        <v>41034.72216435185</v>
      </c>
      <c r="T43" s="16">
        <v>41064.72216435185</v>
      </c>
    </row>
    <row r="44" spans="1:20" ht="64" x14ac:dyDescent="0.2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6">
        <v>41731.833124999997</v>
      </c>
      <c r="T44" s="16">
        <v>41763.290972222225</v>
      </c>
    </row>
    <row r="45" spans="1:20" ht="80" x14ac:dyDescent="0.2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6">
        <v>41075.835497685184</v>
      </c>
      <c r="T45" s="16">
        <v>41105.835497685184</v>
      </c>
    </row>
    <row r="46" spans="1:20" ht="48" x14ac:dyDescent="0.2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6">
        <v>40860.67050925926</v>
      </c>
      <c r="T46" s="16">
        <v>40891.207638888889</v>
      </c>
    </row>
    <row r="47" spans="1:20" ht="80" x14ac:dyDescent="0.2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6">
        <v>40764.204375000001</v>
      </c>
      <c r="T47" s="16">
        <v>40794.204375000001</v>
      </c>
    </row>
    <row r="48" spans="1:20" ht="64" x14ac:dyDescent="0.2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6">
        <v>40395.714722222219</v>
      </c>
      <c r="T48" s="16">
        <v>40432.165972222225</v>
      </c>
    </row>
    <row r="49" spans="1:20" ht="48" x14ac:dyDescent="0.2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6">
        <v>41453.076319444444</v>
      </c>
      <c r="T49" s="16">
        <v>41488.076319444444</v>
      </c>
    </row>
    <row r="50" spans="1:20" ht="64" x14ac:dyDescent="0.2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6">
        <v>41299.381423611114</v>
      </c>
      <c r="T50" s="16">
        <v>41329.381423611114</v>
      </c>
    </row>
    <row r="51" spans="1:20" ht="64" x14ac:dyDescent="0.2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6">
        <v>40555.322662037033</v>
      </c>
      <c r="T51" s="16">
        <v>40603.833333333336</v>
      </c>
    </row>
    <row r="52" spans="1:20" ht="64" x14ac:dyDescent="0.2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6">
        <v>40763.707546296297</v>
      </c>
      <c r="T52" s="16">
        <v>40823.707546296297</v>
      </c>
    </row>
    <row r="53" spans="1:20" ht="64" x14ac:dyDescent="0.2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6">
        <v>41205.854537037041</v>
      </c>
      <c r="T53" s="16">
        <v>41265.896203703705</v>
      </c>
    </row>
    <row r="54" spans="1:20" ht="80" x14ac:dyDescent="0.2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6">
        <v>40939.02002314815</v>
      </c>
      <c r="T54" s="16">
        <v>40973.125</v>
      </c>
    </row>
    <row r="55" spans="1:20" ht="64" x14ac:dyDescent="0.2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6">
        <v>40758.733483796292</v>
      </c>
      <c r="T55" s="16">
        <v>40818.733483796292</v>
      </c>
    </row>
    <row r="56" spans="1:20" ht="64" x14ac:dyDescent="0.2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6">
        <v>41192.758506944447</v>
      </c>
      <c r="T56" s="16">
        <v>41208.165972222225</v>
      </c>
    </row>
    <row r="57" spans="1:20" ht="64" x14ac:dyDescent="0.2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6">
        <v>40818.58489583333</v>
      </c>
      <c r="T57" s="16">
        <v>40878.626562500001</v>
      </c>
    </row>
    <row r="58" spans="1:20" ht="64" x14ac:dyDescent="0.2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6">
        <v>40946.11383101852</v>
      </c>
      <c r="T58" s="16">
        <v>40976.11383101852</v>
      </c>
    </row>
    <row r="59" spans="1:20" ht="16" x14ac:dyDescent="0.2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6">
        <v>42173.746342592596</v>
      </c>
      <c r="T59" s="16">
        <v>42187.152777777781</v>
      </c>
    </row>
    <row r="60" spans="1:20" ht="64" x14ac:dyDescent="0.2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6">
        <v>41074.834965277776</v>
      </c>
      <c r="T60" s="16">
        <v>41090.165972222225</v>
      </c>
    </row>
    <row r="61" spans="1:20" ht="64" x14ac:dyDescent="0.2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6">
        <v>40892.149467592593</v>
      </c>
      <c r="T61" s="16">
        <v>40952.149467592593</v>
      </c>
    </row>
    <row r="62" spans="1:20" ht="64" x14ac:dyDescent="0.2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6">
        <v>40638.868611111109</v>
      </c>
      <c r="T62" s="16">
        <v>40668.868611111109</v>
      </c>
    </row>
    <row r="63" spans="1:20" ht="32" x14ac:dyDescent="0.2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6">
        <v>41192.754942129628</v>
      </c>
      <c r="T63" s="16">
        <v>41222.7966087963</v>
      </c>
    </row>
    <row r="64" spans="1:20" ht="64" x14ac:dyDescent="0.2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6">
        <v>41394.074467592596</v>
      </c>
      <c r="T64" s="16">
        <v>41425</v>
      </c>
    </row>
    <row r="65" spans="1:20" ht="48" x14ac:dyDescent="0.2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6">
        <v>41951.788807870369</v>
      </c>
      <c r="T65" s="16">
        <v>41964.166666666672</v>
      </c>
    </row>
    <row r="66" spans="1:20" ht="64" x14ac:dyDescent="0.2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6">
        <v>41270.21497685185</v>
      </c>
      <c r="T66" s="16">
        <v>41300.21497685185</v>
      </c>
    </row>
    <row r="67" spans="1:20" ht="64" x14ac:dyDescent="0.2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6">
        <v>41934.71056712963</v>
      </c>
      <c r="T67" s="16">
        <v>41955.752233796295</v>
      </c>
    </row>
    <row r="68" spans="1:20" ht="64" x14ac:dyDescent="0.2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6">
        <v>41135.175694444442</v>
      </c>
      <c r="T68" s="16">
        <v>41162.163194444445</v>
      </c>
    </row>
    <row r="69" spans="1:20" ht="48" x14ac:dyDescent="0.2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6">
        <v>42160.708530092597</v>
      </c>
      <c r="T69" s="16">
        <v>42190.708530092597</v>
      </c>
    </row>
    <row r="70" spans="1:20" ht="48" x14ac:dyDescent="0.2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6">
        <v>41759.670937499999</v>
      </c>
      <c r="T70" s="16">
        <v>41787.207638888889</v>
      </c>
    </row>
    <row r="71" spans="1:20" ht="64" x14ac:dyDescent="0.2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6">
        <v>40703.197048611109</v>
      </c>
      <c r="T71" s="16">
        <v>40770.041666666664</v>
      </c>
    </row>
    <row r="72" spans="1:20" ht="64" x14ac:dyDescent="0.2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6">
        <v>41365.928159722222</v>
      </c>
      <c r="T72" s="16">
        <v>41379.928159722222</v>
      </c>
    </row>
    <row r="73" spans="1:20" ht="32" x14ac:dyDescent="0.2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6">
        <v>41870.86546296296</v>
      </c>
      <c r="T73" s="16">
        <v>41905.86546296296</v>
      </c>
    </row>
    <row r="74" spans="1:20" ht="64" x14ac:dyDescent="0.2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6">
        <v>40458.815625000003</v>
      </c>
      <c r="T74" s="16">
        <v>40521.207638888889</v>
      </c>
    </row>
    <row r="75" spans="1:20" ht="64" x14ac:dyDescent="0.2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6">
        <v>40564.081030092595</v>
      </c>
      <c r="T75" s="16">
        <v>40594.081030092595</v>
      </c>
    </row>
    <row r="76" spans="1:20" ht="64" x14ac:dyDescent="0.2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6">
        <v>41136.777812500004</v>
      </c>
      <c r="T76" s="16">
        <v>41184.777812500004</v>
      </c>
    </row>
    <row r="77" spans="1:20" ht="64" x14ac:dyDescent="0.2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6">
        <v>42290.059594907405</v>
      </c>
      <c r="T77" s="16">
        <v>42304.207638888889</v>
      </c>
    </row>
    <row r="78" spans="1:20" ht="48" x14ac:dyDescent="0.2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6">
        <v>40718.839537037034</v>
      </c>
      <c r="T78" s="16">
        <v>40748.839537037034</v>
      </c>
    </row>
    <row r="79" spans="1:20" ht="48" x14ac:dyDescent="0.2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6">
        <v>41107.130150462966</v>
      </c>
      <c r="T79" s="16">
        <v>41137.130150462966</v>
      </c>
    </row>
    <row r="80" spans="1:20" ht="48" x14ac:dyDescent="0.2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6">
        <v>41591.964537037034</v>
      </c>
      <c r="T80" s="16">
        <v>41640.964537037034</v>
      </c>
    </row>
    <row r="81" spans="1:20" ht="48" x14ac:dyDescent="0.2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6">
        <v>41416.146944444445</v>
      </c>
      <c r="T81" s="16">
        <v>41446.146944444445</v>
      </c>
    </row>
    <row r="82" spans="1:20" ht="64" x14ac:dyDescent="0.2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6">
        <v>41605.868449074071</v>
      </c>
      <c r="T82" s="16">
        <v>41639.291666666664</v>
      </c>
    </row>
    <row r="83" spans="1:20" ht="64" x14ac:dyDescent="0.2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6">
        <v>40850.111064814817</v>
      </c>
      <c r="T83" s="16">
        <v>40890.152731481481</v>
      </c>
    </row>
    <row r="84" spans="1:20" ht="64" x14ac:dyDescent="0.2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6">
        <v>40502.815868055557</v>
      </c>
      <c r="T84" s="16">
        <v>40544.207638888889</v>
      </c>
    </row>
    <row r="85" spans="1:20" ht="64" x14ac:dyDescent="0.2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6">
        <v>41834.695277777777</v>
      </c>
      <c r="T85" s="16">
        <v>41859.75</v>
      </c>
    </row>
    <row r="86" spans="1:20" ht="64" x14ac:dyDescent="0.2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6">
        <v>40948.16815972222</v>
      </c>
      <c r="T86" s="16">
        <v>40978.16815972222</v>
      </c>
    </row>
    <row r="87" spans="1:20" ht="64" x14ac:dyDescent="0.2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6">
        <v>41004.802465277775</v>
      </c>
      <c r="T87" s="16">
        <v>41034.802407407406</v>
      </c>
    </row>
    <row r="88" spans="1:20" ht="64" x14ac:dyDescent="0.2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6">
        <v>41851.962916666671</v>
      </c>
      <c r="T88" s="16">
        <v>41880.041666666664</v>
      </c>
    </row>
    <row r="89" spans="1:20" ht="64" x14ac:dyDescent="0.2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6">
        <v>41307.987696759257</v>
      </c>
      <c r="T89" s="16">
        <v>41342.987696759257</v>
      </c>
    </row>
    <row r="90" spans="1:20" ht="64" x14ac:dyDescent="0.2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6">
        <v>41324.79415509259</v>
      </c>
      <c r="T90" s="16">
        <v>41354.752488425926</v>
      </c>
    </row>
    <row r="91" spans="1:20" ht="64" x14ac:dyDescent="0.2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6">
        <v>41736.004502314812</v>
      </c>
      <c r="T91" s="16">
        <v>41766.004502314812</v>
      </c>
    </row>
    <row r="92" spans="1:20" ht="48" x14ac:dyDescent="0.2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6">
        <v>41716.632847222223</v>
      </c>
      <c r="T92" s="16">
        <v>41747.958333333336</v>
      </c>
    </row>
    <row r="93" spans="1:20" ht="48" x14ac:dyDescent="0.2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6">
        <v>41002.958634259259</v>
      </c>
      <c r="T93" s="16">
        <v>41032.958634259259</v>
      </c>
    </row>
    <row r="94" spans="1:20" ht="80" x14ac:dyDescent="0.2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6">
        <v>41037.551585648151</v>
      </c>
      <c r="T94" s="16">
        <v>41067.551585648151</v>
      </c>
    </row>
    <row r="95" spans="1:20" ht="48" x14ac:dyDescent="0.2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6">
        <v>41004.72619212963</v>
      </c>
      <c r="T95" s="16">
        <v>41034.72619212963</v>
      </c>
    </row>
    <row r="96" spans="1:20" ht="80" x14ac:dyDescent="0.2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6">
        <v>40079.725115740745</v>
      </c>
      <c r="T96" s="16">
        <v>40156.76666666667</v>
      </c>
    </row>
    <row r="97" spans="1:20" ht="64" x14ac:dyDescent="0.2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6">
        <v>40192.542233796295</v>
      </c>
      <c r="T97" s="16">
        <v>40224.208333333336</v>
      </c>
    </row>
    <row r="98" spans="1:20" ht="80" x14ac:dyDescent="0.2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6">
        <v>40050.643680555557</v>
      </c>
      <c r="T98" s="16">
        <v>40082.165972222225</v>
      </c>
    </row>
    <row r="99" spans="1:20" ht="64" x14ac:dyDescent="0.2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6">
        <v>41593.082002314812</v>
      </c>
      <c r="T99" s="16">
        <v>41623.082002314812</v>
      </c>
    </row>
    <row r="100" spans="1:20" ht="64" x14ac:dyDescent="0.2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6">
        <v>41696.817129629628</v>
      </c>
      <c r="T100" s="16">
        <v>41731.775462962964</v>
      </c>
    </row>
    <row r="101" spans="1:20" ht="64" x14ac:dyDescent="0.2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6">
        <v>40784.012696759259</v>
      </c>
      <c r="T101" s="16">
        <v>40817.125</v>
      </c>
    </row>
    <row r="102" spans="1:20" ht="64" x14ac:dyDescent="0.2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6">
        <v>41089.186296296299</v>
      </c>
      <c r="T102" s="16">
        <v>41109.186296296299</v>
      </c>
    </row>
    <row r="103" spans="1:20" ht="32" x14ac:dyDescent="0.2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6">
        <v>41341.111400462964</v>
      </c>
      <c r="T103" s="16">
        <v>41380.791666666664</v>
      </c>
    </row>
    <row r="104" spans="1:20" ht="48" x14ac:dyDescent="0.2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6">
        <v>41145.719305555554</v>
      </c>
      <c r="T104" s="16">
        <v>41175.719305555554</v>
      </c>
    </row>
    <row r="105" spans="1:20" ht="64" x14ac:dyDescent="0.2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6">
        <v>41373.102465277778</v>
      </c>
      <c r="T105" s="16">
        <v>41403.102465277778</v>
      </c>
    </row>
    <row r="106" spans="1:20" ht="48" x14ac:dyDescent="0.2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6">
        <v>41025.874201388891</v>
      </c>
      <c r="T106" s="16">
        <v>41039.708333333336</v>
      </c>
    </row>
    <row r="107" spans="1:20" ht="48" x14ac:dyDescent="0.2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6">
        <v>41174.154178240737</v>
      </c>
      <c r="T107" s="16">
        <v>41210.208333333336</v>
      </c>
    </row>
    <row r="108" spans="1:20" ht="64" x14ac:dyDescent="0.2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6">
        <v>40557.429733796293</v>
      </c>
      <c r="T108" s="16">
        <v>40582.429733796293</v>
      </c>
    </row>
    <row r="109" spans="1:20" ht="64" x14ac:dyDescent="0.2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6">
        <v>41023.07471064815</v>
      </c>
      <c r="T109" s="16">
        <v>41053.07471064815</v>
      </c>
    </row>
    <row r="110" spans="1:20" ht="64" x14ac:dyDescent="0.2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6">
        <v>40893.992962962962</v>
      </c>
      <c r="T110" s="16">
        <v>40933.992962962962</v>
      </c>
    </row>
    <row r="111" spans="1:20" ht="80" x14ac:dyDescent="0.2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6">
        <v>40354.11550925926</v>
      </c>
      <c r="T111" s="16">
        <v>40425.043749999997</v>
      </c>
    </row>
    <row r="112" spans="1:20" ht="64" x14ac:dyDescent="0.2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6">
        <v>41193.748483796298</v>
      </c>
      <c r="T112" s="16">
        <v>41223.790150462963</v>
      </c>
    </row>
    <row r="113" spans="1:20" ht="80" x14ac:dyDescent="0.2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6">
        <v>40417.011296296296</v>
      </c>
      <c r="T113" s="16">
        <v>40462.011296296296</v>
      </c>
    </row>
    <row r="114" spans="1:20" ht="48" x14ac:dyDescent="0.2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6">
        <v>40310.287673611114</v>
      </c>
      <c r="T114" s="16">
        <v>40369.916666666664</v>
      </c>
    </row>
    <row r="115" spans="1:20" ht="64" x14ac:dyDescent="0.2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6">
        <v>41913.328356481477</v>
      </c>
      <c r="T115" s="16">
        <v>41946.370023148149</v>
      </c>
    </row>
    <row r="116" spans="1:20" ht="48" x14ac:dyDescent="0.2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6">
        <v>41088.691493055558</v>
      </c>
      <c r="T116" s="16">
        <v>41133.691493055558</v>
      </c>
    </row>
    <row r="117" spans="1:20" ht="80" x14ac:dyDescent="0.2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6">
        <v>41257.950381944444</v>
      </c>
      <c r="T117" s="16">
        <v>41287.950381944444</v>
      </c>
    </row>
    <row r="118" spans="1:20" ht="48" x14ac:dyDescent="0.2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6">
        <v>41107.726782407408</v>
      </c>
      <c r="T118" s="16">
        <v>41118.083333333336</v>
      </c>
    </row>
    <row r="119" spans="1:20" ht="64" x14ac:dyDescent="0.2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6">
        <v>42227.936157407406</v>
      </c>
      <c r="T119" s="16">
        <v>42287.936157407406</v>
      </c>
    </row>
    <row r="120" spans="1:20" ht="64" x14ac:dyDescent="0.2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6">
        <v>40999.645925925928</v>
      </c>
      <c r="T120" s="16">
        <v>41029.645925925928</v>
      </c>
    </row>
    <row r="121" spans="1:20" ht="64" x14ac:dyDescent="0.2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6">
        <v>40711.782210648147</v>
      </c>
      <c r="T121" s="16">
        <v>40756.782210648147</v>
      </c>
    </row>
    <row r="122" spans="1:20" ht="48" x14ac:dyDescent="0.2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6">
        <v>40970.750034722223</v>
      </c>
      <c r="T122" s="16">
        <v>41030.708368055559</v>
      </c>
    </row>
    <row r="123" spans="1:20" ht="80" x14ac:dyDescent="0.2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6">
        <v>40771.916701388887</v>
      </c>
      <c r="T123" s="16">
        <v>40801.916701388887</v>
      </c>
    </row>
    <row r="124" spans="1:20" ht="64" x14ac:dyDescent="0.2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6">
        <v>40793.998599537037</v>
      </c>
      <c r="T124" s="16">
        <v>40828.998599537037</v>
      </c>
    </row>
    <row r="125" spans="1:20" ht="64" x14ac:dyDescent="0.2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6">
        <v>40991.708055555559</v>
      </c>
      <c r="T125" s="16">
        <v>41021.708055555559</v>
      </c>
    </row>
    <row r="126" spans="1:20" ht="64" x14ac:dyDescent="0.2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6">
        <v>41026.083298611113</v>
      </c>
      <c r="T126" s="16">
        <v>41056.083298611113</v>
      </c>
    </row>
    <row r="127" spans="1:20" ht="80" x14ac:dyDescent="0.2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6">
        <v>40833.633194444446</v>
      </c>
      <c r="T127" s="16">
        <v>40863.674861111111</v>
      </c>
    </row>
    <row r="128" spans="1:20" ht="64" x14ac:dyDescent="0.2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6">
        <v>41373.690266203703</v>
      </c>
      <c r="T128" s="16">
        <v>41403.690266203703</v>
      </c>
    </row>
    <row r="129" spans="1:20" ht="64" x14ac:dyDescent="0.2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6">
        <v>41023.227731481478</v>
      </c>
      <c r="T129" s="16">
        <v>41083.227731481478</v>
      </c>
    </row>
    <row r="130" spans="1:20" ht="64" x14ac:dyDescent="0.2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6">
        <v>40542.839282407411</v>
      </c>
      <c r="T130" s="16">
        <v>40559.07708333333</v>
      </c>
    </row>
    <row r="131" spans="1:20" ht="48" x14ac:dyDescent="0.2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6">
        <v>41024.985972222225</v>
      </c>
      <c r="T131" s="16">
        <v>41076.415972222225</v>
      </c>
    </row>
    <row r="132" spans="1:20" ht="64" x14ac:dyDescent="0.2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6">
        <v>41348.168287037035</v>
      </c>
      <c r="T132" s="16">
        <v>41393.168287037035</v>
      </c>
    </row>
    <row r="133" spans="1:20" ht="64" x14ac:dyDescent="0.2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6">
        <v>41022.645185185182</v>
      </c>
      <c r="T133" s="16">
        <v>41052.645185185182</v>
      </c>
    </row>
    <row r="134" spans="1:20" ht="64" x14ac:dyDescent="0.2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6">
        <v>41036.946469907409</v>
      </c>
      <c r="T134" s="16">
        <v>41066.946469907409</v>
      </c>
    </row>
    <row r="135" spans="1:20" ht="48" x14ac:dyDescent="0.2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6">
        <v>41327.996435185189</v>
      </c>
      <c r="T135" s="16">
        <v>41362.954768518517</v>
      </c>
    </row>
    <row r="136" spans="1:20" ht="64" x14ac:dyDescent="0.2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6">
        <v>40730.878912037035</v>
      </c>
      <c r="T136" s="16">
        <v>40760.878912037035</v>
      </c>
    </row>
    <row r="137" spans="1:20" ht="64" x14ac:dyDescent="0.2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6">
        <v>42017.967442129629</v>
      </c>
      <c r="T137" s="16">
        <v>42031.967442129629</v>
      </c>
    </row>
    <row r="138" spans="1:20" ht="64" x14ac:dyDescent="0.2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6">
        <v>41226.648576388885</v>
      </c>
      <c r="T138" s="16">
        <v>41274.75</v>
      </c>
    </row>
    <row r="139" spans="1:20" ht="64" x14ac:dyDescent="0.2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6">
        <v>41053.772858796299</v>
      </c>
      <c r="T139" s="16">
        <v>41083.772858796299</v>
      </c>
    </row>
  </sheetData>
  <conditionalFormatting sqref="F1:F139">
    <cfRule type="containsText" dxfId="13" priority="2" operator="containsText" text="failed">
      <formula>NOT(ISERROR(SEARCH("failed",F1)))</formula>
    </cfRule>
    <cfRule type="containsText" dxfId="12" priority="3" operator="containsText" text="canceled">
      <formula>NOT(ISERROR(SEARCH("canceled",F1)))</formula>
    </cfRule>
    <cfRule type="containsText" dxfId="11" priority="4" operator="containsText" text="failed">
      <formula>NOT(ISERROR(SEARCH("failed",F1)))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successfuk">
      <formula>NOT(ISERROR(SEARCH("successfuk",F1)))</formula>
    </cfRule>
    <cfRule type="containsText" dxfId="7" priority="8" operator="containsText" text="live">
      <formula>NOT(ISERROR(SEARCH("live",F1)))</formula>
    </cfRule>
  </conditionalFormatting>
  <conditionalFormatting sqref="O1:O139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585A-353B-1449-A642-6D04ED0779ED}">
  <sheetPr>
    <tabColor theme="5" tint="-0.249977111117893"/>
  </sheetPr>
  <dimension ref="A1:T21"/>
  <sheetViews>
    <sheetView workbookViewId="0">
      <selection sqref="A1:XFD1048576"/>
    </sheetView>
  </sheetViews>
  <sheetFormatPr baseColWidth="10" defaultRowHeight="15" x14ac:dyDescent="0.2"/>
  <cols>
    <col min="1" max="1" width="4.1640625" bestFit="1" customWidth="1"/>
    <col min="2" max="2" width="22.5" bestFit="1" customWidth="1"/>
    <col min="3" max="3" width="23.83203125" customWidth="1"/>
    <col min="4" max="4" width="11.1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20" width="2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80" x14ac:dyDescent="0.2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6">
        <v>41179.32104166667</v>
      </c>
      <c r="T2" s="16">
        <v>41212.32104166667</v>
      </c>
    </row>
    <row r="3" spans="1:20" ht="64" x14ac:dyDescent="0.2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6">
        <v>40877.25099537037</v>
      </c>
      <c r="T3" s="16">
        <v>40922.25099537037</v>
      </c>
    </row>
    <row r="4" spans="1:20" ht="80" x14ac:dyDescent="0.2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6">
        <v>40759.860532407409</v>
      </c>
      <c r="T4" s="16">
        <v>40792.860532407409</v>
      </c>
    </row>
    <row r="5" spans="1:20" ht="80" x14ac:dyDescent="0.2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6">
        <v>42371.935590277775</v>
      </c>
      <c r="T5" s="16">
        <v>42431.935590277775</v>
      </c>
    </row>
    <row r="6" spans="1:20" ht="64" x14ac:dyDescent="0.2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6">
        <v>40981.802615740737</v>
      </c>
      <c r="T6" s="16">
        <v>41041.104861111111</v>
      </c>
    </row>
    <row r="7" spans="1:20" ht="80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6">
        <v>42713.941099537042</v>
      </c>
      <c r="T7" s="16">
        <v>42734.941099537042</v>
      </c>
    </row>
    <row r="8" spans="1:20" ht="80" x14ac:dyDescent="0.2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6">
        <v>42603.870520833334</v>
      </c>
      <c r="T8" s="16">
        <v>42628.870520833334</v>
      </c>
    </row>
    <row r="9" spans="1:20" ht="96" x14ac:dyDescent="0.2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6">
        <v>41026.958969907406</v>
      </c>
      <c r="T9" s="16">
        <v>41056.958969907406</v>
      </c>
    </row>
    <row r="10" spans="1:20" ht="80" x14ac:dyDescent="0.2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6">
        <v>40751.753298611111</v>
      </c>
      <c r="T10" s="16">
        <v>40787.25</v>
      </c>
    </row>
    <row r="11" spans="1:20" ht="80" x14ac:dyDescent="0.2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6">
        <v>41887.784062500003</v>
      </c>
      <c r="T11" s="16">
        <v>41917.784062500003</v>
      </c>
    </row>
    <row r="12" spans="1:20" ht="80" x14ac:dyDescent="0.2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6">
        <v>41569.698831018519</v>
      </c>
      <c r="T12" s="16">
        <v>41599.740497685183</v>
      </c>
    </row>
    <row r="13" spans="1:20" ht="80" x14ac:dyDescent="0.2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6">
        <v>41842.031597222223</v>
      </c>
      <c r="T13" s="16">
        <v>41872.031597222223</v>
      </c>
    </row>
    <row r="14" spans="1:20" ht="80" x14ac:dyDescent="0.2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6">
        <v>40304.20003472222</v>
      </c>
      <c r="T14" s="16">
        <v>40391.166666666664</v>
      </c>
    </row>
    <row r="15" spans="1:20" ht="64" x14ac:dyDescent="0.2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6">
        <v>42065.897719907407</v>
      </c>
      <c r="T15" s="16">
        <v>42095.856053240743</v>
      </c>
    </row>
    <row r="16" spans="1:20" ht="96" x14ac:dyDescent="0.2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6">
        <v>42496.981597222228</v>
      </c>
      <c r="T16" s="16">
        <v>42526.981597222228</v>
      </c>
    </row>
    <row r="17" spans="1:20" ht="80" x14ac:dyDescent="0.2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6">
        <v>40431.127650462964</v>
      </c>
      <c r="T17" s="16">
        <v>40476.127650462964</v>
      </c>
    </row>
    <row r="18" spans="1:20" ht="80" x14ac:dyDescent="0.2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6">
        <v>42218.872986111113</v>
      </c>
      <c r="T18" s="16">
        <v>42244.166666666672</v>
      </c>
    </row>
    <row r="19" spans="1:20" ht="96" x14ac:dyDescent="0.2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6">
        <v>41211.688750000001</v>
      </c>
      <c r="T19" s="16">
        <v>41241.730416666665</v>
      </c>
    </row>
    <row r="20" spans="1:20" ht="80" x14ac:dyDescent="0.2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6">
        <v>40878.758217592593</v>
      </c>
      <c r="T20" s="16">
        <v>40923.758217592593</v>
      </c>
    </row>
    <row r="21" spans="1:20" ht="64" x14ac:dyDescent="0.2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6">
        <v>40646.099097222221</v>
      </c>
      <c r="T21" s="16">
        <v>40691.099097222221</v>
      </c>
    </row>
  </sheetData>
  <conditionalFormatting sqref="F1:F21"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successfuk">
      <formula>NOT(ISERROR(SEARCH("successfuk",F1)))</formula>
    </cfRule>
    <cfRule type="containsText" dxfId="0" priority="8" operator="containsText" text="live">
      <formula>NOT(ISERROR(SEARCH("live",F1)))</formula>
    </cfRule>
  </conditionalFormatting>
  <conditionalFormatting sqref="O1:O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Successful US Kickstarters</vt:lpstr>
      <vt:lpstr>Failed US Kickstarters</vt:lpstr>
      <vt:lpstr>Successful US IR</vt:lpstr>
      <vt:lpstr>Failed US IR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Wilfred Wahee Jr.</cp:lastModifiedBy>
  <dcterms:created xsi:type="dcterms:W3CDTF">2017-04-20T15:17:24Z</dcterms:created>
  <dcterms:modified xsi:type="dcterms:W3CDTF">2022-06-29T12:57:12Z</dcterms:modified>
</cp:coreProperties>
</file>