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hsemdenleerde-my.sharepoint.com/personal/wilhelm_zeuschner_stud_hs-emden-leer_de/Documents/Hochschule/Solarboot HS Emden/MPPT Solar/MPPT_Solar_KiCAD_Rev2.1/validation/"/>
    </mc:Choice>
  </mc:AlternateContent>
  <xr:revisionPtr revIDLastSave="471" documentId="8_{DAD01B74-7CCF-4C10-9D2B-8077B12FF05A}" xr6:coauthVersionLast="47" xr6:coauthVersionMax="47" xr10:uidLastSave="{49ABCF6B-2132-4D83-A3AF-74CE021E7156}"/>
  <bookViews>
    <workbookView xWindow="28680" yWindow="-120" windowWidth="29040" windowHeight="15840" activeTab="2" xr2:uid="{22EEF57C-5C7C-48F7-849F-2C4066C338F9}"/>
  </bookViews>
  <sheets>
    <sheet name="Kane MPP Calc and check" sheetId="1" r:id="rId1"/>
    <sheet name="Theory Wilhelm " sheetId="2" r:id="rId2"/>
    <sheet name="Verification Measurements" sheetId="3" r:id="rId3"/>
    <sheet name="Vin too lo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F7" i="3"/>
  <c r="C7" i="3"/>
  <c r="J6" i="3"/>
  <c r="F6" i="3"/>
  <c r="C6" i="3"/>
  <c r="F5" i="3"/>
  <c r="F8" i="3"/>
  <c r="F9" i="3"/>
  <c r="F10" i="3"/>
  <c r="F11" i="3"/>
  <c r="F12" i="3"/>
  <c r="F13" i="3"/>
  <c r="F14" i="3"/>
  <c r="F4" i="3"/>
  <c r="J14" i="3"/>
  <c r="J13" i="3"/>
  <c r="J12" i="3"/>
  <c r="J11" i="3"/>
  <c r="J10" i="3"/>
  <c r="J9" i="3"/>
  <c r="J8" i="3"/>
  <c r="J5" i="3"/>
  <c r="J4" i="3"/>
  <c r="C5" i="3"/>
  <c r="C8" i="3"/>
  <c r="C9" i="3"/>
  <c r="C10" i="3"/>
  <c r="C11" i="3"/>
  <c r="C12" i="3"/>
  <c r="C13" i="3"/>
  <c r="C14" i="3"/>
  <c r="C4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9" i="2"/>
  <c r="C19" i="2" s="1"/>
  <c r="D19" i="2" s="1"/>
  <c r="E19" i="2"/>
  <c r="B20" i="2"/>
  <c r="B21" i="2" s="1"/>
  <c r="E21" i="2" s="1"/>
  <c r="J19" i="2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" i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" i="1"/>
  <c r="P6" i="1" s="1"/>
  <c r="R8" i="1" s="1"/>
  <c r="T8" i="1" s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7" i="1"/>
  <c r="G9" i="1"/>
  <c r="G10" i="1"/>
  <c r="G11" i="1"/>
  <c r="G12" i="1"/>
  <c r="D9" i="1"/>
  <c r="D10" i="1"/>
  <c r="D11" i="1"/>
  <c r="D12" i="1"/>
  <c r="C9" i="1"/>
  <c r="C10" i="1"/>
  <c r="C11" i="1"/>
  <c r="C12" i="1"/>
  <c r="D8" i="1"/>
  <c r="G8" i="1"/>
  <c r="C8" i="1"/>
  <c r="E20" i="2" l="1"/>
  <c r="C20" i="2"/>
  <c r="D20" i="2" s="1"/>
  <c r="C21" i="2"/>
  <c r="D21" i="2" s="1"/>
  <c r="B22" i="2"/>
  <c r="E22" i="2" s="1"/>
  <c r="J21" i="2"/>
  <c r="J20" i="2"/>
  <c r="R63" i="1"/>
  <c r="T63" i="1" s="1"/>
  <c r="R55" i="1"/>
  <c r="T55" i="1" s="1"/>
  <c r="R47" i="1"/>
  <c r="T47" i="1" s="1"/>
  <c r="R39" i="1"/>
  <c r="T39" i="1" s="1"/>
  <c r="R31" i="1"/>
  <c r="T31" i="1" s="1"/>
  <c r="R23" i="1"/>
  <c r="T23" i="1" s="1"/>
  <c r="R15" i="1"/>
  <c r="T15" i="1" s="1"/>
  <c r="R7" i="1"/>
  <c r="T7" i="1" s="1"/>
  <c r="R62" i="1"/>
  <c r="T62" i="1" s="1"/>
  <c r="R54" i="1"/>
  <c r="T54" i="1" s="1"/>
  <c r="R46" i="1"/>
  <c r="T46" i="1" s="1"/>
  <c r="R38" i="1"/>
  <c r="T38" i="1" s="1"/>
  <c r="R30" i="1"/>
  <c r="T30" i="1" s="1"/>
  <c r="R22" i="1"/>
  <c r="T22" i="1" s="1"/>
  <c r="R14" i="1"/>
  <c r="T14" i="1" s="1"/>
  <c r="R6" i="1"/>
  <c r="T6" i="1" s="1"/>
  <c r="R61" i="1"/>
  <c r="T61" i="1" s="1"/>
  <c r="R53" i="1"/>
  <c r="T53" i="1" s="1"/>
  <c r="R45" i="1"/>
  <c r="T45" i="1" s="1"/>
  <c r="R37" i="1"/>
  <c r="T37" i="1" s="1"/>
  <c r="R29" i="1"/>
  <c r="T29" i="1" s="1"/>
  <c r="R21" i="1"/>
  <c r="T21" i="1" s="1"/>
  <c r="R13" i="1"/>
  <c r="T13" i="1" s="1"/>
  <c r="R60" i="1"/>
  <c r="T60" i="1" s="1"/>
  <c r="R52" i="1"/>
  <c r="T52" i="1" s="1"/>
  <c r="R44" i="1"/>
  <c r="T44" i="1" s="1"/>
  <c r="R36" i="1"/>
  <c r="T36" i="1" s="1"/>
  <c r="R28" i="1"/>
  <c r="T28" i="1" s="1"/>
  <c r="R20" i="1"/>
  <c r="T20" i="1" s="1"/>
  <c r="R12" i="1"/>
  <c r="T12" i="1" s="1"/>
  <c r="R59" i="1"/>
  <c r="T59" i="1" s="1"/>
  <c r="R51" i="1"/>
  <c r="T51" i="1" s="1"/>
  <c r="R43" i="1"/>
  <c r="T43" i="1" s="1"/>
  <c r="R35" i="1"/>
  <c r="T35" i="1" s="1"/>
  <c r="R27" i="1"/>
  <c r="T27" i="1" s="1"/>
  <c r="R19" i="1"/>
  <c r="T19" i="1" s="1"/>
  <c r="R11" i="1"/>
  <c r="T11" i="1" s="1"/>
  <c r="R58" i="1"/>
  <c r="T58" i="1" s="1"/>
  <c r="R50" i="1"/>
  <c r="T50" i="1" s="1"/>
  <c r="R42" i="1"/>
  <c r="T42" i="1" s="1"/>
  <c r="R34" i="1"/>
  <c r="T34" i="1" s="1"/>
  <c r="R26" i="1"/>
  <c r="T26" i="1" s="1"/>
  <c r="R18" i="1"/>
  <c r="T18" i="1" s="1"/>
  <c r="R10" i="1"/>
  <c r="T10" i="1" s="1"/>
  <c r="R5" i="1"/>
  <c r="R57" i="1"/>
  <c r="T57" i="1" s="1"/>
  <c r="R49" i="1"/>
  <c r="T49" i="1" s="1"/>
  <c r="R41" i="1"/>
  <c r="T41" i="1" s="1"/>
  <c r="R33" i="1"/>
  <c r="T33" i="1" s="1"/>
  <c r="R25" i="1"/>
  <c r="T25" i="1" s="1"/>
  <c r="R17" i="1"/>
  <c r="T17" i="1" s="1"/>
  <c r="R9" i="1"/>
  <c r="T9" i="1" s="1"/>
  <c r="R64" i="1"/>
  <c r="T64" i="1" s="1"/>
  <c r="R56" i="1"/>
  <c r="T56" i="1" s="1"/>
  <c r="R48" i="1"/>
  <c r="T48" i="1" s="1"/>
  <c r="R40" i="1"/>
  <c r="T40" i="1" s="1"/>
  <c r="R32" i="1"/>
  <c r="T32" i="1" s="1"/>
  <c r="R24" i="1"/>
  <c r="T24" i="1" s="1"/>
  <c r="R16" i="1"/>
  <c r="T16" i="1" s="1"/>
  <c r="H12" i="1"/>
  <c r="H8" i="1"/>
  <c r="H11" i="1"/>
  <c r="H10" i="1"/>
  <c r="H9" i="1"/>
  <c r="C22" i="2" l="1"/>
  <c r="D22" i="2" s="1"/>
  <c r="J22" i="2"/>
  <c r="B23" i="2"/>
  <c r="E23" i="2" s="1"/>
  <c r="B24" i="2" l="1"/>
  <c r="E24" i="2" s="1"/>
  <c r="J23" i="2"/>
  <c r="C23" i="2"/>
  <c r="D23" i="2" s="1"/>
  <c r="J24" i="2" l="1"/>
  <c r="C24" i="2"/>
  <c r="D24" i="2" s="1"/>
  <c r="B25" i="2"/>
  <c r="E25" i="2" s="1"/>
  <c r="J25" i="2" l="1"/>
  <c r="C25" i="2"/>
  <c r="D25" i="2" s="1"/>
  <c r="B26" i="2"/>
  <c r="E26" i="2" s="1"/>
  <c r="J26" i="2" l="1"/>
  <c r="B27" i="2"/>
  <c r="E27" i="2" s="1"/>
  <c r="C26" i="2"/>
  <c r="D26" i="2" s="1"/>
  <c r="B28" i="2" l="1"/>
  <c r="E28" i="2" s="1"/>
  <c r="J27" i="2"/>
  <c r="C27" i="2"/>
  <c r="D27" i="2" s="1"/>
  <c r="J28" i="2" l="1"/>
  <c r="B29" i="2"/>
  <c r="E29" i="2" s="1"/>
  <c r="C28" i="2"/>
  <c r="D28" i="2" s="1"/>
  <c r="C29" i="2" l="1"/>
  <c r="D29" i="2" s="1"/>
  <c r="B30" i="2"/>
  <c r="E30" i="2" s="1"/>
  <c r="J29" i="2"/>
  <c r="B31" i="2" l="1"/>
  <c r="E31" i="2" s="1"/>
  <c r="C30" i="2"/>
  <c r="D30" i="2" s="1"/>
  <c r="J30" i="2"/>
  <c r="B32" i="2" l="1"/>
  <c r="E32" i="2" s="1"/>
  <c r="J31" i="2"/>
  <c r="C31" i="2"/>
  <c r="D31" i="2" s="1"/>
  <c r="C32" i="2" l="1"/>
  <c r="D32" i="2" s="1"/>
  <c r="B33" i="2"/>
  <c r="E33" i="2" s="1"/>
  <c r="J32" i="2"/>
  <c r="B34" i="2" l="1"/>
  <c r="E34" i="2" s="1"/>
  <c r="C33" i="2"/>
  <c r="D33" i="2" s="1"/>
  <c r="J33" i="2"/>
  <c r="J34" i="2" l="1"/>
  <c r="C34" i="2"/>
  <c r="D34" i="2" s="1"/>
  <c r="B35" i="2"/>
  <c r="E35" i="2" s="1"/>
  <c r="B36" i="2" l="1"/>
  <c r="E36" i="2" s="1"/>
  <c r="J35" i="2"/>
  <c r="C35" i="2"/>
  <c r="D35" i="2" s="1"/>
  <c r="B37" i="2" l="1"/>
  <c r="E37" i="2" s="1"/>
  <c r="J36" i="2"/>
  <c r="C36" i="2"/>
  <c r="D36" i="2" s="1"/>
  <c r="C37" i="2" l="1"/>
  <c r="D37" i="2" s="1"/>
  <c r="B38" i="2"/>
  <c r="E38" i="2" s="1"/>
  <c r="J37" i="2"/>
  <c r="B39" i="2" l="1"/>
  <c r="E39" i="2" s="1"/>
  <c r="C38" i="2"/>
  <c r="D38" i="2" s="1"/>
  <c r="J38" i="2"/>
  <c r="B40" i="2" l="1"/>
  <c r="E40" i="2" s="1"/>
  <c r="J39" i="2"/>
  <c r="C39" i="2"/>
  <c r="D39" i="2" s="1"/>
  <c r="B41" i="2" l="1"/>
  <c r="E41" i="2" s="1"/>
  <c r="C40" i="2"/>
  <c r="D40" i="2" s="1"/>
  <c r="J40" i="2"/>
  <c r="B42" i="2" l="1"/>
  <c r="E42" i="2" s="1"/>
  <c r="C41" i="2"/>
  <c r="D41" i="2" s="1"/>
  <c r="J41" i="2"/>
  <c r="C42" i="2" l="1"/>
  <c r="D42" i="2" s="1"/>
  <c r="J42" i="2"/>
  <c r="B43" i="2"/>
  <c r="E43" i="2" s="1"/>
  <c r="J43" i="2" l="1"/>
  <c r="C43" i="2"/>
  <c r="D43" i="2" s="1"/>
  <c r="B44" i="2"/>
  <c r="E44" i="2" s="1"/>
  <c r="B45" i="2" l="1"/>
  <c r="E45" i="2" s="1"/>
  <c r="J44" i="2"/>
  <c r="C44" i="2"/>
  <c r="D44" i="2" s="1"/>
  <c r="J45" i="2" l="1"/>
  <c r="B46" i="2"/>
  <c r="E46" i="2" s="1"/>
  <c r="C45" i="2"/>
  <c r="D45" i="2" s="1"/>
  <c r="B47" i="2" l="1"/>
  <c r="E47" i="2" s="1"/>
  <c r="J46" i="2"/>
  <c r="C46" i="2"/>
  <c r="D46" i="2" s="1"/>
  <c r="J47" i="2" l="1"/>
  <c r="C47" i="2"/>
  <c r="D47" i="2" s="1"/>
  <c r="B48" i="2"/>
  <c r="E48" i="2" s="1"/>
  <c r="B49" i="2" l="1"/>
  <c r="E49" i="2" s="1"/>
  <c r="J48" i="2"/>
  <c r="C48" i="2"/>
  <c r="D48" i="2" s="1"/>
  <c r="J49" i="2" l="1"/>
  <c r="C49" i="2"/>
  <c r="D49" i="2" s="1"/>
  <c r="B50" i="2"/>
  <c r="E50" i="2" s="1"/>
  <c r="C50" i="2" l="1"/>
  <c r="D50" i="2" s="1"/>
  <c r="B51" i="2"/>
  <c r="E51" i="2" s="1"/>
  <c r="J50" i="2"/>
  <c r="B52" i="2" l="1"/>
  <c r="E52" i="2" s="1"/>
  <c r="C51" i="2"/>
  <c r="D51" i="2" s="1"/>
  <c r="J51" i="2"/>
  <c r="J52" i="2" l="1"/>
  <c r="C52" i="2"/>
  <c r="D52" i="2" s="1"/>
  <c r="B53" i="2"/>
  <c r="E53" i="2" s="1"/>
  <c r="B54" i="2" l="1"/>
  <c r="E54" i="2" s="1"/>
  <c r="J53" i="2"/>
  <c r="C53" i="2"/>
  <c r="D53" i="2" s="1"/>
  <c r="J54" i="2" l="1"/>
  <c r="C54" i="2"/>
  <c r="D54" i="2" s="1"/>
  <c r="B55" i="2"/>
  <c r="E55" i="2" s="1"/>
  <c r="J55" i="2" l="1"/>
  <c r="C55" i="2"/>
  <c r="D55" i="2" s="1"/>
  <c r="B56" i="2"/>
  <c r="E56" i="2" s="1"/>
  <c r="B57" i="2" l="1"/>
  <c r="E57" i="2" s="1"/>
  <c r="J56" i="2"/>
  <c r="C56" i="2"/>
  <c r="D56" i="2" s="1"/>
  <c r="J57" i="2" l="1"/>
  <c r="C57" i="2"/>
  <c r="D57" i="2" s="1"/>
  <c r="B58" i="2"/>
  <c r="E58" i="2" s="1"/>
  <c r="J58" i="2" l="1"/>
  <c r="B59" i="2"/>
  <c r="E59" i="2" s="1"/>
  <c r="C58" i="2"/>
  <c r="D58" i="2" s="1"/>
  <c r="J59" i="2" l="1"/>
  <c r="B60" i="2"/>
  <c r="E60" i="2" s="1"/>
  <c r="C59" i="2"/>
  <c r="D59" i="2" s="1"/>
  <c r="B61" i="2" l="1"/>
  <c r="E61" i="2" s="1"/>
  <c r="C60" i="2"/>
  <c r="D60" i="2" s="1"/>
  <c r="J60" i="2"/>
  <c r="B62" i="2" l="1"/>
  <c r="E62" i="2" s="1"/>
  <c r="J61" i="2"/>
  <c r="C61" i="2"/>
  <c r="D61" i="2" s="1"/>
  <c r="J62" i="2" l="1"/>
  <c r="C62" i="2"/>
  <c r="D62" i="2" s="1"/>
  <c r="B63" i="2"/>
  <c r="E63" i="2" s="1"/>
  <c r="B64" i="2" l="1"/>
  <c r="E64" i="2" s="1"/>
  <c r="C63" i="2"/>
  <c r="D63" i="2" s="1"/>
  <c r="J63" i="2"/>
  <c r="B65" i="2" l="1"/>
  <c r="E65" i="2" s="1"/>
  <c r="J64" i="2"/>
  <c r="C64" i="2"/>
  <c r="D64" i="2" s="1"/>
  <c r="J65" i="2" l="1"/>
  <c r="C65" i="2"/>
  <c r="D65" i="2" s="1"/>
  <c r="B66" i="2"/>
  <c r="E66" i="2" s="1"/>
  <c r="C66" i="2" l="1"/>
  <c r="D66" i="2" s="1"/>
  <c r="B67" i="2"/>
  <c r="E67" i="2" s="1"/>
  <c r="J66" i="2"/>
  <c r="B68" i="2" l="1"/>
  <c r="E68" i="2" s="1"/>
  <c r="C67" i="2"/>
  <c r="D67" i="2" s="1"/>
  <c r="J67" i="2"/>
  <c r="B69" i="2" l="1"/>
  <c r="E69" i="2" s="1"/>
  <c r="C68" i="2"/>
  <c r="D68" i="2" s="1"/>
  <c r="J68" i="2"/>
  <c r="C69" i="2" l="1"/>
  <c r="D69" i="2" s="1"/>
  <c r="J69" i="2"/>
  <c r="B70" i="2"/>
  <c r="E70" i="2" s="1"/>
  <c r="B71" i="2" l="1"/>
  <c r="E71" i="2" s="1"/>
  <c r="J70" i="2"/>
  <c r="C70" i="2"/>
  <c r="D70" i="2" s="1"/>
  <c r="B72" i="2" l="1"/>
  <c r="E72" i="2" s="1"/>
  <c r="C71" i="2"/>
  <c r="D71" i="2" s="1"/>
  <c r="J71" i="2"/>
  <c r="B73" i="2" l="1"/>
  <c r="E73" i="2" s="1"/>
  <c r="C72" i="2"/>
  <c r="D72" i="2" s="1"/>
  <c r="J72" i="2"/>
  <c r="J73" i="2" l="1"/>
  <c r="C73" i="2"/>
  <c r="D73" i="2" s="1"/>
  <c r="B74" i="2"/>
  <c r="E74" i="2" s="1"/>
  <c r="J74" i="2" l="1"/>
  <c r="B75" i="2"/>
  <c r="E75" i="2" s="1"/>
  <c r="C74" i="2"/>
  <c r="D74" i="2" s="1"/>
  <c r="B76" i="2" l="1"/>
  <c r="E76" i="2" s="1"/>
  <c r="J75" i="2"/>
  <c r="C75" i="2"/>
  <c r="D75" i="2" s="1"/>
  <c r="B77" i="2" l="1"/>
  <c r="C76" i="2"/>
  <c r="D76" i="2" s="1"/>
  <c r="J76" i="2"/>
  <c r="E77" i="2" l="1"/>
  <c r="B78" i="2"/>
  <c r="I55" i="2"/>
  <c r="J77" i="2"/>
  <c r="C77" i="2"/>
  <c r="D77" i="2" s="1"/>
  <c r="I45" i="2" s="1"/>
  <c r="K45" i="2" l="1"/>
  <c r="L45" i="2" s="1"/>
  <c r="K55" i="2"/>
  <c r="L55" i="2" s="1"/>
  <c r="I46" i="2"/>
  <c r="I89" i="2"/>
  <c r="K89" i="2" s="1"/>
  <c r="I84" i="2"/>
  <c r="K84" i="2" s="1"/>
  <c r="I87" i="2"/>
  <c r="K87" i="2" s="1"/>
  <c r="I85" i="2"/>
  <c r="K85" i="2" s="1"/>
  <c r="I88" i="2"/>
  <c r="K88" i="2" s="1"/>
  <c r="I91" i="2"/>
  <c r="K91" i="2" s="1"/>
  <c r="I80" i="2"/>
  <c r="K80" i="2" s="1"/>
  <c r="I94" i="2"/>
  <c r="K94" i="2" s="1"/>
  <c r="I90" i="2"/>
  <c r="K90" i="2" s="1"/>
  <c r="I86" i="2"/>
  <c r="K86" i="2" s="1"/>
  <c r="I93" i="2"/>
  <c r="K93" i="2" s="1"/>
  <c r="I92" i="2"/>
  <c r="K92" i="2" s="1"/>
  <c r="I82" i="2"/>
  <c r="K82" i="2" s="1"/>
  <c r="I78" i="2"/>
  <c r="I79" i="2"/>
  <c r="K79" i="2" s="1"/>
  <c r="I81" i="2"/>
  <c r="K81" i="2" s="1"/>
  <c r="I83" i="2"/>
  <c r="K83" i="2" s="1"/>
  <c r="E78" i="2"/>
  <c r="C78" i="2"/>
  <c r="D78" i="2" s="1"/>
  <c r="B79" i="2"/>
  <c r="J78" i="2"/>
  <c r="I25" i="2"/>
  <c r="I34" i="2"/>
  <c r="I58" i="2"/>
  <c r="I29" i="2"/>
  <c r="I65" i="2"/>
  <c r="I73" i="2"/>
  <c r="I21" i="2"/>
  <c r="I68" i="2"/>
  <c r="I49" i="2"/>
  <c r="I23" i="2"/>
  <c r="I52" i="2"/>
  <c r="I50" i="2"/>
  <c r="I64" i="2"/>
  <c r="I36" i="2"/>
  <c r="I75" i="2"/>
  <c r="I41" i="2"/>
  <c r="I19" i="2"/>
  <c r="I48" i="2"/>
  <c r="I47" i="2"/>
  <c r="I39" i="2"/>
  <c r="I40" i="2"/>
  <c r="I27" i="2"/>
  <c r="I44" i="2"/>
  <c r="I69" i="2"/>
  <c r="I66" i="2"/>
  <c r="I63" i="2"/>
  <c r="I35" i="2"/>
  <c r="I67" i="2"/>
  <c r="I38" i="2"/>
  <c r="I24" i="2"/>
  <c r="I43" i="2"/>
  <c r="I62" i="2"/>
  <c r="I20" i="2"/>
  <c r="I70" i="2"/>
  <c r="I76" i="2"/>
  <c r="I71" i="2"/>
  <c r="I31" i="2"/>
  <c r="I26" i="2"/>
  <c r="I57" i="2"/>
  <c r="I30" i="2"/>
  <c r="I42" i="2"/>
  <c r="I37" i="2"/>
  <c r="I72" i="2"/>
  <c r="I22" i="2"/>
  <c r="I61" i="2"/>
  <c r="I60" i="2"/>
  <c r="I28" i="2"/>
  <c r="I54" i="2"/>
  <c r="I32" i="2"/>
  <c r="I77" i="2"/>
  <c r="I56" i="2"/>
  <c r="I51" i="2"/>
  <c r="I33" i="2"/>
  <c r="I53" i="2"/>
  <c r="I74" i="2"/>
  <c r="I59" i="2"/>
  <c r="K65" i="2" l="1"/>
  <c r="L65" i="2" s="1"/>
  <c r="K73" i="2"/>
  <c r="L73" i="2" s="1"/>
  <c r="K39" i="2"/>
  <c r="L39" i="2" s="1"/>
  <c r="K29" i="2"/>
  <c r="L29" i="2" s="1"/>
  <c r="K53" i="2"/>
  <c r="L53" i="2" s="1"/>
  <c r="K70" i="2"/>
  <c r="L70" i="2" s="1"/>
  <c r="K48" i="2"/>
  <c r="L48" i="2" s="1"/>
  <c r="K34" i="2"/>
  <c r="L34" i="2" s="1"/>
  <c r="K76" i="2"/>
  <c r="L76" i="2" s="1"/>
  <c r="K19" i="2"/>
  <c r="L19" i="2" s="1"/>
  <c r="K25" i="2"/>
  <c r="L25" i="2" s="1"/>
  <c r="K31" i="2"/>
  <c r="L31" i="2" s="1"/>
  <c r="K54" i="2"/>
  <c r="L54" i="2" s="1"/>
  <c r="K62" i="2"/>
  <c r="L62" i="2" s="1"/>
  <c r="K41" i="2"/>
  <c r="L41" i="2" s="1"/>
  <c r="K26" i="2"/>
  <c r="L26" i="2" s="1"/>
  <c r="K20" i="2"/>
  <c r="L20" i="2" s="1"/>
  <c r="K75" i="2"/>
  <c r="L75" i="2" s="1"/>
  <c r="K27" i="2"/>
  <c r="L27" i="2" s="1"/>
  <c r="K32" i="2"/>
  <c r="L32" i="2" s="1"/>
  <c r="K36" i="2"/>
  <c r="L36" i="2" s="1"/>
  <c r="K47" i="2"/>
  <c r="L47" i="2" s="1"/>
  <c r="K61" i="2"/>
  <c r="L61" i="2" s="1"/>
  <c r="K38" i="2"/>
  <c r="L38" i="2" s="1"/>
  <c r="K64" i="2"/>
  <c r="L64" i="2" s="1"/>
  <c r="K58" i="2"/>
  <c r="L58" i="2" s="1"/>
  <c r="K67" i="2"/>
  <c r="L67" i="2" s="1"/>
  <c r="K50" i="2"/>
  <c r="L50" i="2" s="1"/>
  <c r="K51" i="2"/>
  <c r="L51" i="2" s="1"/>
  <c r="K24" i="2"/>
  <c r="L24" i="2" s="1"/>
  <c r="K52" i="2"/>
  <c r="L52" i="2" s="1"/>
  <c r="K46" i="2"/>
  <c r="L46" i="2" s="1"/>
  <c r="K56" i="2"/>
  <c r="L56" i="2" s="1"/>
  <c r="K28" i="2"/>
  <c r="L28" i="2" s="1"/>
  <c r="K37" i="2"/>
  <c r="L37" i="2" s="1"/>
  <c r="K23" i="2"/>
  <c r="L23" i="2" s="1"/>
  <c r="K40" i="2"/>
  <c r="L40" i="2" s="1"/>
  <c r="K43" i="2"/>
  <c r="L43" i="2" s="1"/>
  <c r="K35" i="2"/>
  <c r="L35" i="2" s="1"/>
  <c r="K42" i="2"/>
  <c r="L42" i="2" s="1"/>
  <c r="K66" i="2"/>
  <c r="L66" i="2" s="1"/>
  <c r="K49" i="2"/>
  <c r="L49" i="2" s="1"/>
  <c r="K78" i="2"/>
  <c r="L78" i="2" s="1"/>
  <c r="K33" i="2"/>
  <c r="L33" i="2" s="1"/>
  <c r="K77" i="2"/>
  <c r="L77" i="2" s="1"/>
  <c r="K22" i="2"/>
  <c r="L22" i="2" s="1"/>
  <c r="K63" i="2"/>
  <c r="L63" i="2" s="1"/>
  <c r="K30" i="2"/>
  <c r="L30" i="2" s="1"/>
  <c r="K69" i="2"/>
  <c r="L69" i="2" s="1"/>
  <c r="K68" i="2"/>
  <c r="L68" i="2" s="1"/>
  <c r="K71" i="2"/>
  <c r="L71" i="2" s="1"/>
  <c r="K60" i="2"/>
  <c r="L60" i="2" s="1"/>
  <c r="K72" i="2"/>
  <c r="L72" i="2" s="1"/>
  <c r="K59" i="2"/>
  <c r="L59" i="2" s="1"/>
  <c r="K74" i="2"/>
  <c r="L74" i="2" s="1"/>
  <c r="K57" i="2"/>
  <c r="L57" i="2" s="1"/>
  <c r="K44" i="2"/>
  <c r="L44" i="2" s="1"/>
  <c r="K21" i="2"/>
  <c r="L21" i="2" s="1"/>
  <c r="B80" i="2"/>
  <c r="J79" i="2"/>
  <c r="L79" i="2" s="1"/>
  <c r="C79" i="2"/>
  <c r="D79" i="2" s="1"/>
  <c r="E79" i="2"/>
  <c r="E80" i="2" l="1"/>
  <c r="C80" i="2"/>
  <c r="D80" i="2" s="1"/>
  <c r="B81" i="2"/>
  <c r="J80" i="2"/>
  <c r="L80" i="2" s="1"/>
  <c r="B82" i="2" l="1"/>
  <c r="J81" i="2"/>
  <c r="L81" i="2" s="1"/>
  <c r="C81" i="2"/>
  <c r="D81" i="2" s="1"/>
  <c r="E81" i="2"/>
  <c r="J82" i="2" l="1"/>
  <c r="L82" i="2" s="1"/>
  <c r="E82" i="2"/>
  <c r="C82" i="2"/>
  <c r="D82" i="2" s="1"/>
  <c r="B83" i="2"/>
  <c r="E83" i="2" l="1"/>
  <c r="J83" i="2"/>
  <c r="L83" i="2" s="1"/>
  <c r="B84" i="2"/>
  <c r="C83" i="2"/>
  <c r="D83" i="2" s="1"/>
  <c r="C84" i="2" l="1"/>
  <c r="D84" i="2" s="1"/>
  <c r="J84" i="2"/>
  <c r="L84" i="2" s="1"/>
  <c r="E84" i="2"/>
  <c r="B85" i="2"/>
  <c r="B86" i="2" l="1"/>
  <c r="E85" i="2"/>
  <c r="J85" i="2"/>
  <c r="L85" i="2" s="1"/>
  <c r="C85" i="2"/>
  <c r="D85" i="2" s="1"/>
  <c r="E86" i="2" l="1"/>
  <c r="J86" i="2"/>
  <c r="L86" i="2" s="1"/>
  <c r="C86" i="2"/>
  <c r="D86" i="2" s="1"/>
  <c r="B87" i="2"/>
  <c r="C87" i="2" l="1"/>
  <c r="D87" i="2" s="1"/>
  <c r="E87" i="2"/>
  <c r="J87" i="2"/>
  <c r="L87" i="2" s="1"/>
  <c r="B88" i="2"/>
  <c r="E88" i="2" l="1"/>
  <c r="J88" i="2"/>
  <c r="L88" i="2" s="1"/>
  <c r="C88" i="2"/>
  <c r="D88" i="2" s="1"/>
  <c r="B89" i="2"/>
  <c r="C89" i="2" l="1"/>
  <c r="D89" i="2" s="1"/>
  <c r="J89" i="2"/>
  <c r="L89" i="2" s="1"/>
  <c r="E89" i="2"/>
  <c r="B90" i="2"/>
  <c r="E90" i="2" l="1"/>
  <c r="J90" i="2"/>
  <c r="L90" i="2" s="1"/>
  <c r="B91" i="2"/>
  <c r="C90" i="2"/>
  <c r="D90" i="2" s="1"/>
  <c r="C91" i="2" l="1"/>
  <c r="D91" i="2" s="1"/>
  <c r="B92" i="2"/>
  <c r="E91" i="2"/>
  <c r="J91" i="2"/>
  <c r="L91" i="2" s="1"/>
  <c r="E92" i="2" l="1"/>
  <c r="J92" i="2"/>
  <c r="L92" i="2" s="1"/>
  <c r="B93" i="2"/>
  <c r="C92" i="2"/>
  <c r="D92" i="2" s="1"/>
  <c r="C93" i="2" l="1"/>
  <c r="D93" i="2" s="1"/>
  <c r="E93" i="2"/>
  <c r="J93" i="2"/>
  <c r="L93" i="2" s="1"/>
  <c r="B94" i="2"/>
  <c r="E94" i="2" l="1"/>
  <c r="J94" i="2"/>
  <c r="L94" i="2" s="1"/>
  <c r="C94" i="2"/>
  <c r="D94" i="2" s="1"/>
  <c r="B12" i="2" l="1"/>
  <c r="B13" i="2"/>
  <c r="B11" i="2"/>
  <c r="B10" i="2"/>
</calcChain>
</file>

<file path=xl/sharedStrings.xml><?xml version="1.0" encoding="utf-8"?>
<sst xmlns="http://schemas.openxmlformats.org/spreadsheetml/2006/main" count="79" uniqueCount="57">
  <si>
    <t>Run 1</t>
  </si>
  <si>
    <t>16.04.2021</t>
  </si>
  <si>
    <t>Input</t>
  </si>
  <si>
    <t>Output</t>
  </si>
  <si>
    <t>Voltage</t>
  </si>
  <si>
    <t xml:space="preserve">Current </t>
  </si>
  <si>
    <t>Current</t>
  </si>
  <si>
    <t>Power</t>
  </si>
  <si>
    <t>Efficiency</t>
  </si>
  <si>
    <t>Power lost on input resistor</t>
  </si>
  <si>
    <t>Input resistor</t>
  </si>
  <si>
    <t>Ohms</t>
  </si>
  <si>
    <t>Theoretical MPP</t>
  </si>
  <si>
    <t>Output resistor</t>
  </si>
  <si>
    <t>Rin=Rout</t>
  </si>
  <si>
    <t>(static source)</t>
  </si>
  <si>
    <t>DC load</t>
  </si>
  <si>
    <t>I out</t>
  </si>
  <si>
    <t>V out</t>
  </si>
  <si>
    <t>I in</t>
  </si>
  <si>
    <t>V in after R</t>
  </si>
  <si>
    <t xml:space="preserve">V PSU </t>
  </si>
  <si>
    <t>Max Power</t>
  </si>
  <si>
    <t>P RIN</t>
  </si>
  <si>
    <t>P out</t>
  </si>
  <si>
    <t>True P In</t>
  </si>
  <si>
    <t>Run 2</t>
  </si>
  <si>
    <t>06.05.2021</t>
  </si>
  <si>
    <t>V PSU</t>
  </si>
  <si>
    <t>V</t>
  </si>
  <si>
    <t>Max Values from calc:</t>
  </si>
  <si>
    <t>P_in_max</t>
  </si>
  <si>
    <t>I_in_max</t>
  </si>
  <si>
    <t>A</t>
  </si>
  <si>
    <t>W</t>
  </si>
  <si>
    <t>V_in_at_P_max</t>
  </si>
  <si>
    <t>P_Rin</t>
  </si>
  <si>
    <t>Vin</t>
  </si>
  <si>
    <t>Iin</t>
  </si>
  <si>
    <t>Pin</t>
  </si>
  <si>
    <t>Vout</t>
  </si>
  <si>
    <t>Iout</t>
  </si>
  <si>
    <t>Pout</t>
  </si>
  <si>
    <t>scope</t>
  </si>
  <si>
    <t>PSU was set to CV 30V</t>
  </si>
  <si>
    <t>Stepped I out photo!</t>
  </si>
  <si>
    <t>I out max approx 2A</t>
  </si>
  <si>
    <t>normal operation</t>
  </si>
  <si>
    <t>0,5A</t>
  </si>
  <si>
    <t>Vou</t>
  </si>
  <si>
    <t>50V</t>
  </si>
  <si>
    <t>30V</t>
  </si>
  <si>
    <t>R_vor</t>
  </si>
  <si>
    <t>P_R_vor</t>
  </si>
  <si>
    <t>Last</t>
  </si>
  <si>
    <t>MPPT Eingang</t>
  </si>
  <si>
    <t>Vorwiderstand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</si>
</sst>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E14D4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2" xfId="2"/>
    <xf numFmtId="0" fontId="3" fillId="3" borderId="2" xfId="3"/>
    <xf numFmtId="10" fontId="3" fillId="3" borderId="2" xfId="3" applyNumberFormat="1"/>
    <xf numFmtId="0" fontId="6" fillId="0" borderId="0" xfId="0" applyFont="1"/>
    <xf numFmtId="0" fontId="7" fillId="0" borderId="1" xfId="1" applyFont="1"/>
    <xf numFmtId="0" fontId="0" fillId="0" borderId="0" xfId="0" applyFont="1"/>
    <xf numFmtId="0" fontId="1" fillId="0" borderId="1" xfId="1"/>
    <xf numFmtId="0" fontId="0" fillId="4" borderId="0" xfId="0" applyFill="1"/>
    <xf numFmtId="0" fontId="8" fillId="0" borderId="0" xfId="0" applyFont="1"/>
    <xf numFmtId="0" fontId="9" fillId="3" borderId="2" xfId="3" applyFont="1"/>
    <xf numFmtId="0" fontId="8" fillId="0" borderId="0" xfId="0" applyFont="1" applyFill="1" applyBorder="1"/>
    <xf numFmtId="0" fontId="10" fillId="2" borderId="2" xfId="2" applyFont="1"/>
    <xf numFmtId="0" fontId="0" fillId="0" borderId="0" xfId="0" applyAlignment="1">
      <alignment horizontal="center"/>
    </xf>
  </cellXfs>
  <cellStyles count="4">
    <cellStyle name="Berechnung" xfId="3" builtinId="22"/>
    <cellStyle name="Eingabe" xfId="2" builtinId="20"/>
    <cellStyle name="Standard" xfId="0" builtinId="0"/>
    <cellStyle name="Überschrift 1" xfId="1" builtinId="16"/>
  </cellStyles>
  <dxfs count="0"/>
  <tableStyles count="0" defaultTableStyle="TableStyleMedium2" defaultPivotStyle="PivotStyleLight16"/>
  <colors>
    <mruColors>
      <color rgb="FFE1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'Kane MPP Calc and check'!$N$6:$N$74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</c:numCache>
            </c:numRef>
          </c:xVal>
          <c:yVal>
            <c:numRef>
              <c:f>'Kane MPP Calc and check'!$P$6:$P$74</c:f>
              <c:numCache>
                <c:formatCode>General</c:formatCode>
                <c:ptCount val="69"/>
                <c:pt idx="0">
                  <c:v>2.4750000000000001</c:v>
                </c:pt>
                <c:pt idx="1">
                  <c:v>4.9000000000000004</c:v>
                </c:pt>
                <c:pt idx="2">
                  <c:v>7.2750000000000012</c:v>
                </c:pt>
                <c:pt idx="3">
                  <c:v>9.6000000000000014</c:v>
                </c:pt>
                <c:pt idx="4">
                  <c:v>11.875</c:v>
                </c:pt>
                <c:pt idx="5">
                  <c:v>14.1</c:v>
                </c:pt>
                <c:pt idx="6">
                  <c:v>16.274999999999999</c:v>
                </c:pt>
                <c:pt idx="7">
                  <c:v>18.399999999999999</c:v>
                </c:pt>
                <c:pt idx="8">
                  <c:v>20.474999999999998</c:v>
                </c:pt>
                <c:pt idx="9">
                  <c:v>22.499999999999996</c:v>
                </c:pt>
                <c:pt idx="10">
                  <c:v>24.474999999999998</c:v>
                </c:pt>
                <c:pt idx="11">
                  <c:v>26.4</c:v>
                </c:pt>
                <c:pt idx="12">
                  <c:v>28.275000000000002</c:v>
                </c:pt>
                <c:pt idx="13">
                  <c:v>30.1</c:v>
                </c:pt>
                <c:pt idx="14">
                  <c:v>31.875000000000004</c:v>
                </c:pt>
                <c:pt idx="15">
                  <c:v>33.600000000000009</c:v>
                </c:pt>
                <c:pt idx="16">
                  <c:v>35.275000000000006</c:v>
                </c:pt>
                <c:pt idx="17">
                  <c:v>36.900000000000013</c:v>
                </c:pt>
                <c:pt idx="18">
                  <c:v>38.475000000000009</c:v>
                </c:pt>
                <c:pt idx="19">
                  <c:v>40.000000000000007</c:v>
                </c:pt>
                <c:pt idx="20">
                  <c:v>41.475000000000009</c:v>
                </c:pt>
                <c:pt idx="21">
                  <c:v>42.900000000000013</c:v>
                </c:pt>
                <c:pt idx="22">
                  <c:v>44.275000000000013</c:v>
                </c:pt>
                <c:pt idx="23">
                  <c:v>45.600000000000016</c:v>
                </c:pt>
                <c:pt idx="24">
                  <c:v>46.875000000000014</c:v>
                </c:pt>
                <c:pt idx="25">
                  <c:v>48.100000000000009</c:v>
                </c:pt>
                <c:pt idx="26">
                  <c:v>49.275000000000013</c:v>
                </c:pt>
                <c:pt idx="27">
                  <c:v>50.400000000000013</c:v>
                </c:pt>
                <c:pt idx="28">
                  <c:v>51.475000000000009</c:v>
                </c:pt>
                <c:pt idx="29">
                  <c:v>52.500000000000014</c:v>
                </c:pt>
                <c:pt idx="30">
                  <c:v>53.475000000000016</c:v>
                </c:pt>
                <c:pt idx="31">
                  <c:v>54.400000000000013</c:v>
                </c:pt>
                <c:pt idx="32">
                  <c:v>55.275000000000013</c:v>
                </c:pt>
                <c:pt idx="33">
                  <c:v>56.100000000000016</c:v>
                </c:pt>
                <c:pt idx="34">
                  <c:v>56.875000000000014</c:v>
                </c:pt>
                <c:pt idx="35">
                  <c:v>57.600000000000009</c:v>
                </c:pt>
                <c:pt idx="36">
                  <c:v>58.275000000000013</c:v>
                </c:pt>
                <c:pt idx="37">
                  <c:v>58.900000000000013</c:v>
                </c:pt>
                <c:pt idx="38">
                  <c:v>59.475000000000009</c:v>
                </c:pt>
                <c:pt idx="39">
                  <c:v>60.000000000000014</c:v>
                </c:pt>
                <c:pt idx="40">
                  <c:v>60.475000000000009</c:v>
                </c:pt>
                <c:pt idx="41">
                  <c:v>60.9</c:v>
                </c:pt>
                <c:pt idx="42">
                  <c:v>61.275000000000006</c:v>
                </c:pt>
                <c:pt idx="43">
                  <c:v>61.600000000000009</c:v>
                </c:pt>
                <c:pt idx="44">
                  <c:v>61.875</c:v>
                </c:pt>
                <c:pt idx="45">
                  <c:v>62.099999999999994</c:v>
                </c:pt>
                <c:pt idx="46">
                  <c:v>62.274999999999999</c:v>
                </c:pt>
                <c:pt idx="47">
                  <c:v>62.400000000000006</c:v>
                </c:pt>
                <c:pt idx="48">
                  <c:v>62.475000000000001</c:v>
                </c:pt>
                <c:pt idx="49">
                  <c:v>62.499999999999993</c:v>
                </c:pt>
                <c:pt idx="50">
                  <c:v>62.475000000000001</c:v>
                </c:pt>
                <c:pt idx="51">
                  <c:v>62.400000000000006</c:v>
                </c:pt>
                <c:pt idx="52">
                  <c:v>62.275000000000006</c:v>
                </c:pt>
                <c:pt idx="53">
                  <c:v>62.1</c:v>
                </c:pt>
                <c:pt idx="54">
                  <c:v>61.875000000000007</c:v>
                </c:pt>
                <c:pt idx="55">
                  <c:v>61.600000000000016</c:v>
                </c:pt>
                <c:pt idx="56">
                  <c:v>61.275000000000013</c:v>
                </c:pt>
                <c:pt idx="57">
                  <c:v>60.900000000000013</c:v>
                </c:pt>
                <c:pt idx="58">
                  <c:v>60.475000000000023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E-41E1-A876-AF0A8BE1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81951"/>
        <c:axId val="761877791"/>
      </c:scatterChart>
      <c:valAx>
        <c:axId val="76188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1877791"/>
        <c:crosses val="autoZero"/>
        <c:crossBetween val="midCat"/>
      </c:valAx>
      <c:valAx>
        <c:axId val="7618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188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In vs I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'Theory Wilhelm '!$D$18</c:f>
              <c:strCache>
                <c:ptCount val="1"/>
                <c:pt idx="0">
                  <c:v>True P 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'Theory Wilhelm '!$B$19:$B$94</c:f>
              <c:numCache>
                <c:formatCode>General</c:formatCode>
                <c:ptCount val="7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</c:numCache>
            </c:numRef>
          </c:xVal>
          <c:yVal>
            <c:numRef>
              <c:f>'Theory Wilhelm '!$D$19:$D$94</c:f>
              <c:numCache>
                <c:formatCode>General</c:formatCode>
                <c:ptCount val="76"/>
                <c:pt idx="0">
                  <c:v>2.95</c:v>
                </c:pt>
                <c:pt idx="1">
                  <c:v>5.8000000000000007</c:v>
                </c:pt>
                <c:pt idx="2">
                  <c:v>8.5500000000000007</c:v>
                </c:pt>
                <c:pt idx="3">
                  <c:v>11.200000000000001</c:v>
                </c:pt>
                <c:pt idx="4">
                  <c:v>13.75</c:v>
                </c:pt>
                <c:pt idx="5">
                  <c:v>16.2</c:v>
                </c:pt>
                <c:pt idx="6">
                  <c:v>18.549999999999997</c:v>
                </c:pt>
                <c:pt idx="7">
                  <c:v>20.799999999999997</c:v>
                </c:pt>
                <c:pt idx="8">
                  <c:v>22.95</c:v>
                </c:pt>
                <c:pt idx="9">
                  <c:v>24.999999999999996</c:v>
                </c:pt>
                <c:pt idx="10">
                  <c:v>26.949999999999996</c:v>
                </c:pt>
                <c:pt idx="11">
                  <c:v>28.799999999999997</c:v>
                </c:pt>
                <c:pt idx="12">
                  <c:v>30.55</c:v>
                </c:pt>
                <c:pt idx="13">
                  <c:v>32.200000000000003</c:v>
                </c:pt>
                <c:pt idx="14">
                  <c:v>33.750000000000007</c:v>
                </c:pt>
                <c:pt idx="15">
                  <c:v>35.20000000000001</c:v>
                </c:pt>
                <c:pt idx="16">
                  <c:v>36.550000000000011</c:v>
                </c:pt>
                <c:pt idx="17">
                  <c:v>37.800000000000011</c:v>
                </c:pt>
                <c:pt idx="18">
                  <c:v>38.950000000000003</c:v>
                </c:pt>
                <c:pt idx="19">
                  <c:v>40.000000000000007</c:v>
                </c:pt>
                <c:pt idx="20">
                  <c:v>40.950000000000003</c:v>
                </c:pt>
                <c:pt idx="21">
                  <c:v>41.800000000000004</c:v>
                </c:pt>
                <c:pt idx="22">
                  <c:v>42.550000000000004</c:v>
                </c:pt>
                <c:pt idx="23">
                  <c:v>43.2</c:v>
                </c:pt>
                <c:pt idx="24">
                  <c:v>43.750000000000007</c:v>
                </c:pt>
                <c:pt idx="25">
                  <c:v>44.199999999999996</c:v>
                </c:pt>
                <c:pt idx="26">
                  <c:v>44.55</c:v>
                </c:pt>
                <c:pt idx="27">
                  <c:v>44.800000000000004</c:v>
                </c:pt>
                <c:pt idx="28">
                  <c:v>44.949999999999996</c:v>
                </c:pt>
                <c:pt idx="29">
                  <c:v>45</c:v>
                </c:pt>
                <c:pt idx="30">
                  <c:v>44.949999999999996</c:v>
                </c:pt>
                <c:pt idx="31">
                  <c:v>44.8</c:v>
                </c:pt>
                <c:pt idx="32">
                  <c:v>44.55</c:v>
                </c:pt>
                <c:pt idx="33">
                  <c:v>44.199999999999996</c:v>
                </c:pt>
                <c:pt idx="34">
                  <c:v>43.75</c:v>
                </c:pt>
                <c:pt idx="35">
                  <c:v>43.199999999999982</c:v>
                </c:pt>
                <c:pt idx="36">
                  <c:v>42.549999999999983</c:v>
                </c:pt>
                <c:pt idx="37">
                  <c:v>41.799999999999983</c:v>
                </c:pt>
                <c:pt idx="38">
                  <c:v>40.949999999999982</c:v>
                </c:pt>
                <c:pt idx="39">
                  <c:v>39.999999999999986</c:v>
                </c:pt>
                <c:pt idx="40">
                  <c:v>38.949999999999982</c:v>
                </c:pt>
                <c:pt idx="41">
                  <c:v>37.799999999999983</c:v>
                </c:pt>
                <c:pt idx="42">
                  <c:v>36.54999999999999</c:v>
                </c:pt>
                <c:pt idx="43">
                  <c:v>35.200000000000003</c:v>
                </c:pt>
                <c:pt idx="44">
                  <c:v>33.75</c:v>
                </c:pt>
                <c:pt idx="45">
                  <c:v>32.199999999999996</c:v>
                </c:pt>
                <c:pt idx="46">
                  <c:v>30.550000000000011</c:v>
                </c:pt>
                <c:pt idx="47">
                  <c:v>28.800000000000029</c:v>
                </c:pt>
                <c:pt idx="48">
                  <c:v>26.950000000000028</c:v>
                </c:pt>
                <c:pt idx="49">
                  <c:v>25.000000000000028</c:v>
                </c:pt>
                <c:pt idx="50">
                  <c:v>22.950000000000045</c:v>
                </c:pt>
                <c:pt idx="51">
                  <c:v>20.800000000000065</c:v>
                </c:pt>
                <c:pt idx="52">
                  <c:v>18.550000000000065</c:v>
                </c:pt>
                <c:pt idx="53">
                  <c:v>16.200000000000067</c:v>
                </c:pt>
                <c:pt idx="54">
                  <c:v>13.750000000000089</c:v>
                </c:pt>
                <c:pt idx="55">
                  <c:v>11.200000000000111</c:v>
                </c:pt>
                <c:pt idx="56">
                  <c:v>8.5500000000001144</c:v>
                </c:pt>
                <c:pt idx="57">
                  <c:v>5.8000000000001188</c:v>
                </c:pt>
                <c:pt idx="58">
                  <c:v>2.9500000000001441</c:v>
                </c:pt>
                <c:pt idx="59">
                  <c:v>1.7053025658242389E-13</c:v>
                </c:pt>
                <c:pt idx="60">
                  <c:v>-3.049999999999824</c:v>
                </c:pt>
                <c:pt idx="61">
                  <c:v>-6.1999999999998181</c:v>
                </c:pt>
                <c:pt idx="62">
                  <c:v>-9.4499999999997897</c:v>
                </c:pt>
                <c:pt idx="63">
                  <c:v>-12.799999999999759</c:v>
                </c:pt>
                <c:pt idx="64">
                  <c:v>-16.249999999999751</c:v>
                </c:pt>
                <c:pt idx="65">
                  <c:v>-19.799999999999741</c:v>
                </c:pt>
                <c:pt idx="66">
                  <c:v>-23.449999999999687</c:v>
                </c:pt>
                <c:pt idx="67">
                  <c:v>-27.199999999999676</c:v>
                </c:pt>
                <c:pt idx="68">
                  <c:v>-31.049999999999667</c:v>
                </c:pt>
                <c:pt idx="69">
                  <c:v>-34.999999999999659</c:v>
                </c:pt>
                <c:pt idx="70">
                  <c:v>-39.049999999999649</c:v>
                </c:pt>
                <c:pt idx="71">
                  <c:v>-43.199999999999584</c:v>
                </c:pt>
                <c:pt idx="72">
                  <c:v>-47.449999999999569</c:v>
                </c:pt>
                <c:pt idx="73">
                  <c:v>-51.799999999999557</c:v>
                </c:pt>
                <c:pt idx="74">
                  <c:v>-56.249999999999496</c:v>
                </c:pt>
                <c:pt idx="75">
                  <c:v>-60.799999999999478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37-42A7-94E0-B3B37963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64607"/>
        <c:axId val="663814335"/>
      </c:scatterChart>
      <c:valAx>
        <c:axId val="6675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814335"/>
        <c:crosses val="autoZero"/>
        <c:crossBetween val="midCat"/>
      </c:valAx>
      <c:valAx>
        <c:axId val="6638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756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and Pout vs Iout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'Theory Wilhelm '!$K$18</c:f>
              <c:strCache>
                <c:ptCount val="1"/>
                <c:pt idx="0">
                  <c:v>V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'Theory Wilhelm '!$J$19:$J$94</c:f>
              <c:numCache>
                <c:formatCode>General</c:formatCode>
                <c:ptCount val="7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</c:numCache>
            </c:numRef>
          </c:cat>
          <c:val>
            <c:numRef>
              <c:f>'Theory Wilhelm '!$K$19:$K$94</c:f>
              <c:numCache>
                <c:formatCode>General</c:formatCode>
                <c:ptCount val="7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50.000000000000007</c:v>
                </c:pt>
                <c:pt idx="9">
                  <c:v>45.000000000000007</c:v>
                </c:pt>
                <c:pt idx="10">
                  <c:v>40.909090909090914</c:v>
                </c:pt>
                <c:pt idx="11">
                  <c:v>37.5</c:v>
                </c:pt>
                <c:pt idx="12">
                  <c:v>34.615384615384613</c:v>
                </c:pt>
                <c:pt idx="13">
                  <c:v>32.142857142857139</c:v>
                </c:pt>
                <c:pt idx="14">
                  <c:v>29.999999999999996</c:v>
                </c:pt>
                <c:pt idx="15">
                  <c:v>28.124999999999993</c:v>
                </c:pt>
                <c:pt idx="16">
                  <c:v>26.470588235294112</c:v>
                </c:pt>
                <c:pt idx="17">
                  <c:v>24.999999999999993</c:v>
                </c:pt>
                <c:pt idx="18">
                  <c:v>23.684210526315784</c:v>
                </c:pt>
                <c:pt idx="19">
                  <c:v>22.499999999999996</c:v>
                </c:pt>
                <c:pt idx="20">
                  <c:v>21.428571428571423</c:v>
                </c:pt>
                <c:pt idx="21">
                  <c:v>20.45454545454545</c:v>
                </c:pt>
                <c:pt idx="22">
                  <c:v>19.565217391304341</c:v>
                </c:pt>
                <c:pt idx="23">
                  <c:v>18.749999999999993</c:v>
                </c:pt>
                <c:pt idx="24">
                  <c:v>17.999999999999993</c:v>
                </c:pt>
                <c:pt idx="25">
                  <c:v>17.307692307692299</c:v>
                </c:pt>
                <c:pt idx="26">
                  <c:v>16.666666666666661</c:v>
                </c:pt>
                <c:pt idx="27">
                  <c:v>16.071428571428566</c:v>
                </c:pt>
                <c:pt idx="28">
                  <c:v>15.517241379310338</c:v>
                </c:pt>
                <c:pt idx="29">
                  <c:v>14.999999999999993</c:v>
                </c:pt>
                <c:pt idx="30">
                  <c:v>14.516129032258059</c:v>
                </c:pt>
                <c:pt idx="31">
                  <c:v>14.062499999999993</c:v>
                </c:pt>
                <c:pt idx="32">
                  <c:v>13.63636363636363</c:v>
                </c:pt>
                <c:pt idx="33">
                  <c:v>13.235294117647053</c:v>
                </c:pt>
                <c:pt idx="34">
                  <c:v>12.857142857142851</c:v>
                </c:pt>
                <c:pt idx="35">
                  <c:v>12.499999999999993</c:v>
                </c:pt>
                <c:pt idx="36">
                  <c:v>12.162162162162156</c:v>
                </c:pt>
                <c:pt idx="37">
                  <c:v>11.842105263157888</c:v>
                </c:pt>
                <c:pt idx="38">
                  <c:v>11.538461538461533</c:v>
                </c:pt>
                <c:pt idx="39">
                  <c:v>11.249999999999995</c:v>
                </c:pt>
                <c:pt idx="40">
                  <c:v>10.975609756097557</c:v>
                </c:pt>
                <c:pt idx="41">
                  <c:v>10.714285714285712</c:v>
                </c:pt>
                <c:pt idx="42">
                  <c:v>10.465116279069766</c:v>
                </c:pt>
                <c:pt idx="43">
                  <c:v>10.227272727272727</c:v>
                </c:pt>
                <c:pt idx="44">
                  <c:v>10</c:v>
                </c:pt>
                <c:pt idx="45">
                  <c:v>9.7826086956521738</c:v>
                </c:pt>
                <c:pt idx="46">
                  <c:v>9.5744680851063837</c:v>
                </c:pt>
                <c:pt idx="47">
                  <c:v>9.3750000000000018</c:v>
                </c:pt>
                <c:pt idx="48">
                  <c:v>9.1836734693877577</c:v>
                </c:pt>
                <c:pt idx="49">
                  <c:v>9.0000000000000036</c:v>
                </c:pt>
                <c:pt idx="50">
                  <c:v>8.8235294117647101</c:v>
                </c:pt>
                <c:pt idx="51">
                  <c:v>8.6538461538461586</c:v>
                </c:pt>
                <c:pt idx="52">
                  <c:v>8.4905660377358529</c:v>
                </c:pt>
                <c:pt idx="53">
                  <c:v>8.3333333333333375</c:v>
                </c:pt>
                <c:pt idx="54">
                  <c:v>8.181818181818187</c:v>
                </c:pt>
                <c:pt idx="55">
                  <c:v>8.0357142857142918</c:v>
                </c:pt>
                <c:pt idx="56">
                  <c:v>7.894736842105269</c:v>
                </c:pt>
                <c:pt idx="57">
                  <c:v>7.7586206896551788</c:v>
                </c:pt>
                <c:pt idx="58">
                  <c:v>7.6271186440678029</c:v>
                </c:pt>
                <c:pt idx="59">
                  <c:v>7.5000000000000071</c:v>
                </c:pt>
                <c:pt idx="60">
                  <c:v>7.3770491803278757</c:v>
                </c:pt>
                <c:pt idx="61">
                  <c:v>7.2580645161290391</c:v>
                </c:pt>
                <c:pt idx="62">
                  <c:v>7.1428571428571503</c:v>
                </c:pt>
                <c:pt idx="63">
                  <c:v>7.0312500000000071</c:v>
                </c:pt>
                <c:pt idx="64">
                  <c:v>6.9230769230769305</c:v>
                </c:pt>
                <c:pt idx="65">
                  <c:v>6.8181818181818254</c:v>
                </c:pt>
                <c:pt idx="66">
                  <c:v>6.7164179104477686</c:v>
                </c:pt>
                <c:pt idx="67">
                  <c:v>6.617647058823537</c:v>
                </c:pt>
                <c:pt idx="68">
                  <c:v>6.5217391304347903</c:v>
                </c:pt>
                <c:pt idx="69">
                  <c:v>6.4285714285714368</c:v>
                </c:pt>
                <c:pt idx="70">
                  <c:v>6.3380281690140929</c:v>
                </c:pt>
                <c:pt idx="71">
                  <c:v>6.250000000000008</c:v>
                </c:pt>
                <c:pt idx="72">
                  <c:v>6.1643835616438443</c:v>
                </c:pt>
                <c:pt idx="73">
                  <c:v>6.0810810810810896</c:v>
                </c:pt>
                <c:pt idx="74">
                  <c:v>6.0000000000000089</c:v>
                </c:pt>
                <c:pt idx="75">
                  <c:v>5.9210526315789558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A-4EED-A7CD-130AD811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476991"/>
        <c:axId val="659480735"/>
      </c:lineChart>
      <c:lineChart>
        <c:grouping val="standard"/>
        <c:varyColors val="0"/>
        <c:ser>
          <c:idx val="0"/>
          <c:order val="0"/>
          <c:tx>
            <c:strRef>
              <c:f>'Theory Wilhelm '!$L$18</c:f>
              <c:strCache>
                <c:ptCount val="1"/>
                <c:pt idx="0">
                  <c:v>P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'Theory Wilhelm '!$J$19:$J$94</c:f>
              <c:numCache>
                <c:formatCode>General</c:formatCode>
                <c:ptCount val="7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</c:numCache>
            </c:numRef>
          </c:cat>
          <c:val>
            <c:numRef>
              <c:f>'Theory Wilhelm '!$L$19:$L$94</c:f>
              <c:numCache>
                <c:formatCode>General</c:formatCode>
                <c:ptCount val="76"/>
                <c:pt idx="0">
                  <c:v>5</c:v>
                </c:pt>
                <c:pt idx="1">
                  <c:v>10</c:v>
                </c:pt>
                <c:pt idx="2">
                  <c:v>15.000000000000002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44.999999999999993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44.999999999999993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44.999999999999993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4EED-A7CD-130AD811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17471"/>
        <c:axId val="663239519"/>
      </c:lineChart>
      <c:catAx>
        <c:axId val="6594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9480735"/>
        <c:crosses val="autoZero"/>
        <c:auto val="1"/>
        <c:lblAlgn val="ctr"/>
        <c:lblOffset val="100"/>
        <c:noMultiLvlLbl val="0"/>
      </c:catAx>
      <c:valAx>
        <c:axId val="6594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9476991"/>
        <c:crosses val="autoZero"/>
        <c:crossBetween val="between"/>
      </c:valAx>
      <c:valAx>
        <c:axId val="663239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17471"/>
        <c:crosses val="max"/>
        <c:crossBetween val="between"/>
      </c:valAx>
      <c:catAx>
        <c:axId val="66321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23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666750</xdr:colOff>
      <xdr:row>4</xdr:row>
      <xdr:rowOff>61912</xdr:rowOff>
    </xdr:from>
    <xdr:to>
      <xdr:col>27</xdr:col>
      <xdr:colOff>666750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D0616D-4F94-4C89-A3EB-B577EECBA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11206</xdr:colOff>
      <xdr:row>5</xdr:row>
      <xdr:rowOff>134749</xdr:rowOff>
    </xdr:from>
    <xdr:to>
      <xdr:col>23</xdr:col>
      <xdr:colOff>354106</xdr:colOff>
      <xdr:row>24</xdr:row>
      <xdr:rowOff>44262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D3517C-DEA2-4061-87A7-AA2CB13CD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1681</xdr:colOff>
      <xdr:row>25</xdr:row>
      <xdr:rowOff>35577</xdr:rowOff>
    </xdr:from>
    <xdr:to>
      <xdr:col>23</xdr:col>
      <xdr:colOff>344581</xdr:colOff>
      <xdr:row>44</xdr:row>
      <xdr:rowOff>2240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274C2-8C6D-4453-A553-B90B48A87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A32D-FFBA-4D33-9604-EAFE1D647693}">
  <dimension ref="A1:T64"/>
  <sheetViews>
    <sheetView topLeftCell="H1" workbookViewId="0">
      <selection activeCell="L15" sqref="L14:L15"/>
    </sheetView>
  </sheetViews>
  <sheetFormatPr baseColWidth="10" defaultRowHeight="15" x14ac:dyDescent="0.25"/>
  <cols>
    <col min="1" max="1" width="12.85546875" bestFit="1" customWidth="1"/>
    <col min="3" max="3" width="12.85546875" bestFit="1" customWidth="1"/>
    <col min="4" max="4" width="12.5703125" customWidth="1"/>
    <col min="5" max="5" width="14.42578125" bestFit="1" customWidth="1"/>
    <col min="10" max="10" width="15.5703125" bestFit="1" customWidth="1"/>
  </cols>
  <sheetData>
    <row r="1" spans="1:20" ht="16.5" thickBot="1" x14ac:dyDescent="0.3">
      <c r="A1" s="7" t="s">
        <v>0</v>
      </c>
      <c r="B1" s="7" t="s">
        <v>1</v>
      </c>
    </row>
    <row r="2" spans="1:20" ht="15.75" thickTop="1" x14ac:dyDescent="0.25">
      <c r="J2" s="1" t="s">
        <v>12</v>
      </c>
      <c r="K2" s="1" t="s">
        <v>14</v>
      </c>
      <c r="L2" s="1" t="s">
        <v>15</v>
      </c>
    </row>
    <row r="3" spans="1:20" x14ac:dyDescent="0.25">
      <c r="A3" t="s">
        <v>10</v>
      </c>
      <c r="B3">
        <v>2.5</v>
      </c>
      <c r="C3" t="s">
        <v>11</v>
      </c>
      <c r="E3" t="s">
        <v>13</v>
      </c>
      <c r="F3" t="s">
        <v>16</v>
      </c>
      <c r="G3" t="s">
        <v>11</v>
      </c>
    </row>
    <row r="5" spans="1:20" x14ac:dyDescent="0.25">
      <c r="R5">
        <f>MAX($P$6:$P$64)</f>
        <v>62.499999999999993</v>
      </c>
    </row>
    <row r="6" spans="1:20" s="1" customFormat="1" ht="18.75" x14ac:dyDescent="0.3">
      <c r="A6" s="6" t="s">
        <v>2</v>
      </c>
      <c r="D6" s="1" t="s">
        <v>9</v>
      </c>
      <c r="E6" s="6" t="s">
        <v>3</v>
      </c>
      <c r="H6" s="1" t="s">
        <v>8</v>
      </c>
      <c r="M6" s="1">
        <v>25</v>
      </c>
      <c r="N6" s="1">
        <v>0.1</v>
      </c>
      <c r="O6" s="1">
        <f>M6-N6*$B$3</f>
        <v>24.75</v>
      </c>
      <c r="P6" s="1">
        <f>O6*N6</f>
        <v>2.4750000000000001</v>
      </c>
      <c r="R6">
        <f t="shared" ref="R6:R64" si="0">MAX($P$6:$P$64)</f>
        <v>62.499999999999993</v>
      </c>
      <c r="S6" s="1">
        <f>N6</f>
        <v>0.1</v>
      </c>
      <c r="T6" s="1">
        <f>IF(R6/S6&gt;28,28,R6/S6)</f>
        <v>28</v>
      </c>
    </row>
    <row r="7" spans="1:20" s="2" customFormat="1" x14ac:dyDescent="0.25">
      <c r="A7" s="2" t="s">
        <v>4</v>
      </c>
      <c r="B7" s="2" t="s">
        <v>5</v>
      </c>
      <c r="C7" s="2" t="s">
        <v>7</v>
      </c>
      <c r="E7" s="2" t="s">
        <v>4</v>
      </c>
      <c r="F7" s="2" t="s">
        <v>6</v>
      </c>
      <c r="G7" s="2" t="s">
        <v>7</v>
      </c>
      <c r="M7" s="1">
        <v>25</v>
      </c>
      <c r="N7" s="2">
        <f>N6+0.1</f>
        <v>0.2</v>
      </c>
      <c r="O7" s="1">
        <f t="shared" ref="O7:O64" si="1">M7-N7*$B$3</f>
        <v>24.5</v>
      </c>
      <c r="P7" s="1">
        <f t="shared" ref="P7:P64" si="2">O7*N7</f>
        <v>4.9000000000000004</v>
      </c>
      <c r="R7">
        <f t="shared" si="0"/>
        <v>62.499999999999993</v>
      </c>
      <c r="S7" s="1">
        <f t="shared" ref="S7:S64" si="3">N7</f>
        <v>0.2</v>
      </c>
      <c r="T7" s="1">
        <f t="shared" ref="T7:T64" si="4">IF(R7/S7&gt;28,28,R7/S7)</f>
        <v>28</v>
      </c>
    </row>
    <row r="8" spans="1:20" x14ac:dyDescent="0.25">
      <c r="A8" s="3">
        <v>14</v>
      </c>
      <c r="B8" s="3">
        <v>2</v>
      </c>
      <c r="C8" s="4">
        <f>A8*B8</f>
        <v>28</v>
      </c>
      <c r="D8" s="4">
        <f>B8*B8*$B$3</f>
        <v>10</v>
      </c>
      <c r="E8" s="3">
        <v>15</v>
      </c>
      <c r="F8" s="3">
        <v>1.45</v>
      </c>
      <c r="G8" s="4">
        <f>E8*F8</f>
        <v>21.75</v>
      </c>
      <c r="H8" s="5">
        <f>G8/(C8-D8)</f>
        <v>1.2083333333333333</v>
      </c>
      <c r="M8" s="1">
        <v>25</v>
      </c>
      <c r="N8" s="2">
        <f t="shared" ref="N8:N64" si="5">N7+0.1</f>
        <v>0.30000000000000004</v>
      </c>
      <c r="O8" s="1">
        <f t="shared" si="1"/>
        <v>24.25</v>
      </c>
      <c r="P8" s="1">
        <f t="shared" si="2"/>
        <v>7.2750000000000012</v>
      </c>
      <c r="R8">
        <f t="shared" si="0"/>
        <v>62.499999999999993</v>
      </c>
      <c r="S8" s="1">
        <f t="shared" si="3"/>
        <v>0.30000000000000004</v>
      </c>
      <c r="T8" s="1">
        <f t="shared" si="4"/>
        <v>28</v>
      </c>
    </row>
    <row r="9" spans="1:20" x14ac:dyDescent="0.25">
      <c r="A9" s="3"/>
      <c r="B9" s="3"/>
      <c r="C9" s="4">
        <f t="shared" ref="C9:C12" si="6">A9*B9</f>
        <v>0</v>
      </c>
      <c r="D9" s="4">
        <f>B9*B9*$B$3</f>
        <v>0</v>
      </c>
      <c r="E9" s="3"/>
      <c r="F9" s="3"/>
      <c r="G9" s="4">
        <f t="shared" ref="G9:G12" si="7">E9*F9</f>
        <v>0</v>
      </c>
      <c r="H9" s="5" t="e">
        <f t="shared" ref="H9:H12" si="8">G9/(C9-D9)</f>
        <v>#DIV/0!</v>
      </c>
      <c r="M9" s="1">
        <v>25</v>
      </c>
      <c r="N9" s="2">
        <f t="shared" si="5"/>
        <v>0.4</v>
      </c>
      <c r="O9" s="1">
        <f t="shared" si="1"/>
        <v>24</v>
      </c>
      <c r="P9" s="1">
        <f t="shared" si="2"/>
        <v>9.6000000000000014</v>
      </c>
      <c r="R9">
        <f t="shared" si="0"/>
        <v>62.499999999999993</v>
      </c>
      <c r="S9" s="1">
        <f t="shared" si="3"/>
        <v>0.4</v>
      </c>
      <c r="T9" s="1">
        <f t="shared" si="4"/>
        <v>28</v>
      </c>
    </row>
    <row r="10" spans="1:20" x14ac:dyDescent="0.25">
      <c r="A10" s="3"/>
      <c r="B10" s="3"/>
      <c r="C10" s="4">
        <f t="shared" si="6"/>
        <v>0</v>
      </c>
      <c r="D10" s="4">
        <f>B10*B10*$B$3</f>
        <v>0</v>
      </c>
      <c r="E10" s="3"/>
      <c r="F10" s="3"/>
      <c r="G10" s="4">
        <f t="shared" si="7"/>
        <v>0</v>
      </c>
      <c r="H10" s="5" t="e">
        <f t="shared" si="8"/>
        <v>#DIV/0!</v>
      </c>
      <c r="M10" s="1">
        <v>25</v>
      </c>
      <c r="N10" s="2">
        <f t="shared" si="5"/>
        <v>0.5</v>
      </c>
      <c r="O10" s="1">
        <f t="shared" si="1"/>
        <v>23.75</v>
      </c>
      <c r="P10" s="1">
        <f t="shared" si="2"/>
        <v>11.875</v>
      </c>
      <c r="R10">
        <f t="shared" si="0"/>
        <v>62.499999999999993</v>
      </c>
      <c r="S10" s="1">
        <f t="shared" si="3"/>
        <v>0.5</v>
      </c>
      <c r="T10" s="1">
        <f t="shared" si="4"/>
        <v>28</v>
      </c>
    </row>
    <row r="11" spans="1:20" x14ac:dyDescent="0.25">
      <c r="A11" s="3"/>
      <c r="B11" s="3"/>
      <c r="C11" s="4">
        <f t="shared" si="6"/>
        <v>0</v>
      </c>
      <c r="D11" s="4">
        <f>B11*B11*$B$3</f>
        <v>0</v>
      </c>
      <c r="E11" s="3"/>
      <c r="F11" s="3"/>
      <c r="G11" s="4">
        <f t="shared" si="7"/>
        <v>0</v>
      </c>
      <c r="H11" s="5" t="e">
        <f t="shared" si="8"/>
        <v>#DIV/0!</v>
      </c>
      <c r="M11" s="1">
        <v>25</v>
      </c>
      <c r="N11" s="2">
        <f t="shared" si="5"/>
        <v>0.6</v>
      </c>
      <c r="O11" s="1">
        <f t="shared" si="1"/>
        <v>23.5</v>
      </c>
      <c r="P11" s="1">
        <f t="shared" si="2"/>
        <v>14.1</v>
      </c>
      <c r="R11">
        <f t="shared" si="0"/>
        <v>62.499999999999993</v>
      </c>
      <c r="S11" s="1">
        <f t="shared" si="3"/>
        <v>0.6</v>
      </c>
      <c r="T11" s="1">
        <f t="shared" si="4"/>
        <v>28</v>
      </c>
    </row>
    <row r="12" spans="1:20" x14ac:dyDescent="0.25">
      <c r="A12" s="3"/>
      <c r="B12" s="3"/>
      <c r="C12" s="4">
        <f t="shared" si="6"/>
        <v>0</v>
      </c>
      <c r="D12" s="4">
        <f>B12*B12*$B$3</f>
        <v>0</v>
      </c>
      <c r="E12" s="3"/>
      <c r="F12" s="3"/>
      <c r="G12" s="4">
        <f t="shared" si="7"/>
        <v>0</v>
      </c>
      <c r="H12" s="5" t="e">
        <f t="shared" si="8"/>
        <v>#DIV/0!</v>
      </c>
      <c r="M12" s="1">
        <v>25</v>
      </c>
      <c r="N12" s="2">
        <f t="shared" si="5"/>
        <v>0.7</v>
      </c>
      <c r="O12" s="1">
        <f t="shared" si="1"/>
        <v>23.25</v>
      </c>
      <c r="P12" s="1">
        <f t="shared" si="2"/>
        <v>16.274999999999999</v>
      </c>
      <c r="R12">
        <f t="shared" si="0"/>
        <v>62.499999999999993</v>
      </c>
      <c r="S12" s="1">
        <f t="shared" si="3"/>
        <v>0.7</v>
      </c>
      <c r="T12" s="1">
        <f t="shared" si="4"/>
        <v>28</v>
      </c>
    </row>
    <row r="13" spans="1:20" x14ac:dyDescent="0.25">
      <c r="M13" s="1">
        <v>25</v>
      </c>
      <c r="N13" s="2">
        <f t="shared" si="5"/>
        <v>0.79999999999999993</v>
      </c>
      <c r="O13" s="1">
        <f t="shared" si="1"/>
        <v>23</v>
      </c>
      <c r="P13" s="1">
        <f t="shared" si="2"/>
        <v>18.399999999999999</v>
      </c>
      <c r="R13">
        <f t="shared" si="0"/>
        <v>62.499999999999993</v>
      </c>
      <c r="S13" s="1">
        <f t="shared" si="3"/>
        <v>0.79999999999999993</v>
      </c>
      <c r="T13" s="1">
        <f t="shared" si="4"/>
        <v>28</v>
      </c>
    </row>
    <row r="14" spans="1:20" x14ac:dyDescent="0.25">
      <c r="M14" s="1">
        <v>25</v>
      </c>
      <c r="N14" s="2">
        <f t="shared" si="5"/>
        <v>0.89999999999999991</v>
      </c>
      <c r="O14" s="1">
        <f t="shared" si="1"/>
        <v>22.75</v>
      </c>
      <c r="P14" s="1">
        <f t="shared" si="2"/>
        <v>20.474999999999998</v>
      </c>
      <c r="R14">
        <f t="shared" si="0"/>
        <v>62.499999999999993</v>
      </c>
      <c r="S14" s="1">
        <f t="shared" si="3"/>
        <v>0.89999999999999991</v>
      </c>
      <c r="T14" s="1">
        <f t="shared" si="4"/>
        <v>28</v>
      </c>
    </row>
    <row r="15" spans="1:20" x14ac:dyDescent="0.25">
      <c r="M15" s="1">
        <v>25</v>
      </c>
      <c r="N15" s="2">
        <f t="shared" si="5"/>
        <v>0.99999999999999989</v>
      </c>
      <c r="O15" s="1">
        <f t="shared" si="1"/>
        <v>22.5</v>
      </c>
      <c r="P15" s="1">
        <f t="shared" si="2"/>
        <v>22.499999999999996</v>
      </c>
      <c r="R15">
        <f t="shared" si="0"/>
        <v>62.499999999999993</v>
      </c>
      <c r="S15" s="1">
        <f t="shared" si="3"/>
        <v>0.99999999999999989</v>
      </c>
      <c r="T15" s="1">
        <f t="shared" si="4"/>
        <v>28</v>
      </c>
    </row>
    <row r="16" spans="1:20" x14ac:dyDescent="0.25">
      <c r="M16" s="1">
        <v>25</v>
      </c>
      <c r="N16" s="2">
        <f t="shared" si="5"/>
        <v>1.0999999999999999</v>
      </c>
      <c r="O16" s="1">
        <f t="shared" si="1"/>
        <v>22.25</v>
      </c>
      <c r="P16" s="1">
        <f t="shared" si="2"/>
        <v>24.474999999999998</v>
      </c>
      <c r="R16">
        <f t="shared" si="0"/>
        <v>62.499999999999993</v>
      </c>
      <c r="S16" s="1">
        <f t="shared" si="3"/>
        <v>1.0999999999999999</v>
      </c>
      <c r="T16" s="1">
        <f t="shared" si="4"/>
        <v>28</v>
      </c>
    </row>
    <row r="17" spans="13:20" x14ac:dyDescent="0.25">
      <c r="M17" s="1">
        <v>25</v>
      </c>
      <c r="N17" s="2">
        <f t="shared" si="5"/>
        <v>1.2</v>
      </c>
      <c r="O17" s="1">
        <f t="shared" si="1"/>
        <v>22</v>
      </c>
      <c r="P17" s="1">
        <f t="shared" si="2"/>
        <v>26.4</v>
      </c>
      <c r="R17">
        <f t="shared" si="0"/>
        <v>62.499999999999993</v>
      </c>
      <c r="S17" s="1">
        <f t="shared" si="3"/>
        <v>1.2</v>
      </c>
      <c r="T17" s="1">
        <f t="shared" si="4"/>
        <v>28</v>
      </c>
    </row>
    <row r="18" spans="13:20" x14ac:dyDescent="0.25">
      <c r="M18" s="1">
        <v>25</v>
      </c>
      <c r="N18" s="2">
        <f t="shared" si="5"/>
        <v>1.3</v>
      </c>
      <c r="O18" s="1">
        <f t="shared" si="1"/>
        <v>21.75</v>
      </c>
      <c r="P18" s="1">
        <f t="shared" si="2"/>
        <v>28.275000000000002</v>
      </c>
      <c r="R18">
        <f t="shared" si="0"/>
        <v>62.499999999999993</v>
      </c>
      <c r="S18" s="1">
        <f t="shared" si="3"/>
        <v>1.3</v>
      </c>
      <c r="T18" s="1">
        <f t="shared" si="4"/>
        <v>28</v>
      </c>
    </row>
    <row r="19" spans="13:20" x14ac:dyDescent="0.25">
      <c r="M19" s="1">
        <v>25</v>
      </c>
      <c r="N19" s="2">
        <f t="shared" si="5"/>
        <v>1.4000000000000001</v>
      </c>
      <c r="O19" s="1">
        <f t="shared" si="1"/>
        <v>21.5</v>
      </c>
      <c r="P19" s="1">
        <f t="shared" si="2"/>
        <v>30.1</v>
      </c>
      <c r="R19">
        <f t="shared" si="0"/>
        <v>62.499999999999993</v>
      </c>
      <c r="S19" s="1">
        <f t="shared" si="3"/>
        <v>1.4000000000000001</v>
      </c>
      <c r="T19" s="1">
        <f t="shared" si="4"/>
        <v>28</v>
      </c>
    </row>
    <row r="20" spans="13:20" x14ac:dyDescent="0.25">
      <c r="M20" s="1">
        <v>25</v>
      </c>
      <c r="N20" s="2">
        <f t="shared" si="5"/>
        <v>1.5000000000000002</v>
      </c>
      <c r="O20" s="1">
        <f t="shared" si="1"/>
        <v>21.25</v>
      </c>
      <c r="P20" s="1">
        <f t="shared" si="2"/>
        <v>31.875000000000004</v>
      </c>
      <c r="R20">
        <f t="shared" si="0"/>
        <v>62.499999999999993</v>
      </c>
      <c r="S20" s="1">
        <f t="shared" si="3"/>
        <v>1.5000000000000002</v>
      </c>
      <c r="T20" s="1">
        <f t="shared" si="4"/>
        <v>28</v>
      </c>
    </row>
    <row r="21" spans="13:20" x14ac:dyDescent="0.25">
      <c r="M21" s="1">
        <v>25</v>
      </c>
      <c r="N21" s="2">
        <f t="shared" si="5"/>
        <v>1.6000000000000003</v>
      </c>
      <c r="O21" s="1">
        <f t="shared" si="1"/>
        <v>21</v>
      </c>
      <c r="P21" s="1">
        <f t="shared" si="2"/>
        <v>33.600000000000009</v>
      </c>
      <c r="R21">
        <f t="shared" si="0"/>
        <v>62.499999999999993</v>
      </c>
      <c r="S21" s="1">
        <f t="shared" si="3"/>
        <v>1.6000000000000003</v>
      </c>
      <c r="T21" s="1">
        <f t="shared" si="4"/>
        <v>28</v>
      </c>
    </row>
    <row r="22" spans="13:20" x14ac:dyDescent="0.25">
      <c r="M22" s="1">
        <v>25</v>
      </c>
      <c r="N22" s="2">
        <f t="shared" si="5"/>
        <v>1.7000000000000004</v>
      </c>
      <c r="O22" s="1">
        <f t="shared" si="1"/>
        <v>20.75</v>
      </c>
      <c r="P22" s="1">
        <f t="shared" si="2"/>
        <v>35.275000000000006</v>
      </c>
      <c r="R22">
        <f t="shared" si="0"/>
        <v>62.499999999999993</v>
      </c>
      <c r="S22" s="1">
        <f t="shared" si="3"/>
        <v>1.7000000000000004</v>
      </c>
      <c r="T22" s="1">
        <f t="shared" si="4"/>
        <v>28</v>
      </c>
    </row>
    <row r="23" spans="13:20" x14ac:dyDescent="0.25">
      <c r="M23" s="1">
        <v>25</v>
      </c>
      <c r="N23" s="2">
        <f t="shared" si="5"/>
        <v>1.8000000000000005</v>
      </c>
      <c r="O23" s="1">
        <f t="shared" si="1"/>
        <v>20.5</v>
      </c>
      <c r="P23" s="1">
        <f t="shared" si="2"/>
        <v>36.900000000000013</v>
      </c>
      <c r="R23">
        <f t="shared" si="0"/>
        <v>62.499999999999993</v>
      </c>
      <c r="S23" s="1">
        <f t="shared" si="3"/>
        <v>1.8000000000000005</v>
      </c>
      <c r="T23" s="1">
        <f t="shared" si="4"/>
        <v>28</v>
      </c>
    </row>
    <row r="24" spans="13:20" x14ac:dyDescent="0.25">
      <c r="M24" s="1">
        <v>25</v>
      </c>
      <c r="N24" s="2">
        <f t="shared" si="5"/>
        <v>1.9000000000000006</v>
      </c>
      <c r="O24" s="1">
        <f t="shared" si="1"/>
        <v>20.25</v>
      </c>
      <c r="P24" s="1">
        <f t="shared" si="2"/>
        <v>38.475000000000009</v>
      </c>
      <c r="R24">
        <f t="shared" si="0"/>
        <v>62.499999999999993</v>
      </c>
      <c r="S24" s="1">
        <f t="shared" si="3"/>
        <v>1.9000000000000006</v>
      </c>
      <c r="T24" s="1">
        <f t="shared" si="4"/>
        <v>28</v>
      </c>
    </row>
    <row r="25" spans="13:20" x14ac:dyDescent="0.25">
      <c r="M25" s="1">
        <v>25</v>
      </c>
      <c r="N25" s="2">
        <f t="shared" si="5"/>
        <v>2.0000000000000004</v>
      </c>
      <c r="O25" s="1">
        <f t="shared" si="1"/>
        <v>20</v>
      </c>
      <c r="P25" s="1">
        <f t="shared" si="2"/>
        <v>40.000000000000007</v>
      </c>
      <c r="R25">
        <f t="shared" si="0"/>
        <v>62.499999999999993</v>
      </c>
      <c r="S25" s="1">
        <f t="shared" si="3"/>
        <v>2.0000000000000004</v>
      </c>
      <c r="T25" s="1">
        <f t="shared" si="4"/>
        <v>28</v>
      </c>
    </row>
    <row r="26" spans="13:20" x14ac:dyDescent="0.25">
      <c r="M26" s="1">
        <v>25</v>
      </c>
      <c r="N26" s="2">
        <f t="shared" si="5"/>
        <v>2.1000000000000005</v>
      </c>
      <c r="O26" s="1">
        <f t="shared" si="1"/>
        <v>19.75</v>
      </c>
      <c r="P26" s="1">
        <f t="shared" si="2"/>
        <v>41.475000000000009</v>
      </c>
      <c r="R26">
        <f t="shared" si="0"/>
        <v>62.499999999999993</v>
      </c>
      <c r="S26" s="1">
        <f t="shared" si="3"/>
        <v>2.1000000000000005</v>
      </c>
      <c r="T26" s="1">
        <f t="shared" si="4"/>
        <v>28</v>
      </c>
    </row>
    <row r="27" spans="13:20" x14ac:dyDescent="0.25">
      <c r="M27" s="1">
        <v>25</v>
      </c>
      <c r="N27" s="2">
        <f t="shared" si="5"/>
        <v>2.2000000000000006</v>
      </c>
      <c r="O27" s="1">
        <f t="shared" si="1"/>
        <v>19.5</v>
      </c>
      <c r="P27" s="1">
        <f t="shared" si="2"/>
        <v>42.900000000000013</v>
      </c>
      <c r="R27">
        <f t="shared" si="0"/>
        <v>62.499999999999993</v>
      </c>
      <c r="S27" s="1">
        <f t="shared" si="3"/>
        <v>2.2000000000000006</v>
      </c>
      <c r="T27" s="1">
        <f t="shared" si="4"/>
        <v>28</v>
      </c>
    </row>
    <row r="28" spans="13:20" x14ac:dyDescent="0.25">
      <c r="M28" s="1">
        <v>25</v>
      </c>
      <c r="N28" s="2">
        <f t="shared" si="5"/>
        <v>2.3000000000000007</v>
      </c>
      <c r="O28" s="1">
        <f t="shared" si="1"/>
        <v>19.25</v>
      </c>
      <c r="P28" s="1">
        <f t="shared" si="2"/>
        <v>44.275000000000013</v>
      </c>
      <c r="R28">
        <f t="shared" si="0"/>
        <v>62.499999999999993</v>
      </c>
      <c r="S28" s="1">
        <f t="shared" si="3"/>
        <v>2.3000000000000007</v>
      </c>
      <c r="T28" s="1">
        <f t="shared" si="4"/>
        <v>27.173913043478251</v>
      </c>
    </row>
    <row r="29" spans="13:20" x14ac:dyDescent="0.25">
      <c r="M29" s="1">
        <v>25</v>
      </c>
      <c r="N29" s="2">
        <f t="shared" si="5"/>
        <v>2.4000000000000008</v>
      </c>
      <c r="O29" s="1">
        <f t="shared" si="1"/>
        <v>19</v>
      </c>
      <c r="P29" s="1">
        <f t="shared" si="2"/>
        <v>45.600000000000016</v>
      </c>
      <c r="R29">
        <f t="shared" si="0"/>
        <v>62.499999999999993</v>
      </c>
      <c r="S29" s="1">
        <f t="shared" si="3"/>
        <v>2.4000000000000008</v>
      </c>
      <c r="T29" s="1">
        <f t="shared" si="4"/>
        <v>26.041666666666654</v>
      </c>
    </row>
    <row r="30" spans="13:20" x14ac:dyDescent="0.25">
      <c r="M30" s="1">
        <v>25</v>
      </c>
      <c r="N30" s="2">
        <f t="shared" si="5"/>
        <v>2.5000000000000009</v>
      </c>
      <c r="O30" s="1">
        <f t="shared" si="1"/>
        <v>18.75</v>
      </c>
      <c r="P30" s="1">
        <f t="shared" si="2"/>
        <v>46.875000000000014</v>
      </c>
      <c r="R30">
        <f t="shared" si="0"/>
        <v>62.499999999999993</v>
      </c>
      <c r="S30" s="1">
        <f t="shared" si="3"/>
        <v>2.5000000000000009</v>
      </c>
      <c r="T30" s="1">
        <f t="shared" si="4"/>
        <v>24.999999999999989</v>
      </c>
    </row>
    <row r="31" spans="13:20" x14ac:dyDescent="0.25">
      <c r="M31" s="1">
        <v>25</v>
      </c>
      <c r="N31" s="2">
        <f t="shared" si="5"/>
        <v>2.600000000000001</v>
      </c>
      <c r="O31" s="1">
        <f t="shared" si="1"/>
        <v>18.499999999999996</v>
      </c>
      <c r="P31" s="1">
        <f t="shared" si="2"/>
        <v>48.100000000000009</v>
      </c>
      <c r="R31">
        <f t="shared" si="0"/>
        <v>62.499999999999993</v>
      </c>
      <c r="S31" s="1">
        <f t="shared" si="3"/>
        <v>2.600000000000001</v>
      </c>
      <c r="T31" s="1">
        <f t="shared" si="4"/>
        <v>24.038461538461526</v>
      </c>
    </row>
    <row r="32" spans="13:20" x14ac:dyDescent="0.25">
      <c r="M32" s="1">
        <v>25</v>
      </c>
      <c r="N32" s="2">
        <f t="shared" si="5"/>
        <v>2.7000000000000011</v>
      </c>
      <c r="O32" s="1">
        <f t="shared" si="1"/>
        <v>18.249999999999996</v>
      </c>
      <c r="P32" s="1">
        <f t="shared" si="2"/>
        <v>49.275000000000013</v>
      </c>
      <c r="R32">
        <f t="shared" si="0"/>
        <v>62.499999999999993</v>
      </c>
      <c r="S32" s="1">
        <f t="shared" si="3"/>
        <v>2.7000000000000011</v>
      </c>
      <c r="T32" s="1">
        <f t="shared" si="4"/>
        <v>23.148148148148138</v>
      </c>
    </row>
    <row r="33" spans="13:20" x14ac:dyDescent="0.25">
      <c r="M33" s="1">
        <v>25</v>
      </c>
      <c r="N33" s="2">
        <f t="shared" si="5"/>
        <v>2.8000000000000012</v>
      </c>
      <c r="O33" s="1">
        <f t="shared" si="1"/>
        <v>17.999999999999996</v>
      </c>
      <c r="P33" s="1">
        <f t="shared" si="2"/>
        <v>50.400000000000013</v>
      </c>
      <c r="R33">
        <f t="shared" si="0"/>
        <v>62.499999999999993</v>
      </c>
      <c r="S33" s="1">
        <f t="shared" si="3"/>
        <v>2.8000000000000012</v>
      </c>
      <c r="T33" s="1">
        <f t="shared" si="4"/>
        <v>22.321428571428559</v>
      </c>
    </row>
    <row r="34" spans="13:20" x14ac:dyDescent="0.25">
      <c r="M34" s="1">
        <v>25</v>
      </c>
      <c r="N34" s="2">
        <f t="shared" si="5"/>
        <v>2.9000000000000012</v>
      </c>
      <c r="O34" s="1">
        <f t="shared" si="1"/>
        <v>17.749999999999996</v>
      </c>
      <c r="P34" s="1">
        <f t="shared" si="2"/>
        <v>51.475000000000009</v>
      </c>
      <c r="R34">
        <f t="shared" si="0"/>
        <v>62.499999999999993</v>
      </c>
      <c r="S34" s="1">
        <f t="shared" si="3"/>
        <v>2.9000000000000012</v>
      </c>
      <c r="T34" s="1">
        <f t="shared" si="4"/>
        <v>21.551724137931021</v>
      </c>
    </row>
    <row r="35" spans="13:20" x14ac:dyDescent="0.25">
      <c r="M35" s="1">
        <v>25</v>
      </c>
      <c r="N35" s="2">
        <f t="shared" si="5"/>
        <v>3.0000000000000013</v>
      </c>
      <c r="O35" s="1">
        <f t="shared" si="1"/>
        <v>17.499999999999996</v>
      </c>
      <c r="P35" s="1">
        <f t="shared" si="2"/>
        <v>52.500000000000014</v>
      </c>
      <c r="R35">
        <f t="shared" si="0"/>
        <v>62.499999999999993</v>
      </c>
      <c r="S35" s="1">
        <f t="shared" si="3"/>
        <v>3.0000000000000013</v>
      </c>
      <c r="T35" s="1">
        <f t="shared" si="4"/>
        <v>20.833333333333321</v>
      </c>
    </row>
    <row r="36" spans="13:20" x14ac:dyDescent="0.25">
      <c r="M36" s="1">
        <v>25</v>
      </c>
      <c r="N36" s="2">
        <f t="shared" si="5"/>
        <v>3.1000000000000014</v>
      </c>
      <c r="O36" s="1">
        <f t="shared" si="1"/>
        <v>17.249999999999996</v>
      </c>
      <c r="P36" s="1">
        <f t="shared" si="2"/>
        <v>53.475000000000016</v>
      </c>
      <c r="R36">
        <f t="shared" si="0"/>
        <v>62.499999999999993</v>
      </c>
      <c r="S36" s="1">
        <f t="shared" si="3"/>
        <v>3.1000000000000014</v>
      </c>
      <c r="T36" s="1">
        <f t="shared" si="4"/>
        <v>20.161290322580633</v>
      </c>
    </row>
    <row r="37" spans="13:20" x14ac:dyDescent="0.25">
      <c r="M37" s="1">
        <v>25</v>
      </c>
      <c r="N37" s="2">
        <f t="shared" si="5"/>
        <v>3.2000000000000015</v>
      </c>
      <c r="O37" s="1">
        <f t="shared" si="1"/>
        <v>16.999999999999996</v>
      </c>
      <c r="P37" s="1">
        <f t="shared" si="2"/>
        <v>54.400000000000013</v>
      </c>
      <c r="R37">
        <f t="shared" si="0"/>
        <v>62.499999999999993</v>
      </c>
      <c r="S37" s="1">
        <f t="shared" si="3"/>
        <v>3.2000000000000015</v>
      </c>
      <c r="T37" s="1">
        <f t="shared" si="4"/>
        <v>19.531249999999989</v>
      </c>
    </row>
    <row r="38" spans="13:20" x14ac:dyDescent="0.25">
      <c r="M38" s="1">
        <v>25</v>
      </c>
      <c r="N38" s="2">
        <f t="shared" si="5"/>
        <v>3.3000000000000016</v>
      </c>
      <c r="O38" s="1">
        <f t="shared" si="1"/>
        <v>16.749999999999996</v>
      </c>
      <c r="P38" s="1">
        <f t="shared" si="2"/>
        <v>55.275000000000013</v>
      </c>
      <c r="R38">
        <f t="shared" si="0"/>
        <v>62.499999999999993</v>
      </c>
      <c r="S38" s="1">
        <f t="shared" si="3"/>
        <v>3.3000000000000016</v>
      </c>
      <c r="T38" s="1">
        <f t="shared" si="4"/>
        <v>18.939393939393927</v>
      </c>
    </row>
    <row r="39" spans="13:20" x14ac:dyDescent="0.25">
      <c r="M39" s="1">
        <v>25</v>
      </c>
      <c r="N39" s="2">
        <f t="shared" si="5"/>
        <v>3.4000000000000017</v>
      </c>
      <c r="O39" s="1">
        <f t="shared" si="1"/>
        <v>16.499999999999996</v>
      </c>
      <c r="P39" s="1">
        <f t="shared" si="2"/>
        <v>56.100000000000016</v>
      </c>
      <c r="R39">
        <f t="shared" si="0"/>
        <v>62.499999999999993</v>
      </c>
      <c r="S39" s="1">
        <f t="shared" si="3"/>
        <v>3.4000000000000017</v>
      </c>
      <c r="T39" s="1">
        <f t="shared" si="4"/>
        <v>18.38235294117646</v>
      </c>
    </row>
    <row r="40" spans="13:20" x14ac:dyDescent="0.25">
      <c r="M40" s="1">
        <v>25</v>
      </c>
      <c r="N40" s="2">
        <f t="shared" si="5"/>
        <v>3.5000000000000018</v>
      </c>
      <c r="O40" s="1">
        <f t="shared" si="1"/>
        <v>16.249999999999996</v>
      </c>
      <c r="P40" s="1">
        <f t="shared" si="2"/>
        <v>56.875000000000014</v>
      </c>
      <c r="R40">
        <f t="shared" si="0"/>
        <v>62.499999999999993</v>
      </c>
      <c r="S40" s="1">
        <f t="shared" si="3"/>
        <v>3.5000000000000018</v>
      </c>
      <c r="T40" s="1">
        <f t="shared" si="4"/>
        <v>17.857142857142847</v>
      </c>
    </row>
    <row r="41" spans="13:20" x14ac:dyDescent="0.25">
      <c r="M41" s="1">
        <v>25</v>
      </c>
      <c r="N41" s="2">
        <f t="shared" si="5"/>
        <v>3.6000000000000019</v>
      </c>
      <c r="O41" s="1">
        <f t="shared" si="1"/>
        <v>15.999999999999995</v>
      </c>
      <c r="P41" s="1">
        <f t="shared" si="2"/>
        <v>57.600000000000009</v>
      </c>
      <c r="R41">
        <f t="shared" si="0"/>
        <v>62.499999999999993</v>
      </c>
      <c r="S41" s="1">
        <f t="shared" si="3"/>
        <v>3.6000000000000019</v>
      </c>
      <c r="T41" s="1">
        <f t="shared" si="4"/>
        <v>17.3611111111111</v>
      </c>
    </row>
    <row r="42" spans="13:20" x14ac:dyDescent="0.25">
      <c r="M42" s="1">
        <v>25</v>
      </c>
      <c r="N42" s="2">
        <f t="shared" si="5"/>
        <v>3.700000000000002</v>
      </c>
      <c r="O42" s="1">
        <f t="shared" si="1"/>
        <v>15.749999999999995</v>
      </c>
      <c r="P42" s="1">
        <f t="shared" si="2"/>
        <v>58.275000000000013</v>
      </c>
      <c r="R42">
        <f t="shared" si="0"/>
        <v>62.499999999999993</v>
      </c>
      <c r="S42" s="1">
        <f t="shared" si="3"/>
        <v>3.700000000000002</v>
      </c>
      <c r="T42" s="1">
        <f t="shared" si="4"/>
        <v>16.891891891891881</v>
      </c>
    </row>
    <row r="43" spans="13:20" x14ac:dyDescent="0.25">
      <c r="M43" s="1">
        <v>25</v>
      </c>
      <c r="N43" s="2">
        <f t="shared" si="5"/>
        <v>3.800000000000002</v>
      </c>
      <c r="O43" s="1">
        <f t="shared" si="1"/>
        <v>15.499999999999995</v>
      </c>
      <c r="P43" s="1">
        <f t="shared" si="2"/>
        <v>58.900000000000013</v>
      </c>
      <c r="R43">
        <f t="shared" si="0"/>
        <v>62.499999999999993</v>
      </c>
      <c r="S43" s="1">
        <f t="shared" si="3"/>
        <v>3.800000000000002</v>
      </c>
      <c r="T43" s="1">
        <f t="shared" si="4"/>
        <v>16.447368421052619</v>
      </c>
    </row>
    <row r="44" spans="13:20" x14ac:dyDescent="0.25">
      <c r="M44" s="1">
        <v>25</v>
      </c>
      <c r="N44" s="2">
        <f t="shared" si="5"/>
        <v>3.9000000000000021</v>
      </c>
      <c r="O44" s="1">
        <f t="shared" si="1"/>
        <v>15.249999999999995</v>
      </c>
      <c r="P44" s="1">
        <f t="shared" si="2"/>
        <v>59.475000000000009</v>
      </c>
      <c r="R44">
        <f t="shared" si="0"/>
        <v>62.499999999999993</v>
      </c>
      <c r="S44" s="1">
        <f t="shared" si="3"/>
        <v>3.9000000000000021</v>
      </c>
      <c r="T44" s="1">
        <f t="shared" si="4"/>
        <v>16.025641025641015</v>
      </c>
    </row>
    <row r="45" spans="13:20" x14ac:dyDescent="0.25">
      <c r="M45" s="1">
        <v>25</v>
      </c>
      <c r="N45" s="2">
        <f t="shared" si="5"/>
        <v>4.0000000000000018</v>
      </c>
      <c r="O45" s="1">
        <f t="shared" si="1"/>
        <v>14.999999999999996</v>
      </c>
      <c r="P45" s="1">
        <f t="shared" si="2"/>
        <v>60.000000000000014</v>
      </c>
      <c r="R45">
        <f t="shared" si="0"/>
        <v>62.499999999999993</v>
      </c>
      <c r="S45" s="1">
        <f t="shared" si="3"/>
        <v>4.0000000000000018</v>
      </c>
      <c r="T45" s="1">
        <f t="shared" si="4"/>
        <v>15.624999999999991</v>
      </c>
    </row>
    <row r="46" spans="13:20" x14ac:dyDescent="0.25">
      <c r="M46" s="1">
        <v>25</v>
      </c>
      <c r="N46" s="2">
        <f t="shared" si="5"/>
        <v>4.1000000000000014</v>
      </c>
      <c r="O46" s="1">
        <f t="shared" si="1"/>
        <v>14.749999999999996</v>
      </c>
      <c r="P46" s="1">
        <f t="shared" si="2"/>
        <v>60.475000000000009</v>
      </c>
      <c r="R46">
        <f t="shared" si="0"/>
        <v>62.499999999999993</v>
      </c>
      <c r="S46" s="1">
        <f t="shared" si="3"/>
        <v>4.1000000000000014</v>
      </c>
      <c r="T46" s="1">
        <f t="shared" si="4"/>
        <v>15.243902439024383</v>
      </c>
    </row>
    <row r="47" spans="13:20" x14ac:dyDescent="0.25">
      <c r="M47" s="1">
        <v>25</v>
      </c>
      <c r="N47" s="2">
        <f t="shared" si="5"/>
        <v>4.2000000000000011</v>
      </c>
      <c r="O47" s="1">
        <f t="shared" si="1"/>
        <v>14.499999999999996</v>
      </c>
      <c r="P47" s="1">
        <f t="shared" si="2"/>
        <v>60.9</v>
      </c>
      <c r="R47">
        <f t="shared" si="0"/>
        <v>62.499999999999993</v>
      </c>
      <c r="S47" s="1">
        <f t="shared" si="3"/>
        <v>4.2000000000000011</v>
      </c>
      <c r="T47" s="1">
        <f t="shared" si="4"/>
        <v>14.880952380952376</v>
      </c>
    </row>
    <row r="48" spans="13:20" x14ac:dyDescent="0.25">
      <c r="M48" s="1">
        <v>25</v>
      </c>
      <c r="N48" s="2">
        <f t="shared" si="5"/>
        <v>4.3000000000000007</v>
      </c>
      <c r="O48" s="1">
        <f t="shared" si="1"/>
        <v>14.249999999999998</v>
      </c>
      <c r="P48" s="1">
        <f t="shared" si="2"/>
        <v>61.275000000000006</v>
      </c>
      <c r="R48">
        <f t="shared" si="0"/>
        <v>62.499999999999993</v>
      </c>
      <c r="S48" s="1">
        <f t="shared" si="3"/>
        <v>4.3000000000000007</v>
      </c>
      <c r="T48" s="1">
        <f t="shared" si="4"/>
        <v>14.534883720930228</v>
      </c>
    </row>
    <row r="49" spans="13:20" x14ac:dyDescent="0.25">
      <c r="M49" s="1">
        <v>25</v>
      </c>
      <c r="N49" s="2">
        <f t="shared" si="5"/>
        <v>4.4000000000000004</v>
      </c>
      <c r="O49" s="1">
        <f t="shared" si="1"/>
        <v>14</v>
      </c>
      <c r="P49" s="1">
        <f t="shared" si="2"/>
        <v>61.600000000000009</v>
      </c>
      <c r="R49">
        <f t="shared" si="0"/>
        <v>62.499999999999993</v>
      </c>
      <c r="S49" s="1">
        <f t="shared" si="3"/>
        <v>4.4000000000000004</v>
      </c>
      <c r="T49" s="1">
        <f t="shared" si="4"/>
        <v>14.204545454545451</v>
      </c>
    </row>
    <row r="50" spans="13:20" x14ac:dyDescent="0.25">
      <c r="M50" s="1">
        <v>25</v>
      </c>
      <c r="N50" s="2">
        <f t="shared" si="5"/>
        <v>4.5</v>
      </c>
      <c r="O50" s="1">
        <f t="shared" si="1"/>
        <v>13.75</v>
      </c>
      <c r="P50" s="1">
        <f t="shared" si="2"/>
        <v>61.875</v>
      </c>
      <c r="R50">
        <f t="shared" si="0"/>
        <v>62.499999999999993</v>
      </c>
      <c r="S50" s="1">
        <f t="shared" si="3"/>
        <v>4.5</v>
      </c>
      <c r="T50" s="1">
        <f t="shared" si="4"/>
        <v>13.888888888888888</v>
      </c>
    </row>
    <row r="51" spans="13:20" x14ac:dyDescent="0.25">
      <c r="M51" s="1">
        <v>25</v>
      </c>
      <c r="N51" s="2">
        <f t="shared" si="5"/>
        <v>4.5999999999999996</v>
      </c>
      <c r="O51" s="1">
        <f t="shared" si="1"/>
        <v>13.5</v>
      </c>
      <c r="P51" s="1">
        <f t="shared" si="2"/>
        <v>62.099999999999994</v>
      </c>
      <c r="R51">
        <f t="shared" si="0"/>
        <v>62.499999999999993</v>
      </c>
      <c r="S51" s="1">
        <f t="shared" si="3"/>
        <v>4.5999999999999996</v>
      </c>
      <c r="T51" s="1">
        <f t="shared" si="4"/>
        <v>13.586956521739131</v>
      </c>
    </row>
    <row r="52" spans="13:20" x14ac:dyDescent="0.25">
      <c r="M52" s="1">
        <v>25</v>
      </c>
      <c r="N52" s="2">
        <f t="shared" si="5"/>
        <v>4.6999999999999993</v>
      </c>
      <c r="O52" s="1">
        <f t="shared" si="1"/>
        <v>13.250000000000002</v>
      </c>
      <c r="P52" s="1">
        <f t="shared" si="2"/>
        <v>62.274999999999999</v>
      </c>
      <c r="R52">
        <f t="shared" si="0"/>
        <v>62.499999999999993</v>
      </c>
      <c r="S52" s="1">
        <f t="shared" si="3"/>
        <v>4.6999999999999993</v>
      </c>
      <c r="T52" s="1">
        <f t="shared" si="4"/>
        <v>13.297872340425533</v>
      </c>
    </row>
    <row r="53" spans="13:20" x14ac:dyDescent="0.25">
      <c r="M53" s="1">
        <v>25</v>
      </c>
      <c r="N53" s="2">
        <f t="shared" si="5"/>
        <v>4.7999999999999989</v>
      </c>
      <c r="O53" s="1">
        <f t="shared" si="1"/>
        <v>13.000000000000004</v>
      </c>
      <c r="P53" s="1">
        <f t="shared" si="2"/>
        <v>62.400000000000006</v>
      </c>
      <c r="R53">
        <f t="shared" si="0"/>
        <v>62.499999999999993</v>
      </c>
      <c r="S53" s="1">
        <f t="shared" si="3"/>
        <v>4.7999999999999989</v>
      </c>
      <c r="T53" s="1">
        <f t="shared" si="4"/>
        <v>13.020833333333334</v>
      </c>
    </row>
    <row r="54" spans="13:20" x14ac:dyDescent="0.25">
      <c r="M54" s="1">
        <v>25</v>
      </c>
      <c r="N54" s="2">
        <f t="shared" si="5"/>
        <v>4.8999999999999986</v>
      </c>
      <c r="O54" s="1">
        <f t="shared" si="1"/>
        <v>12.750000000000004</v>
      </c>
      <c r="P54" s="1">
        <f t="shared" si="2"/>
        <v>62.475000000000001</v>
      </c>
      <c r="R54">
        <f t="shared" si="0"/>
        <v>62.499999999999993</v>
      </c>
      <c r="S54" s="1">
        <f t="shared" si="3"/>
        <v>4.8999999999999986</v>
      </c>
      <c r="T54" s="1">
        <f t="shared" si="4"/>
        <v>12.755102040816329</v>
      </c>
    </row>
    <row r="55" spans="13:20" x14ac:dyDescent="0.25">
      <c r="M55" s="1">
        <v>25</v>
      </c>
      <c r="N55" s="2">
        <f t="shared" si="5"/>
        <v>4.9999999999999982</v>
      </c>
      <c r="O55" s="1">
        <f t="shared" si="1"/>
        <v>12.500000000000004</v>
      </c>
      <c r="P55" s="1">
        <f t="shared" si="2"/>
        <v>62.499999999999993</v>
      </c>
      <c r="R55">
        <f t="shared" si="0"/>
        <v>62.499999999999993</v>
      </c>
      <c r="S55" s="1">
        <f t="shared" si="3"/>
        <v>4.9999999999999982</v>
      </c>
      <c r="T55" s="1">
        <f t="shared" si="4"/>
        <v>12.500000000000004</v>
      </c>
    </row>
    <row r="56" spans="13:20" x14ac:dyDescent="0.25">
      <c r="M56" s="1">
        <v>25</v>
      </c>
      <c r="N56" s="2">
        <f t="shared" si="5"/>
        <v>5.0999999999999979</v>
      </c>
      <c r="O56" s="1">
        <f t="shared" si="1"/>
        <v>12.250000000000005</v>
      </c>
      <c r="P56" s="1">
        <f t="shared" si="2"/>
        <v>62.475000000000001</v>
      </c>
      <c r="R56">
        <f t="shared" si="0"/>
        <v>62.499999999999993</v>
      </c>
      <c r="S56" s="1">
        <f t="shared" si="3"/>
        <v>5.0999999999999979</v>
      </c>
      <c r="T56" s="1">
        <f t="shared" si="4"/>
        <v>12.254901960784318</v>
      </c>
    </row>
    <row r="57" spans="13:20" x14ac:dyDescent="0.25">
      <c r="M57" s="1">
        <v>25</v>
      </c>
      <c r="N57" s="2">
        <f t="shared" si="5"/>
        <v>5.1999999999999975</v>
      </c>
      <c r="O57" s="1">
        <f t="shared" si="1"/>
        <v>12.000000000000007</v>
      </c>
      <c r="P57" s="1">
        <f t="shared" si="2"/>
        <v>62.400000000000006</v>
      </c>
      <c r="R57">
        <f t="shared" si="0"/>
        <v>62.499999999999993</v>
      </c>
      <c r="S57" s="1">
        <f t="shared" si="3"/>
        <v>5.1999999999999975</v>
      </c>
      <c r="T57" s="1">
        <f t="shared" si="4"/>
        <v>12.019230769230774</v>
      </c>
    </row>
    <row r="58" spans="13:20" x14ac:dyDescent="0.25">
      <c r="M58" s="1">
        <v>25</v>
      </c>
      <c r="N58" s="2">
        <f t="shared" si="5"/>
        <v>5.2999999999999972</v>
      </c>
      <c r="O58" s="1">
        <f t="shared" si="1"/>
        <v>11.750000000000007</v>
      </c>
      <c r="P58" s="1">
        <f t="shared" si="2"/>
        <v>62.275000000000006</v>
      </c>
      <c r="R58">
        <f t="shared" si="0"/>
        <v>62.499999999999993</v>
      </c>
      <c r="S58" s="1">
        <f t="shared" si="3"/>
        <v>5.2999999999999972</v>
      </c>
      <c r="T58" s="1">
        <f t="shared" si="4"/>
        <v>11.792452830188685</v>
      </c>
    </row>
    <row r="59" spans="13:20" x14ac:dyDescent="0.25">
      <c r="M59" s="1">
        <v>25</v>
      </c>
      <c r="N59" s="2">
        <f t="shared" si="5"/>
        <v>5.3999999999999968</v>
      </c>
      <c r="O59" s="1">
        <f t="shared" si="1"/>
        <v>11.500000000000007</v>
      </c>
      <c r="P59" s="1">
        <f t="shared" si="2"/>
        <v>62.1</v>
      </c>
      <c r="R59">
        <f t="shared" si="0"/>
        <v>62.499999999999993</v>
      </c>
      <c r="S59" s="1">
        <f t="shared" si="3"/>
        <v>5.3999999999999968</v>
      </c>
      <c r="T59" s="1">
        <f t="shared" si="4"/>
        <v>11.57407407407408</v>
      </c>
    </row>
    <row r="60" spans="13:20" x14ac:dyDescent="0.25">
      <c r="M60" s="1">
        <v>25</v>
      </c>
      <c r="N60" s="2">
        <f t="shared" si="5"/>
        <v>5.4999999999999964</v>
      </c>
      <c r="O60" s="1">
        <f t="shared" si="1"/>
        <v>11.250000000000009</v>
      </c>
      <c r="P60" s="1">
        <f t="shared" si="2"/>
        <v>61.875000000000007</v>
      </c>
      <c r="R60">
        <f t="shared" si="0"/>
        <v>62.499999999999993</v>
      </c>
      <c r="S60" s="1">
        <f t="shared" si="3"/>
        <v>5.4999999999999964</v>
      </c>
      <c r="T60" s="1">
        <f t="shared" si="4"/>
        <v>11.36363636363637</v>
      </c>
    </row>
    <row r="61" spans="13:20" x14ac:dyDescent="0.25">
      <c r="M61" s="1">
        <v>25</v>
      </c>
      <c r="N61" s="2">
        <f t="shared" si="5"/>
        <v>5.5999999999999961</v>
      </c>
      <c r="O61" s="1">
        <f t="shared" si="1"/>
        <v>11.000000000000011</v>
      </c>
      <c r="P61" s="1">
        <f t="shared" si="2"/>
        <v>61.600000000000016</v>
      </c>
      <c r="R61">
        <f t="shared" si="0"/>
        <v>62.499999999999993</v>
      </c>
      <c r="S61" s="1">
        <f t="shared" si="3"/>
        <v>5.5999999999999961</v>
      </c>
      <c r="T61" s="1">
        <f t="shared" si="4"/>
        <v>11.160714285714292</v>
      </c>
    </row>
    <row r="62" spans="13:20" x14ac:dyDescent="0.25">
      <c r="M62" s="1">
        <v>25</v>
      </c>
      <c r="N62" s="2">
        <f t="shared" si="5"/>
        <v>5.6999999999999957</v>
      </c>
      <c r="O62" s="1">
        <f t="shared" si="1"/>
        <v>10.750000000000011</v>
      </c>
      <c r="P62" s="1">
        <f t="shared" si="2"/>
        <v>61.275000000000013</v>
      </c>
      <c r="R62">
        <f t="shared" si="0"/>
        <v>62.499999999999993</v>
      </c>
      <c r="S62" s="1">
        <f t="shared" si="3"/>
        <v>5.6999999999999957</v>
      </c>
      <c r="T62" s="1">
        <f t="shared" si="4"/>
        <v>10.96491228070176</v>
      </c>
    </row>
    <row r="63" spans="13:20" x14ac:dyDescent="0.25">
      <c r="M63" s="1">
        <v>25</v>
      </c>
      <c r="N63" s="2">
        <f t="shared" si="5"/>
        <v>5.7999999999999954</v>
      </c>
      <c r="O63" s="1">
        <f t="shared" si="1"/>
        <v>10.500000000000011</v>
      </c>
      <c r="P63" s="1">
        <f t="shared" si="2"/>
        <v>60.900000000000013</v>
      </c>
      <c r="R63">
        <f t="shared" si="0"/>
        <v>62.499999999999993</v>
      </c>
      <c r="S63" s="1">
        <f t="shared" si="3"/>
        <v>5.7999999999999954</v>
      </c>
      <c r="T63" s="1">
        <f t="shared" si="4"/>
        <v>10.775862068965525</v>
      </c>
    </row>
    <row r="64" spans="13:20" x14ac:dyDescent="0.25">
      <c r="M64" s="1">
        <v>25</v>
      </c>
      <c r="N64" s="2">
        <f t="shared" si="5"/>
        <v>5.899999999999995</v>
      </c>
      <c r="O64" s="1">
        <f t="shared" si="1"/>
        <v>10.250000000000012</v>
      </c>
      <c r="P64" s="1">
        <f t="shared" si="2"/>
        <v>60.475000000000023</v>
      </c>
      <c r="R64">
        <f t="shared" si="0"/>
        <v>62.499999999999993</v>
      </c>
      <c r="S64" s="1">
        <f t="shared" si="3"/>
        <v>5.899999999999995</v>
      </c>
      <c r="T64" s="1">
        <f t="shared" si="4"/>
        <v>10.593220338983059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2DC0-7FCF-48D9-8605-EE8AB0DABB2B}">
  <dimension ref="A1:T94"/>
  <sheetViews>
    <sheetView topLeftCell="A19" zoomScale="85" zoomScaleNormal="85" workbookViewId="0">
      <selection activeCell="N25" sqref="N25"/>
    </sheetView>
  </sheetViews>
  <sheetFormatPr baseColWidth="10" defaultRowHeight="15" x14ac:dyDescent="0.25"/>
  <cols>
    <col min="1" max="1" width="18.42578125" customWidth="1"/>
    <col min="3" max="3" width="13.85546875" bestFit="1" customWidth="1"/>
    <col min="4" max="4" width="12.5703125" customWidth="1"/>
    <col min="6" max="6" width="8.5703125" customWidth="1"/>
    <col min="7" max="7" width="7.7109375" bestFit="1" customWidth="1"/>
    <col min="8" max="8" width="6.140625" bestFit="1" customWidth="1"/>
    <col min="9" max="9" width="15.5703125" bestFit="1" customWidth="1"/>
  </cols>
  <sheetData>
    <row r="1" spans="1:20" ht="16.5" thickBot="1" x14ac:dyDescent="0.3">
      <c r="A1" s="7" t="s">
        <v>26</v>
      </c>
      <c r="B1" s="7" t="s">
        <v>27</v>
      </c>
    </row>
    <row r="2" spans="1:20" ht="15.75" thickTop="1" x14ac:dyDescent="0.25">
      <c r="I2" s="1" t="s">
        <v>12</v>
      </c>
      <c r="J2" s="1" t="s">
        <v>14</v>
      </c>
      <c r="K2" s="1" t="s">
        <v>15</v>
      </c>
    </row>
    <row r="3" spans="1:20" ht="18.75" x14ac:dyDescent="0.3">
      <c r="A3" s="11" t="s">
        <v>10</v>
      </c>
      <c r="B3" s="14">
        <v>5</v>
      </c>
      <c r="C3" s="11" t="s">
        <v>11</v>
      </c>
    </row>
    <row r="4" spans="1:20" ht="18.75" x14ac:dyDescent="0.3">
      <c r="A4" s="11" t="s">
        <v>13</v>
      </c>
      <c r="B4" s="11" t="s">
        <v>16</v>
      </c>
      <c r="C4" s="11" t="s">
        <v>11</v>
      </c>
    </row>
    <row r="6" spans="1:20" ht="18.75" x14ac:dyDescent="0.3">
      <c r="A6" s="11" t="s">
        <v>28</v>
      </c>
      <c r="B6" s="14">
        <v>30</v>
      </c>
      <c r="C6" s="11" t="s">
        <v>29</v>
      </c>
    </row>
    <row r="7" spans="1:20" ht="18.75" x14ac:dyDescent="0.3">
      <c r="A7" s="11" t="s">
        <v>18</v>
      </c>
      <c r="B7" s="14">
        <v>50</v>
      </c>
      <c r="C7" s="11" t="s">
        <v>29</v>
      </c>
    </row>
    <row r="8" spans="1:20" s="6" customFormat="1" ht="18.75" x14ac:dyDescent="0.3"/>
    <row r="9" spans="1:20" s="2" customFormat="1" ht="18.75" x14ac:dyDescent="0.3">
      <c r="A9" s="6" t="s">
        <v>30</v>
      </c>
      <c r="B9" s="6"/>
      <c r="C9" s="6"/>
    </row>
    <row r="10" spans="1:20" ht="18.75" x14ac:dyDescent="0.3">
      <c r="A10" s="11" t="s">
        <v>32</v>
      </c>
      <c r="B10" s="12">
        <f>INDEX(B19:B94,MATCH(MAX(D19:D94),D19:D94,0))</f>
        <v>3.0000000000000013</v>
      </c>
      <c r="C10" s="11" t="s">
        <v>33</v>
      </c>
    </row>
    <row r="11" spans="1:20" ht="18.75" x14ac:dyDescent="0.3">
      <c r="A11" s="11" t="s">
        <v>31</v>
      </c>
      <c r="B11" s="12">
        <f>MAX(D19:D94)</f>
        <v>45</v>
      </c>
      <c r="C11" s="11" t="s">
        <v>34</v>
      </c>
    </row>
    <row r="12" spans="1:20" ht="18.75" x14ac:dyDescent="0.3">
      <c r="A12" s="11" t="s">
        <v>35</v>
      </c>
      <c r="B12" s="12">
        <f>INDEX(C19:C94,MATCH(MAX(D19:D94),D19:D94,0))</f>
        <v>14.999999999999993</v>
      </c>
      <c r="C12" s="11" t="s">
        <v>29</v>
      </c>
    </row>
    <row r="13" spans="1:20" ht="18.75" x14ac:dyDescent="0.3">
      <c r="A13" s="13" t="s">
        <v>36</v>
      </c>
      <c r="B13" s="12">
        <f>INDEX(E19:E94,MATCH(MAX(D19:D94),D19:D94,0))</f>
        <v>45.000000000000036</v>
      </c>
      <c r="C13" s="13" t="s">
        <v>34</v>
      </c>
    </row>
    <row r="14" spans="1:20" ht="18.75" x14ac:dyDescent="0.3">
      <c r="M14" s="6"/>
      <c r="N14" s="6"/>
      <c r="O14" s="6"/>
      <c r="P14" s="6"/>
      <c r="Q14" s="6"/>
      <c r="R14" s="6"/>
      <c r="S14" s="6"/>
      <c r="T14" s="6"/>
    </row>
    <row r="15" spans="1:20" x14ac:dyDescent="0.25">
      <c r="M15" s="2"/>
      <c r="N15" s="2"/>
      <c r="O15" s="2"/>
      <c r="P15" s="2"/>
      <c r="Q15" s="2"/>
      <c r="R15" s="2"/>
      <c r="S15" s="2"/>
      <c r="T15" s="2"/>
    </row>
    <row r="16" spans="1:20" ht="20.25" thickBot="1" x14ac:dyDescent="0.35">
      <c r="A16" s="9" t="s">
        <v>2</v>
      </c>
      <c r="I16" s="9" t="s">
        <v>3</v>
      </c>
    </row>
    <row r="17" spans="1:12" ht="15.75" thickTop="1" x14ac:dyDescent="0.25"/>
    <row r="18" spans="1:12" ht="18.75" x14ac:dyDescent="0.3">
      <c r="A18" s="6" t="s">
        <v>21</v>
      </c>
      <c r="B18" s="6" t="s">
        <v>19</v>
      </c>
      <c r="C18" s="6" t="s">
        <v>20</v>
      </c>
      <c r="D18" s="6" t="s">
        <v>25</v>
      </c>
      <c r="E18" s="6" t="s">
        <v>23</v>
      </c>
      <c r="F18" s="6"/>
      <c r="G18" s="6"/>
      <c r="H18" s="6"/>
      <c r="I18" s="6" t="s">
        <v>22</v>
      </c>
      <c r="J18" s="6" t="s">
        <v>17</v>
      </c>
      <c r="K18" s="6" t="s">
        <v>18</v>
      </c>
      <c r="L18" s="6" t="s">
        <v>24</v>
      </c>
    </row>
    <row r="19" spans="1:12" x14ac:dyDescent="0.25">
      <c r="A19" s="8">
        <f>$B$6</f>
        <v>30</v>
      </c>
      <c r="B19" s="8">
        <v>0.1</v>
      </c>
      <c r="C19" s="8">
        <f>A19-B19*$B$3</f>
        <v>29.5</v>
      </c>
      <c r="D19" s="8">
        <f>C19*B19</f>
        <v>2.95</v>
      </c>
      <c r="E19" s="8">
        <f t="shared" ref="E19:E50" si="0">B19*B19*$B$3</f>
        <v>5.000000000000001E-2</v>
      </c>
      <c r="F19" s="2"/>
      <c r="G19" s="2"/>
      <c r="H19" s="2"/>
      <c r="I19" s="8">
        <f t="shared" ref="I19:I50" si="1">MAX($D$19:$D$77)</f>
        <v>45</v>
      </c>
      <c r="J19" s="8">
        <f t="shared" ref="J19:J50" si="2">B19</f>
        <v>0.1</v>
      </c>
      <c r="K19" s="8">
        <f>IF(I19/J19&gt;$B$7,$B$7,I19/J19)</f>
        <v>50</v>
      </c>
      <c r="L19" s="8">
        <f>K19*J19</f>
        <v>5</v>
      </c>
    </row>
    <row r="20" spans="1:12" x14ac:dyDescent="0.25">
      <c r="A20" s="8">
        <f t="shared" ref="A20:A83" si="3">$B$6</f>
        <v>30</v>
      </c>
      <c r="B20" s="8">
        <f>B19+0.1</f>
        <v>0.2</v>
      </c>
      <c r="C20" s="8">
        <f t="shared" ref="C20:C77" si="4">A20-B20*$B$3</f>
        <v>29</v>
      </c>
      <c r="D20" s="8">
        <f t="shared" ref="D20:D77" si="5">C20*B20</f>
        <v>5.8000000000000007</v>
      </c>
      <c r="E20" s="8">
        <f t="shared" si="0"/>
        <v>0.20000000000000004</v>
      </c>
      <c r="I20" s="8">
        <f t="shared" si="1"/>
        <v>45</v>
      </c>
      <c r="J20" s="8">
        <f t="shared" si="2"/>
        <v>0.2</v>
      </c>
      <c r="K20" s="8">
        <f t="shared" ref="K20:K83" si="6">IF(I20/J20&gt;$B$7,$B$7,I20/J20)</f>
        <v>50</v>
      </c>
      <c r="L20" s="8">
        <f t="shared" ref="L20:L77" si="7">K20*J20</f>
        <v>10</v>
      </c>
    </row>
    <row r="21" spans="1:12" x14ac:dyDescent="0.25">
      <c r="A21" s="8">
        <f t="shared" si="3"/>
        <v>30</v>
      </c>
      <c r="B21" s="8">
        <f t="shared" ref="B21:B84" si="8">B20+0.1</f>
        <v>0.30000000000000004</v>
      </c>
      <c r="C21" s="8">
        <f t="shared" si="4"/>
        <v>28.5</v>
      </c>
      <c r="D21" s="8">
        <f t="shared" si="5"/>
        <v>8.5500000000000007</v>
      </c>
      <c r="E21" s="8">
        <f t="shared" si="0"/>
        <v>0.45000000000000012</v>
      </c>
      <c r="I21" s="8">
        <f t="shared" si="1"/>
        <v>45</v>
      </c>
      <c r="J21" s="8">
        <f t="shared" si="2"/>
        <v>0.30000000000000004</v>
      </c>
      <c r="K21" s="8">
        <f t="shared" si="6"/>
        <v>50</v>
      </c>
      <c r="L21" s="8">
        <f t="shared" si="7"/>
        <v>15.000000000000002</v>
      </c>
    </row>
    <row r="22" spans="1:12" x14ac:dyDescent="0.25">
      <c r="A22" s="8">
        <f t="shared" si="3"/>
        <v>30</v>
      </c>
      <c r="B22" s="8">
        <f t="shared" si="8"/>
        <v>0.4</v>
      </c>
      <c r="C22" s="8">
        <f t="shared" si="4"/>
        <v>28</v>
      </c>
      <c r="D22" s="8">
        <f t="shared" si="5"/>
        <v>11.200000000000001</v>
      </c>
      <c r="E22" s="8">
        <f t="shared" si="0"/>
        <v>0.80000000000000016</v>
      </c>
      <c r="I22" s="8">
        <f t="shared" si="1"/>
        <v>45</v>
      </c>
      <c r="J22" s="8">
        <f t="shared" si="2"/>
        <v>0.4</v>
      </c>
      <c r="K22" s="8">
        <f t="shared" si="6"/>
        <v>50</v>
      </c>
      <c r="L22" s="8">
        <f t="shared" si="7"/>
        <v>20</v>
      </c>
    </row>
    <row r="23" spans="1:12" x14ac:dyDescent="0.25">
      <c r="A23" s="8">
        <f t="shared" si="3"/>
        <v>30</v>
      </c>
      <c r="B23" s="8">
        <f t="shared" si="8"/>
        <v>0.5</v>
      </c>
      <c r="C23" s="8">
        <f t="shared" si="4"/>
        <v>27.5</v>
      </c>
      <c r="D23" s="8">
        <f t="shared" si="5"/>
        <v>13.75</v>
      </c>
      <c r="E23" s="8">
        <f t="shared" si="0"/>
        <v>1.25</v>
      </c>
      <c r="I23" s="8">
        <f t="shared" si="1"/>
        <v>45</v>
      </c>
      <c r="J23" s="8">
        <f t="shared" si="2"/>
        <v>0.5</v>
      </c>
      <c r="K23" s="8">
        <f t="shared" si="6"/>
        <v>50</v>
      </c>
      <c r="L23" s="8">
        <f t="shared" si="7"/>
        <v>25</v>
      </c>
    </row>
    <row r="24" spans="1:12" x14ac:dyDescent="0.25">
      <c r="A24" s="8">
        <f t="shared" si="3"/>
        <v>30</v>
      </c>
      <c r="B24" s="8">
        <f t="shared" si="8"/>
        <v>0.6</v>
      </c>
      <c r="C24" s="8">
        <f t="shared" si="4"/>
        <v>27</v>
      </c>
      <c r="D24" s="8">
        <f t="shared" si="5"/>
        <v>16.2</v>
      </c>
      <c r="E24" s="8">
        <f t="shared" si="0"/>
        <v>1.7999999999999998</v>
      </c>
      <c r="I24" s="8">
        <f t="shared" si="1"/>
        <v>45</v>
      </c>
      <c r="J24" s="8">
        <f t="shared" si="2"/>
        <v>0.6</v>
      </c>
      <c r="K24" s="8">
        <f t="shared" si="6"/>
        <v>50</v>
      </c>
      <c r="L24" s="8">
        <f t="shared" si="7"/>
        <v>30</v>
      </c>
    </row>
    <row r="25" spans="1:12" x14ac:dyDescent="0.25">
      <c r="A25" s="8">
        <f t="shared" si="3"/>
        <v>30</v>
      </c>
      <c r="B25" s="8">
        <f t="shared" si="8"/>
        <v>0.7</v>
      </c>
      <c r="C25" s="8">
        <f t="shared" si="4"/>
        <v>26.5</v>
      </c>
      <c r="D25" s="8">
        <f t="shared" si="5"/>
        <v>18.549999999999997</v>
      </c>
      <c r="E25" s="8">
        <f t="shared" si="0"/>
        <v>2.4499999999999997</v>
      </c>
      <c r="I25" s="8">
        <f t="shared" si="1"/>
        <v>45</v>
      </c>
      <c r="J25" s="8">
        <f t="shared" si="2"/>
        <v>0.7</v>
      </c>
      <c r="K25" s="8">
        <f t="shared" si="6"/>
        <v>50</v>
      </c>
      <c r="L25" s="8">
        <f t="shared" si="7"/>
        <v>35</v>
      </c>
    </row>
    <row r="26" spans="1:12" x14ac:dyDescent="0.25">
      <c r="A26" s="8">
        <f t="shared" si="3"/>
        <v>30</v>
      </c>
      <c r="B26" s="8">
        <f t="shared" si="8"/>
        <v>0.79999999999999993</v>
      </c>
      <c r="C26" s="8">
        <f t="shared" si="4"/>
        <v>26</v>
      </c>
      <c r="D26" s="8">
        <f t="shared" si="5"/>
        <v>20.799999999999997</v>
      </c>
      <c r="E26" s="8">
        <f t="shared" si="0"/>
        <v>3.1999999999999993</v>
      </c>
      <c r="I26" s="8">
        <f t="shared" si="1"/>
        <v>45</v>
      </c>
      <c r="J26" s="8">
        <f t="shared" si="2"/>
        <v>0.79999999999999993</v>
      </c>
      <c r="K26" s="8">
        <f t="shared" si="6"/>
        <v>50</v>
      </c>
      <c r="L26" s="8">
        <f t="shared" si="7"/>
        <v>40</v>
      </c>
    </row>
    <row r="27" spans="1:12" x14ac:dyDescent="0.25">
      <c r="A27" s="8">
        <f t="shared" si="3"/>
        <v>30</v>
      </c>
      <c r="B27" s="8">
        <f t="shared" si="8"/>
        <v>0.89999999999999991</v>
      </c>
      <c r="C27" s="8">
        <f t="shared" si="4"/>
        <v>25.5</v>
      </c>
      <c r="D27" s="8">
        <f t="shared" si="5"/>
        <v>22.95</v>
      </c>
      <c r="E27" s="8">
        <f t="shared" si="0"/>
        <v>4.0499999999999989</v>
      </c>
      <c r="I27" s="8">
        <f t="shared" si="1"/>
        <v>45</v>
      </c>
      <c r="J27" s="8">
        <f t="shared" si="2"/>
        <v>0.89999999999999991</v>
      </c>
      <c r="K27" s="8">
        <f t="shared" si="6"/>
        <v>50.000000000000007</v>
      </c>
      <c r="L27" s="8">
        <f t="shared" si="7"/>
        <v>45</v>
      </c>
    </row>
    <row r="28" spans="1:12" x14ac:dyDescent="0.25">
      <c r="A28" s="8">
        <f t="shared" si="3"/>
        <v>30</v>
      </c>
      <c r="B28" s="8">
        <f t="shared" si="8"/>
        <v>0.99999999999999989</v>
      </c>
      <c r="C28" s="8">
        <f t="shared" si="4"/>
        <v>25</v>
      </c>
      <c r="D28" s="8">
        <f t="shared" si="5"/>
        <v>24.999999999999996</v>
      </c>
      <c r="E28" s="8">
        <f t="shared" si="0"/>
        <v>4.9999999999999991</v>
      </c>
      <c r="I28" s="8">
        <f t="shared" si="1"/>
        <v>45</v>
      </c>
      <c r="J28" s="8">
        <f t="shared" si="2"/>
        <v>0.99999999999999989</v>
      </c>
      <c r="K28" s="8">
        <f t="shared" si="6"/>
        <v>45.000000000000007</v>
      </c>
      <c r="L28" s="8">
        <f t="shared" si="7"/>
        <v>45</v>
      </c>
    </row>
    <row r="29" spans="1:12" x14ac:dyDescent="0.25">
      <c r="A29" s="8">
        <f t="shared" si="3"/>
        <v>30</v>
      </c>
      <c r="B29" s="8">
        <f t="shared" si="8"/>
        <v>1.0999999999999999</v>
      </c>
      <c r="C29" s="8">
        <f t="shared" si="4"/>
        <v>24.5</v>
      </c>
      <c r="D29" s="8">
        <f t="shared" si="5"/>
        <v>26.949999999999996</v>
      </c>
      <c r="E29" s="8">
        <f t="shared" si="0"/>
        <v>6.0499999999999989</v>
      </c>
      <c r="I29" s="8">
        <f t="shared" si="1"/>
        <v>45</v>
      </c>
      <c r="J29" s="8">
        <f t="shared" si="2"/>
        <v>1.0999999999999999</v>
      </c>
      <c r="K29" s="8">
        <f t="shared" si="6"/>
        <v>40.909090909090914</v>
      </c>
      <c r="L29" s="8">
        <f t="shared" si="7"/>
        <v>45</v>
      </c>
    </row>
    <row r="30" spans="1:12" x14ac:dyDescent="0.25">
      <c r="A30" s="8">
        <f t="shared" si="3"/>
        <v>30</v>
      </c>
      <c r="B30" s="8">
        <f t="shared" si="8"/>
        <v>1.2</v>
      </c>
      <c r="C30" s="8">
        <f t="shared" si="4"/>
        <v>24</v>
      </c>
      <c r="D30" s="8">
        <f t="shared" si="5"/>
        <v>28.799999999999997</v>
      </c>
      <c r="E30" s="8">
        <f t="shared" si="0"/>
        <v>7.1999999999999993</v>
      </c>
      <c r="I30" s="8">
        <f t="shared" si="1"/>
        <v>45</v>
      </c>
      <c r="J30" s="8">
        <f t="shared" si="2"/>
        <v>1.2</v>
      </c>
      <c r="K30" s="8">
        <f t="shared" si="6"/>
        <v>37.5</v>
      </c>
      <c r="L30" s="8">
        <f t="shared" si="7"/>
        <v>45</v>
      </c>
    </row>
    <row r="31" spans="1:12" x14ac:dyDescent="0.25">
      <c r="A31" s="8">
        <f t="shared" si="3"/>
        <v>30</v>
      </c>
      <c r="B31" s="8">
        <f t="shared" si="8"/>
        <v>1.3</v>
      </c>
      <c r="C31" s="8">
        <f t="shared" si="4"/>
        <v>23.5</v>
      </c>
      <c r="D31" s="8">
        <f t="shared" si="5"/>
        <v>30.55</v>
      </c>
      <c r="E31" s="8">
        <f t="shared" si="0"/>
        <v>8.4500000000000011</v>
      </c>
      <c r="I31" s="8">
        <f t="shared" si="1"/>
        <v>45</v>
      </c>
      <c r="J31" s="8">
        <f t="shared" si="2"/>
        <v>1.3</v>
      </c>
      <c r="K31" s="8">
        <f t="shared" si="6"/>
        <v>34.615384615384613</v>
      </c>
      <c r="L31" s="8">
        <f t="shared" si="7"/>
        <v>45</v>
      </c>
    </row>
    <row r="32" spans="1:12" x14ac:dyDescent="0.25">
      <c r="A32" s="8">
        <f t="shared" si="3"/>
        <v>30</v>
      </c>
      <c r="B32" s="8">
        <f t="shared" si="8"/>
        <v>1.4000000000000001</v>
      </c>
      <c r="C32" s="8">
        <f t="shared" si="4"/>
        <v>23</v>
      </c>
      <c r="D32" s="8">
        <f t="shared" si="5"/>
        <v>32.200000000000003</v>
      </c>
      <c r="E32" s="8">
        <f t="shared" si="0"/>
        <v>9.8000000000000025</v>
      </c>
      <c r="I32" s="8">
        <f t="shared" si="1"/>
        <v>45</v>
      </c>
      <c r="J32" s="8">
        <f t="shared" si="2"/>
        <v>1.4000000000000001</v>
      </c>
      <c r="K32" s="8">
        <f t="shared" si="6"/>
        <v>32.142857142857139</v>
      </c>
      <c r="L32" s="8">
        <f t="shared" si="7"/>
        <v>45</v>
      </c>
    </row>
    <row r="33" spans="1:12" x14ac:dyDescent="0.25">
      <c r="A33" s="8">
        <f t="shared" si="3"/>
        <v>30</v>
      </c>
      <c r="B33" s="8">
        <f t="shared" si="8"/>
        <v>1.5000000000000002</v>
      </c>
      <c r="C33" s="8">
        <f t="shared" si="4"/>
        <v>22.5</v>
      </c>
      <c r="D33" s="8">
        <f t="shared" si="5"/>
        <v>33.750000000000007</v>
      </c>
      <c r="E33" s="8">
        <f t="shared" si="0"/>
        <v>11.250000000000004</v>
      </c>
      <c r="I33" s="8">
        <f t="shared" si="1"/>
        <v>45</v>
      </c>
      <c r="J33" s="8">
        <f t="shared" si="2"/>
        <v>1.5000000000000002</v>
      </c>
      <c r="K33" s="8">
        <f t="shared" si="6"/>
        <v>29.999999999999996</v>
      </c>
      <c r="L33" s="8">
        <f t="shared" si="7"/>
        <v>45</v>
      </c>
    </row>
    <row r="34" spans="1:12" x14ac:dyDescent="0.25">
      <c r="A34" s="8">
        <f t="shared" si="3"/>
        <v>30</v>
      </c>
      <c r="B34" s="8">
        <f t="shared" si="8"/>
        <v>1.6000000000000003</v>
      </c>
      <c r="C34" s="8">
        <f t="shared" si="4"/>
        <v>22</v>
      </c>
      <c r="D34" s="8">
        <f t="shared" si="5"/>
        <v>35.20000000000001</v>
      </c>
      <c r="E34" s="8">
        <f t="shared" si="0"/>
        <v>12.800000000000004</v>
      </c>
      <c r="I34" s="8">
        <f t="shared" si="1"/>
        <v>45</v>
      </c>
      <c r="J34" s="8">
        <f t="shared" si="2"/>
        <v>1.6000000000000003</v>
      </c>
      <c r="K34" s="8">
        <f t="shared" si="6"/>
        <v>28.124999999999993</v>
      </c>
      <c r="L34" s="8">
        <f t="shared" si="7"/>
        <v>45</v>
      </c>
    </row>
    <row r="35" spans="1:12" x14ac:dyDescent="0.25">
      <c r="A35" s="8">
        <f t="shared" si="3"/>
        <v>30</v>
      </c>
      <c r="B35" s="8">
        <f t="shared" si="8"/>
        <v>1.7000000000000004</v>
      </c>
      <c r="C35" s="8">
        <f t="shared" si="4"/>
        <v>21.5</v>
      </c>
      <c r="D35" s="8">
        <f t="shared" si="5"/>
        <v>36.550000000000011</v>
      </c>
      <c r="E35" s="8">
        <f t="shared" si="0"/>
        <v>14.450000000000006</v>
      </c>
      <c r="I35" s="8">
        <f t="shared" si="1"/>
        <v>45</v>
      </c>
      <c r="J35" s="8">
        <f t="shared" si="2"/>
        <v>1.7000000000000004</v>
      </c>
      <c r="K35" s="8">
        <f t="shared" si="6"/>
        <v>26.470588235294112</v>
      </c>
      <c r="L35" s="8">
        <f t="shared" si="7"/>
        <v>45</v>
      </c>
    </row>
    <row r="36" spans="1:12" x14ac:dyDescent="0.25">
      <c r="A36" s="8">
        <f t="shared" si="3"/>
        <v>30</v>
      </c>
      <c r="B36" s="8">
        <f t="shared" si="8"/>
        <v>1.8000000000000005</v>
      </c>
      <c r="C36" s="8">
        <f t="shared" si="4"/>
        <v>21</v>
      </c>
      <c r="D36" s="8">
        <f t="shared" si="5"/>
        <v>37.800000000000011</v>
      </c>
      <c r="E36" s="8">
        <f t="shared" si="0"/>
        <v>16.200000000000006</v>
      </c>
      <c r="I36" s="8">
        <f t="shared" si="1"/>
        <v>45</v>
      </c>
      <c r="J36" s="8">
        <f t="shared" si="2"/>
        <v>1.8000000000000005</v>
      </c>
      <c r="K36" s="8">
        <f t="shared" si="6"/>
        <v>24.999999999999993</v>
      </c>
      <c r="L36" s="8">
        <f t="shared" si="7"/>
        <v>45</v>
      </c>
    </row>
    <row r="37" spans="1:12" x14ac:dyDescent="0.25">
      <c r="A37" s="8">
        <f t="shared" si="3"/>
        <v>30</v>
      </c>
      <c r="B37" s="8">
        <f t="shared" si="8"/>
        <v>1.9000000000000006</v>
      </c>
      <c r="C37" s="8">
        <f t="shared" si="4"/>
        <v>20.499999999999996</v>
      </c>
      <c r="D37" s="8">
        <f t="shared" si="5"/>
        <v>38.950000000000003</v>
      </c>
      <c r="E37" s="8">
        <f t="shared" si="0"/>
        <v>18.050000000000011</v>
      </c>
      <c r="I37" s="8">
        <f t="shared" si="1"/>
        <v>45</v>
      </c>
      <c r="J37" s="8">
        <f t="shared" si="2"/>
        <v>1.9000000000000006</v>
      </c>
      <c r="K37" s="8">
        <f t="shared" si="6"/>
        <v>23.684210526315784</v>
      </c>
      <c r="L37" s="8">
        <f t="shared" si="7"/>
        <v>45</v>
      </c>
    </row>
    <row r="38" spans="1:12" x14ac:dyDescent="0.25">
      <c r="A38" s="8">
        <f t="shared" si="3"/>
        <v>30</v>
      </c>
      <c r="B38" s="8">
        <f t="shared" si="8"/>
        <v>2.0000000000000004</v>
      </c>
      <c r="C38" s="8">
        <f t="shared" si="4"/>
        <v>20</v>
      </c>
      <c r="D38" s="8">
        <f t="shared" si="5"/>
        <v>40.000000000000007</v>
      </c>
      <c r="E38" s="8">
        <f t="shared" si="0"/>
        <v>20.000000000000007</v>
      </c>
      <c r="I38" s="8">
        <f t="shared" si="1"/>
        <v>45</v>
      </c>
      <c r="J38" s="8">
        <f t="shared" si="2"/>
        <v>2.0000000000000004</v>
      </c>
      <c r="K38" s="8">
        <f t="shared" si="6"/>
        <v>22.499999999999996</v>
      </c>
      <c r="L38" s="8">
        <f t="shared" si="7"/>
        <v>45</v>
      </c>
    </row>
    <row r="39" spans="1:12" x14ac:dyDescent="0.25">
      <c r="A39" s="8">
        <f t="shared" si="3"/>
        <v>30</v>
      </c>
      <c r="B39" s="8">
        <f t="shared" si="8"/>
        <v>2.1000000000000005</v>
      </c>
      <c r="C39" s="8">
        <f t="shared" si="4"/>
        <v>19.499999999999996</v>
      </c>
      <c r="D39" s="8">
        <f t="shared" si="5"/>
        <v>40.950000000000003</v>
      </c>
      <c r="E39" s="8">
        <f t="shared" si="0"/>
        <v>22.050000000000011</v>
      </c>
      <c r="I39" s="8">
        <f t="shared" si="1"/>
        <v>45</v>
      </c>
      <c r="J39" s="8">
        <f t="shared" si="2"/>
        <v>2.1000000000000005</v>
      </c>
      <c r="K39" s="8">
        <f t="shared" si="6"/>
        <v>21.428571428571423</v>
      </c>
      <c r="L39" s="8">
        <f t="shared" si="7"/>
        <v>45</v>
      </c>
    </row>
    <row r="40" spans="1:12" x14ac:dyDescent="0.25">
      <c r="A40" s="8">
        <f t="shared" si="3"/>
        <v>30</v>
      </c>
      <c r="B40" s="8">
        <f t="shared" si="8"/>
        <v>2.2000000000000006</v>
      </c>
      <c r="C40" s="8">
        <f t="shared" si="4"/>
        <v>18.999999999999996</v>
      </c>
      <c r="D40" s="8">
        <f t="shared" si="5"/>
        <v>41.800000000000004</v>
      </c>
      <c r="E40" s="8">
        <f t="shared" si="0"/>
        <v>24.200000000000014</v>
      </c>
      <c r="I40" s="8">
        <f t="shared" si="1"/>
        <v>45</v>
      </c>
      <c r="J40" s="8">
        <f t="shared" si="2"/>
        <v>2.2000000000000006</v>
      </c>
      <c r="K40" s="8">
        <f t="shared" si="6"/>
        <v>20.45454545454545</v>
      </c>
      <c r="L40" s="8">
        <f t="shared" si="7"/>
        <v>45</v>
      </c>
    </row>
    <row r="41" spans="1:12" x14ac:dyDescent="0.25">
      <c r="A41" s="8">
        <f t="shared" si="3"/>
        <v>30</v>
      </c>
      <c r="B41" s="8">
        <f t="shared" si="8"/>
        <v>2.3000000000000007</v>
      </c>
      <c r="C41" s="8">
        <f t="shared" si="4"/>
        <v>18.499999999999996</v>
      </c>
      <c r="D41" s="8">
        <f t="shared" si="5"/>
        <v>42.550000000000004</v>
      </c>
      <c r="E41" s="8">
        <f t="shared" si="0"/>
        <v>26.450000000000017</v>
      </c>
      <c r="I41" s="8">
        <f t="shared" si="1"/>
        <v>45</v>
      </c>
      <c r="J41" s="8">
        <f t="shared" si="2"/>
        <v>2.3000000000000007</v>
      </c>
      <c r="K41" s="8">
        <f t="shared" si="6"/>
        <v>19.565217391304341</v>
      </c>
      <c r="L41" s="10">
        <f t="shared" si="7"/>
        <v>45</v>
      </c>
    </row>
    <row r="42" spans="1:12" x14ac:dyDescent="0.25">
      <c r="A42" s="8">
        <f t="shared" si="3"/>
        <v>30</v>
      </c>
      <c r="B42" s="8">
        <f t="shared" si="8"/>
        <v>2.4000000000000008</v>
      </c>
      <c r="C42" s="8">
        <f t="shared" si="4"/>
        <v>17.999999999999996</v>
      </c>
      <c r="D42" s="8">
        <f t="shared" si="5"/>
        <v>43.2</v>
      </c>
      <c r="E42" s="8">
        <f t="shared" si="0"/>
        <v>28.800000000000022</v>
      </c>
      <c r="I42" s="8">
        <f t="shared" si="1"/>
        <v>45</v>
      </c>
      <c r="J42" s="8">
        <f t="shared" si="2"/>
        <v>2.4000000000000008</v>
      </c>
      <c r="K42" s="8">
        <f t="shared" si="6"/>
        <v>18.749999999999993</v>
      </c>
      <c r="L42" s="10">
        <f t="shared" si="7"/>
        <v>45</v>
      </c>
    </row>
    <row r="43" spans="1:12" x14ac:dyDescent="0.25">
      <c r="A43" s="8">
        <f t="shared" si="3"/>
        <v>30</v>
      </c>
      <c r="B43" s="8">
        <f t="shared" si="8"/>
        <v>2.5000000000000009</v>
      </c>
      <c r="C43" s="8">
        <f t="shared" si="4"/>
        <v>17.499999999999996</v>
      </c>
      <c r="D43" s="8">
        <f t="shared" si="5"/>
        <v>43.750000000000007</v>
      </c>
      <c r="E43" s="8">
        <f t="shared" si="0"/>
        <v>31.250000000000021</v>
      </c>
      <c r="I43" s="8">
        <f t="shared" si="1"/>
        <v>45</v>
      </c>
      <c r="J43" s="8">
        <f t="shared" si="2"/>
        <v>2.5000000000000009</v>
      </c>
      <c r="K43" s="8">
        <f t="shared" si="6"/>
        <v>17.999999999999993</v>
      </c>
      <c r="L43" s="10">
        <f t="shared" si="7"/>
        <v>45</v>
      </c>
    </row>
    <row r="44" spans="1:12" x14ac:dyDescent="0.25">
      <c r="A44" s="8">
        <f t="shared" si="3"/>
        <v>30</v>
      </c>
      <c r="B44" s="8">
        <f t="shared" si="8"/>
        <v>2.600000000000001</v>
      </c>
      <c r="C44" s="8">
        <f t="shared" si="4"/>
        <v>16.999999999999993</v>
      </c>
      <c r="D44" s="8">
        <f t="shared" si="5"/>
        <v>44.199999999999996</v>
      </c>
      <c r="E44" s="8">
        <f t="shared" si="0"/>
        <v>33.800000000000026</v>
      </c>
      <c r="I44" s="8">
        <f t="shared" si="1"/>
        <v>45</v>
      </c>
      <c r="J44" s="8">
        <f t="shared" si="2"/>
        <v>2.600000000000001</v>
      </c>
      <c r="K44" s="8">
        <f t="shared" si="6"/>
        <v>17.307692307692299</v>
      </c>
      <c r="L44" s="10">
        <f t="shared" si="7"/>
        <v>44.999999999999993</v>
      </c>
    </row>
    <row r="45" spans="1:12" x14ac:dyDescent="0.25">
      <c r="A45" s="8">
        <f t="shared" si="3"/>
        <v>30</v>
      </c>
      <c r="B45" s="8">
        <f t="shared" si="8"/>
        <v>2.7000000000000011</v>
      </c>
      <c r="C45" s="8">
        <f t="shared" si="4"/>
        <v>16.499999999999993</v>
      </c>
      <c r="D45" s="8">
        <f t="shared" si="5"/>
        <v>44.55</v>
      </c>
      <c r="E45" s="8">
        <f t="shared" si="0"/>
        <v>36.450000000000024</v>
      </c>
      <c r="I45" s="8">
        <f t="shared" si="1"/>
        <v>45</v>
      </c>
      <c r="J45" s="8">
        <f t="shared" si="2"/>
        <v>2.7000000000000011</v>
      </c>
      <c r="K45" s="8">
        <f t="shared" si="6"/>
        <v>16.666666666666661</v>
      </c>
      <c r="L45" s="10">
        <f t="shared" si="7"/>
        <v>45</v>
      </c>
    </row>
    <row r="46" spans="1:12" x14ac:dyDescent="0.25">
      <c r="A46" s="8">
        <f t="shared" si="3"/>
        <v>30</v>
      </c>
      <c r="B46" s="8">
        <f t="shared" si="8"/>
        <v>2.8000000000000012</v>
      </c>
      <c r="C46" s="8">
        <f t="shared" si="4"/>
        <v>15.999999999999995</v>
      </c>
      <c r="D46" s="8">
        <f t="shared" si="5"/>
        <v>44.800000000000004</v>
      </c>
      <c r="E46" s="8">
        <f t="shared" si="0"/>
        <v>39.200000000000031</v>
      </c>
      <c r="I46" s="8">
        <f t="shared" si="1"/>
        <v>45</v>
      </c>
      <c r="J46" s="8">
        <f t="shared" si="2"/>
        <v>2.8000000000000012</v>
      </c>
      <c r="K46" s="8">
        <f t="shared" si="6"/>
        <v>16.071428571428566</v>
      </c>
      <c r="L46" s="10">
        <f t="shared" si="7"/>
        <v>45</v>
      </c>
    </row>
    <row r="47" spans="1:12" x14ac:dyDescent="0.25">
      <c r="A47" s="8">
        <f t="shared" si="3"/>
        <v>30</v>
      </c>
      <c r="B47" s="8">
        <f t="shared" si="8"/>
        <v>2.9000000000000012</v>
      </c>
      <c r="C47" s="8">
        <f t="shared" si="4"/>
        <v>15.499999999999993</v>
      </c>
      <c r="D47" s="8">
        <f t="shared" si="5"/>
        <v>44.949999999999996</v>
      </c>
      <c r="E47" s="8">
        <f t="shared" si="0"/>
        <v>42.05000000000004</v>
      </c>
      <c r="I47" s="8">
        <f t="shared" si="1"/>
        <v>45</v>
      </c>
      <c r="J47" s="8">
        <f t="shared" si="2"/>
        <v>2.9000000000000012</v>
      </c>
      <c r="K47" s="8">
        <f t="shared" si="6"/>
        <v>15.517241379310338</v>
      </c>
      <c r="L47" s="10">
        <f t="shared" si="7"/>
        <v>45</v>
      </c>
    </row>
    <row r="48" spans="1:12" x14ac:dyDescent="0.25">
      <c r="A48" s="8">
        <f t="shared" si="3"/>
        <v>30</v>
      </c>
      <c r="B48" s="8">
        <f t="shared" si="8"/>
        <v>3.0000000000000013</v>
      </c>
      <c r="C48" s="8">
        <f t="shared" si="4"/>
        <v>14.999999999999993</v>
      </c>
      <c r="D48" s="8">
        <f t="shared" si="5"/>
        <v>45</v>
      </c>
      <c r="E48" s="8">
        <f t="shared" si="0"/>
        <v>45.000000000000036</v>
      </c>
      <c r="I48" s="8">
        <f t="shared" si="1"/>
        <v>45</v>
      </c>
      <c r="J48" s="8">
        <f t="shared" si="2"/>
        <v>3.0000000000000013</v>
      </c>
      <c r="K48" s="8">
        <f t="shared" si="6"/>
        <v>14.999999999999993</v>
      </c>
      <c r="L48" s="10">
        <f t="shared" si="7"/>
        <v>45</v>
      </c>
    </row>
    <row r="49" spans="1:12" x14ac:dyDescent="0.25">
      <c r="A49" s="8">
        <f t="shared" si="3"/>
        <v>30</v>
      </c>
      <c r="B49" s="8">
        <f t="shared" si="8"/>
        <v>3.1000000000000014</v>
      </c>
      <c r="C49" s="8">
        <f t="shared" si="4"/>
        <v>14.499999999999993</v>
      </c>
      <c r="D49" s="8">
        <f t="shared" si="5"/>
        <v>44.949999999999996</v>
      </c>
      <c r="E49" s="8">
        <f t="shared" si="0"/>
        <v>48.05000000000004</v>
      </c>
      <c r="I49" s="8">
        <f t="shared" si="1"/>
        <v>45</v>
      </c>
      <c r="J49" s="8">
        <f t="shared" si="2"/>
        <v>3.1000000000000014</v>
      </c>
      <c r="K49" s="8">
        <f t="shared" si="6"/>
        <v>14.516129032258059</v>
      </c>
      <c r="L49" s="10">
        <f t="shared" si="7"/>
        <v>45</v>
      </c>
    </row>
    <row r="50" spans="1:12" x14ac:dyDescent="0.25">
      <c r="A50" s="8">
        <f t="shared" si="3"/>
        <v>30</v>
      </c>
      <c r="B50" s="8">
        <f t="shared" si="8"/>
        <v>3.2000000000000015</v>
      </c>
      <c r="C50" s="8">
        <f t="shared" si="4"/>
        <v>13.999999999999993</v>
      </c>
      <c r="D50" s="8">
        <f t="shared" si="5"/>
        <v>44.8</v>
      </c>
      <c r="E50" s="8">
        <f t="shared" si="0"/>
        <v>51.200000000000045</v>
      </c>
      <c r="I50" s="8">
        <f t="shared" si="1"/>
        <v>45</v>
      </c>
      <c r="J50" s="8">
        <f t="shared" si="2"/>
        <v>3.2000000000000015</v>
      </c>
      <c r="K50" s="8">
        <f t="shared" si="6"/>
        <v>14.062499999999993</v>
      </c>
      <c r="L50" s="10">
        <f t="shared" si="7"/>
        <v>45</v>
      </c>
    </row>
    <row r="51" spans="1:12" x14ac:dyDescent="0.25">
      <c r="A51" s="8">
        <f t="shared" si="3"/>
        <v>30</v>
      </c>
      <c r="B51" s="8">
        <f t="shared" si="8"/>
        <v>3.3000000000000016</v>
      </c>
      <c r="C51" s="8">
        <f t="shared" si="4"/>
        <v>13.499999999999993</v>
      </c>
      <c r="D51" s="8">
        <f t="shared" si="5"/>
        <v>44.55</v>
      </c>
      <c r="E51" s="8">
        <f t="shared" ref="E51:E77" si="9">B51*B51*$B$3</f>
        <v>54.45000000000006</v>
      </c>
      <c r="I51" s="8">
        <f t="shared" ref="I51:I82" si="10">MAX($D$19:$D$77)</f>
        <v>45</v>
      </c>
      <c r="J51" s="8">
        <f t="shared" ref="J51:J77" si="11">B51</f>
        <v>3.3000000000000016</v>
      </c>
      <c r="K51" s="8">
        <f t="shared" si="6"/>
        <v>13.63636363636363</v>
      </c>
      <c r="L51" s="10">
        <f t="shared" si="7"/>
        <v>45</v>
      </c>
    </row>
    <row r="52" spans="1:12" x14ac:dyDescent="0.25">
      <c r="A52" s="8">
        <f t="shared" si="3"/>
        <v>30</v>
      </c>
      <c r="B52" s="8">
        <f t="shared" si="8"/>
        <v>3.4000000000000017</v>
      </c>
      <c r="C52" s="8">
        <f t="shared" si="4"/>
        <v>12.999999999999993</v>
      </c>
      <c r="D52" s="8">
        <f t="shared" si="5"/>
        <v>44.199999999999996</v>
      </c>
      <c r="E52" s="8">
        <f t="shared" si="9"/>
        <v>57.800000000000054</v>
      </c>
      <c r="I52" s="8">
        <f t="shared" si="10"/>
        <v>45</v>
      </c>
      <c r="J52" s="8">
        <f t="shared" si="11"/>
        <v>3.4000000000000017</v>
      </c>
      <c r="K52" s="8">
        <f t="shared" si="6"/>
        <v>13.235294117647053</v>
      </c>
      <c r="L52" s="10">
        <f t="shared" si="7"/>
        <v>45</v>
      </c>
    </row>
    <row r="53" spans="1:12" x14ac:dyDescent="0.25">
      <c r="A53" s="8">
        <f t="shared" si="3"/>
        <v>30</v>
      </c>
      <c r="B53" s="8">
        <f t="shared" si="8"/>
        <v>3.5000000000000018</v>
      </c>
      <c r="C53" s="8">
        <f t="shared" si="4"/>
        <v>12.499999999999993</v>
      </c>
      <c r="D53" s="8">
        <f t="shared" si="5"/>
        <v>43.75</v>
      </c>
      <c r="E53" s="8">
        <f t="shared" si="9"/>
        <v>61.250000000000064</v>
      </c>
      <c r="I53" s="8">
        <f t="shared" si="10"/>
        <v>45</v>
      </c>
      <c r="J53" s="8">
        <f t="shared" si="11"/>
        <v>3.5000000000000018</v>
      </c>
      <c r="K53" s="8">
        <f t="shared" si="6"/>
        <v>12.857142857142851</v>
      </c>
      <c r="L53" s="10">
        <f t="shared" si="7"/>
        <v>45</v>
      </c>
    </row>
    <row r="54" spans="1:12" x14ac:dyDescent="0.25">
      <c r="A54" s="8">
        <f t="shared" si="3"/>
        <v>30</v>
      </c>
      <c r="B54" s="8">
        <f t="shared" si="8"/>
        <v>3.6000000000000019</v>
      </c>
      <c r="C54" s="8">
        <f t="shared" si="4"/>
        <v>11.999999999999989</v>
      </c>
      <c r="D54" s="8">
        <f t="shared" si="5"/>
        <v>43.199999999999982</v>
      </c>
      <c r="E54" s="8">
        <f t="shared" si="9"/>
        <v>64.800000000000068</v>
      </c>
      <c r="I54" s="8">
        <f t="shared" si="10"/>
        <v>45</v>
      </c>
      <c r="J54" s="8">
        <f t="shared" si="11"/>
        <v>3.6000000000000019</v>
      </c>
      <c r="K54" s="8">
        <f t="shared" si="6"/>
        <v>12.499999999999993</v>
      </c>
      <c r="L54" s="10">
        <f t="shared" si="7"/>
        <v>45</v>
      </c>
    </row>
    <row r="55" spans="1:12" x14ac:dyDescent="0.25">
      <c r="A55" s="8">
        <f t="shared" si="3"/>
        <v>30</v>
      </c>
      <c r="B55" s="8">
        <f t="shared" si="8"/>
        <v>3.700000000000002</v>
      </c>
      <c r="C55" s="8">
        <f t="shared" si="4"/>
        <v>11.499999999999989</v>
      </c>
      <c r="D55" s="8">
        <f t="shared" si="5"/>
        <v>42.549999999999983</v>
      </c>
      <c r="E55" s="8">
        <f t="shared" si="9"/>
        <v>68.450000000000074</v>
      </c>
      <c r="I55" s="8">
        <f t="shared" si="10"/>
        <v>45</v>
      </c>
      <c r="J55" s="8">
        <f t="shared" si="11"/>
        <v>3.700000000000002</v>
      </c>
      <c r="K55" s="8">
        <f t="shared" si="6"/>
        <v>12.162162162162156</v>
      </c>
      <c r="L55" s="10">
        <f t="shared" si="7"/>
        <v>45</v>
      </c>
    </row>
    <row r="56" spans="1:12" x14ac:dyDescent="0.25">
      <c r="A56" s="8">
        <f t="shared" si="3"/>
        <v>30</v>
      </c>
      <c r="B56" s="8">
        <f t="shared" si="8"/>
        <v>3.800000000000002</v>
      </c>
      <c r="C56" s="8">
        <f t="shared" si="4"/>
        <v>10.999999999999989</v>
      </c>
      <c r="D56" s="8">
        <f t="shared" si="5"/>
        <v>41.799999999999983</v>
      </c>
      <c r="E56" s="8">
        <f t="shared" si="9"/>
        <v>72.200000000000074</v>
      </c>
      <c r="I56" s="8">
        <f t="shared" si="10"/>
        <v>45</v>
      </c>
      <c r="J56" s="8">
        <f t="shared" si="11"/>
        <v>3.800000000000002</v>
      </c>
      <c r="K56" s="8">
        <f t="shared" si="6"/>
        <v>11.842105263157888</v>
      </c>
      <c r="L56" s="10">
        <f t="shared" si="7"/>
        <v>45</v>
      </c>
    </row>
    <row r="57" spans="1:12" x14ac:dyDescent="0.25">
      <c r="A57" s="8">
        <f t="shared" si="3"/>
        <v>30</v>
      </c>
      <c r="B57" s="8">
        <f t="shared" si="8"/>
        <v>3.9000000000000021</v>
      </c>
      <c r="C57" s="8">
        <f t="shared" si="4"/>
        <v>10.499999999999989</v>
      </c>
      <c r="D57" s="8">
        <f t="shared" si="5"/>
        <v>40.949999999999982</v>
      </c>
      <c r="E57" s="8">
        <f t="shared" si="9"/>
        <v>76.050000000000082</v>
      </c>
      <c r="I57" s="8">
        <f t="shared" si="10"/>
        <v>45</v>
      </c>
      <c r="J57" s="8">
        <f t="shared" si="11"/>
        <v>3.9000000000000021</v>
      </c>
      <c r="K57" s="8">
        <f t="shared" si="6"/>
        <v>11.538461538461533</v>
      </c>
      <c r="L57" s="10">
        <f t="shared" si="7"/>
        <v>45</v>
      </c>
    </row>
    <row r="58" spans="1:12" x14ac:dyDescent="0.25">
      <c r="A58" s="8">
        <f t="shared" si="3"/>
        <v>30</v>
      </c>
      <c r="B58" s="8">
        <f t="shared" si="8"/>
        <v>4.0000000000000018</v>
      </c>
      <c r="C58" s="8">
        <f t="shared" si="4"/>
        <v>9.9999999999999929</v>
      </c>
      <c r="D58" s="8">
        <f t="shared" si="5"/>
        <v>39.999999999999986</v>
      </c>
      <c r="E58" s="8">
        <f t="shared" si="9"/>
        <v>80.000000000000071</v>
      </c>
      <c r="I58" s="8">
        <f t="shared" si="10"/>
        <v>45</v>
      </c>
      <c r="J58" s="8">
        <f t="shared" si="11"/>
        <v>4.0000000000000018</v>
      </c>
      <c r="K58" s="8">
        <f t="shared" si="6"/>
        <v>11.249999999999995</v>
      </c>
      <c r="L58" s="10">
        <f t="shared" si="7"/>
        <v>45</v>
      </c>
    </row>
    <row r="59" spans="1:12" x14ac:dyDescent="0.25">
      <c r="A59" s="8">
        <f t="shared" si="3"/>
        <v>30</v>
      </c>
      <c r="B59" s="8">
        <f t="shared" si="8"/>
        <v>4.1000000000000014</v>
      </c>
      <c r="C59" s="8">
        <f t="shared" si="4"/>
        <v>9.4999999999999929</v>
      </c>
      <c r="D59" s="8">
        <f t="shared" si="5"/>
        <v>38.949999999999982</v>
      </c>
      <c r="E59" s="8">
        <f t="shared" si="9"/>
        <v>84.050000000000068</v>
      </c>
      <c r="I59" s="8">
        <f t="shared" si="10"/>
        <v>45</v>
      </c>
      <c r="J59" s="8">
        <f t="shared" si="11"/>
        <v>4.1000000000000014</v>
      </c>
      <c r="K59" s="8">
        <f t="shared" si="6"/>
        <v>10.975609756097557</v>
      </c>
      <c r="L59" s="10">
        <f t="shared" si="7"/>
        <v>45</v>
      </c>
    </row>
    <row r="60" spans="1:12" x14ac:dyDescent="0.25">
      <c r="A60" s="8">
        <f t="shared" si="3"/>
        <v>30</v>
      </c>
      <c r="B60" s="8">
        <f t="shared" si="8"/>
        <v>4.2000000000000011</v>
      </c>
      <c r="C60" s="8">
        <f t="shared" si="4"/>
        <v>8.9999999999999929</v>
      </c>
      <c r="D60" s="8">
        <f t="shared" si="5"/>
        <v>37.799999999999983</v>
      </c>
      <c r="E60" s="8">
        <f t="shared" si="9"/>
        <v>88.200000000000045</v>
      </c>
      <c r="I60" s="8">
        <f t="shared" si="10"/>
        <v>45</v>
      </c>
      <c r="J60" s="8">
        <f t="shared" si="11"/>
        <v>4.2000000000000011</v>
      </c>
      <c r="K60" s="8">
        <f t="shared" si="6"/>
        <v>10.714285714285712</v>
      </c>
      <c r="L60" s="10">
        <f t="shared" si="7"/>
        <v>45</v>
      </c>
    </row>
    <row r="61" spans="1:12" x14ac:dyDescent="0.25">
      <c r="A61" s="8">
        <f t="shared" si="3"/>
        <v>30</v>
      </c>
      <c r="B61" s="8">
        <f t="shared" si="8"/>
        <v>4.3000000000000007</v>
      </c>
      <c r="C61" s="8">
        <f t="shared" si="4"/>
        <v>8.4999999999999964</v>
      </c>
      <c r="D61" s="8">
        <f t="shared" si="5"/>
        <v>36.54999999999999</v>
      </c>
      <c r="E61" s="8">
        <f t="shared" si="9"/>
        <v>92.450000000000031</v>
      </c>
      <c r="I61" s="8">
        <f t="shared" si="10"/>
        <v>45</v>
      </c>
      <c r="J61" s="8">
        <f t="shared" si="11"/>
        <v>4.3000000000000007</v>
      </c>
      <c r="K61" s="8">
        <f t="shared" si="6"/>
        <v>10.465116279069766</v>
      </c>
      <c r="L61" s="10">
        <f t="shared" si="7"/>
        <v>45</v>
      </c>
    </row>
    <row r="62" spans="1:12" x14ac:dyDescent="0.25">
      <c r="A62" s="8">
        <f t="shared" si="3"/>
        <v>30</v>
      </c>
      <c r="B62" s="8">
        <f t="shared" si="8"/>
        <v>4.4000000000000004</v>
      </c>
      <c r="C62" s="8">
        <f t="shared" si="4"/>
        <v>8</v>
      </c>
      <c r="D62" s="8">
        <f t="shared" si="5"/>
        <v>35.200000000000003</v>
      </c>
      <c r="E62" s="8">
        <f t="shared" si="9"/>
        <v>96.800000000000011</v>
      </c>
      <c r="I62" s="8">
        <f t="shared" si="10"/>
        <v>45</v>
      </c>
      <c r="J62" s="8">
        <f t="shared" si="11"/>
        <v>4.4000000000000004</v>
      </c>
      <c r="K62" s="8">
        <f t="shared" si="6"/>
        <v>10.227272727272727</v>
      </c>
      <c r="L62" s="10">
        <f t="shared" si="7"/>
        <v>45</v>
      </c>
    </row>
    <row r="63" spans="1:12" x14ac:dyDescent="0.25">
      <c r="A63" s="8">
        <f t="shared" si="3"/>
        <v>30</v>
      </c>
      <c r="B63" s="8">
        <f t="shared" si="8"/>
        <v>4.5</v>
      </c>
      <c r="C63" s="8">
        <f t="shared" si="4"/>
        <v>7.5</v>
      </c>
      <c r="D63" s="8">
        <f t="shared" si="5"/>
        <v>33.75</v>
      </c>
      <c r="E63" s="8">
        <f t="shared" si="9"/>
        <v>101.25</v>
      </c>
      <c r="I63" s="8">
        <f t="shared" si="10"/>
        <v>45</v>
      </c>
      <c r="J63" s="8">
        <f t="shared" si="11"/>
        <v>4.5</v>
      </c>
      <c r="K63" s="8">
        <f t="shared" si="6"/>
        <v>10</v>
      </c>
      <c r="L63" s="10">
        <f t="shared" si="7"/>
        <v>45</v>
      </c>
    </row>
    <row r="64" spans="1:12" x14ac:dyDescent="0.25">
      <c r="A64" s="8">
        <f t="shared" si="3"/>
        <v>30</v>
      </c>
      <c r="B64" s="8">
        <f t="shared" si="8"/>
        <v>4.5999999999999996</v>
      </c>
      <c r="C64" s="8">
        <f t="shared" si="4"/>
        <v>7</v>
      </c>
      <c r="D64" s="8">
        <f t="shared" si="5"/>
        <v>32.199999999999996</v>
      </c>
      <c r="E64" s="8">
        <f t="shared" si="9"/>
        <v>105.79999999999998</v>
      </c>
      <c r="I64" s="8">
        <f t="shared" si="10"/>
        <v>45</v>
      </c>
      <c r="J64" s="8">
        <f t="shared" si="11"/>
        <v>4.5999999999999996</v>
      </c>
      <c r="K64" s="8">
        <f t="shared" si="6"/>
        <v>9.7826086956521738</v>
      </c>
      <c r="L64" s="10">
        <f t="shared" si="7"/>
        <v>44.999999999999993</v>
      </c>
    </row>
    <row r="65" spans="1:12" x14ac:dyDescent="0.25">
      <c r="A65" s="8">
        <f t="shared" si="3"/>
        <v>30</v>
      </c>
      <c r="B65" s="8">
        <f t="shared" si="8"/>
        <v>4.6999999999999993</v>
      </c>
      <c r="C65" s="8">
        <f t="shared" si="4"/>
        <v>6.5000000000000036</v>
      </c>
      <c r="D65" s="8">
        <f t="shared" si="5"/>
        <v>30.550000000000011</v>
      </c>
      <c r="E65" s="8">
        <f t="shared" si="9"/>
        <v>110.44999999999996</v>
      </c>
      <c r="I65" s="8">
        <f t="shared" si="10"/>
        <v>45</v>
      </c>
      <c r="J65" s="8">
        <f t="shared" si="11"/>
        <v>4.6999999999999993</v>
      </c>
      <c r="K65" s="8">
        <f t="shared" si="6"/>
        <v>9.5744680851063837</v>
      </c>
      <c r="L65" s="10">
        <f t="shared" si="7"/>
        <v>45</v>
      </c>
    </row>
    <row r="66" spans="1:12" x14ac:dyDescent="0.25">
      <c r="A66" s="8">
        <f t="shared" si="3"/>
        <v>30</v>
      </c>
      <c r="B66" s="8">
        <f t="shared" si="8"/>
        <v>4.7999999999999989</v>
      </c>
      <c r="C66" s="8">
        <f t="shared" si="4"/>
        <v>6.0000000000000071</v>
      </c>
      <c r="D66" s="8">
        <f t="shared" si="5"/>
        <v>28.800000000000029</v>
      </c>
      <c r="E66" s="8">
        <f t="shared" si="9"/>
        <v>115.19999999999995</v>
      </c>
      <c r="I66" s="8">
        <f t="shared" si="10"/>
        <v>45</v>
      </c>
      <c r="J66" s="8">
        <f t="shared" si="11"/>
        <v>4.7999999999999989</v>
      </c>
      <c r="K66" s="8">
        <f t="shared" si="6"/>
        <v>9.3750000000000018</v>
      </c>
      <c r="L66" s="10">
        <f t="shared" si="7"/>
        <v>45</v>
      </c>
    </row>
    <row r="67" spans="1:12" x14ac:dyDescent="0.25">
      <c r="A67" s="8">
        <f t="shared" si="3"/>
        <v>30</v>
      </c>
      <c r="B67" s="8">
        <f t="shared" si="8"/>
        <v>4.8999999999999986</v>
      </c>
      <c r="C67" s="8">
        <f t="shared" si="4"/>
        <v>5.5000000000000071</v>
      </c>
      <c r="D67" s="8">
        <f t="shared" si="5"/>
        <v>26.950000000000028</v>
      </c>
      <c r="E67" s="8">
        <f t="shared" si="9"/>
        <v>120.04999999999994</v>
      </c>
      <c r="I67" s="8">
        <f t="shared" si="10"/>
        <v>45</v>
      </c>
      <c r="J67" s="8">
        <f t="shared" si="11"/>
        <v>4.8999999999999986</v>
      </c>
      <c r="K67" s="8">
        <f t="shared" si="6"/>
        <v>9.1836734693877577</v>
      </c>
      <c r="L67" s="10">
        <f t="shared" si="7"/>
        <v>45</v>
      </c>
    </row>
    <row r="68" spans="1:12" x14ac:dyDescent="0.25">
      <c r="A68" s="8">
        <f t="shared" si="3"/>
        <v>30</v>
      </c>
      <c r="B68" s="8">
        <f t="shared" si="8"/>
        <v>4.9999999999999982</v>
      </c>
      <c r="C68" s="8">
        <f t="shared" si="4"/>
        <v>5.0000000000000071</v>
      </c>
      <c r="D68" s="8">
        <f t="shared" si="5"/>
        <v>25.000000000000028</v>
      </c>
      <c r="E68" s="8">
        <f t="shared" si="9"/>
        <v>124.99999999999991</v>
      </c>
      <c r="I68" s="8">
        <f t="shared" si="10"/>
        <v>45</v>
      </c>
      <c r="J68" s="8">
        <f t="shared" si="11"/>
        <v>4.9999999999999982</v>
      </c>
      <c r="K68" s="8">
        <f t="shared" si="6"/>
        <v>9.0000000000000036</v>
      </c>
      <c r="L68" s="10">
        <f t="shared" si="7"/>
        <v>45</v>
      </c>
    </row>
    <row r="69" spans="1:12" x14ac:dyDescent="0.25">
      <c r="A69" s="8">
        <f t="shared" si="3"/>
        <v>30</v>
      </c>
      <c r="B69" s="8">
        <f t="shared" si="8"/>
        <v>5.0999999999999979</v>
      </c>
      <c r="C69" s="8">
        <f t="shared" si="4"/>
        <v>4.5000000000000107</v>
      </c>
      <c r="D69" s="8">
        <f t="shared" si="5"/>
        <v>22.950000000000045</v>
      </c>
      <c r="E69" s="8">
        <f t="shared" si="9"/>
        <v>130.0499999999999</v>
      </c>
      <c r="I69" s="8">
        <f t="shared" si="10"/>
        <v>45</v>
      </c>
      <c r="J69" s="8">
        <f t="shared" si="11"/>
        <v>5.0999999999999979</v>
      </c>
      <c r="K69" s="8">
        <f t="shared" si="6"/>
        <v>8.8235294117647101</v>
      </c>
      <c r="L69" s="10">
        <f t="shared" si="7"/>
        <v>45</v>
      </c>
    </row>
    <row r="70" spans="1:12" x14ac:dyDescent="0.25">
      <c r="A70" s="8">
        <f t="shared" si="3"/>
        <v>30</v>
      </c>
      <c r="B70" s="8">
        <f t="shared" si="8"/>
        <v>5.1999999999999975</v>
      </c>
      <c r="C70" s="8">
        <f t="shared" si="4"/>
        <v>4.0000000000000142</v>
      </c>
      <c r="D70" s="8">
        <f t="shared" si="5"/>
        <v>20.800000000000065</v>
      </c>
      <c r="E70" s="8">
        <f t="shared" si="9"/>
        <v>135.19999999999987</v>
      </c>
      <c r="I70" s="8">
        <f t="shared" si="10"/>
        <v>45</v>
      </c>
      <c r="J70" s="8">
        <f t="shared" si="11"/>
        <v>5.1999999999999975</v>
      </c>
      <c r="K70" s="8">
        <f t="shared" si="6"/>
        <v>8.6538461538461586</v>
      </c>
      <c r="L70" s="10">
        <f t="shared" si="7"/>
        <v>45</v>
      </c>
    </row>
    <row r="71" spans="1:12" x14ac:dyDescent="0.25">
      <c r="A71" s="8">
        <f t="shared" si="3"/>
        <v>30</v>
      </c>
      <c r="B71" s="8">
        <f t="shared" si="8"/>
        <v>5.2999999999999972</v>
      </c>
      <c r="C71" s="8">
        <f t="shared" si="4"/>
        <v>3.5000000000000142</v>
      </c>
      <c r="D71" s="8">
        <f t="shared" si="5"/>
        <v>18.550000000000065</v>
      </c>
      <c r="E71" s="8">
        <f t="shared" si="9"/>
        <v>140.44999999999985</v>
      </c>
      <c r="I71" s="8">
        <f t="shared" si="10"/>
        <v>45</v>
      </c>
      <c r="J71" s="8">
        <f t="shared" si="11"/>
        <v>5.2999999999999972</v>
      </c>
      <c r="K71" s="8">
        <f t="shared" si="6"/>
        <v>8.4905660377358529</v>
      </c>
      <c r="L71" s="10">
        <f t="shared" si="7"/>
        <v>45</v>
      </c>
    </row>
    <row r="72" spans="1:12" x14ac:dyDescent="0.25">
      <c r="A72" s="8">
        <f t="shared" si="3"/>
        <v>30</v>
      </c>
      <c r="B72" s="8">
        <f t="shared" si="8"/>
        <v>5.3999999999999968</v>
      </c>
      <c r="C72" s="8">
        <f t="shared" si="4"/>
        <v>3.0000000000000142</v>
      </c>
      <c r="D72" s="8">
        <f t="shared" si="5"/>
        <v>16.200000000000067</v>
      </c>
      <c r="E72" s="8">
        <f t="shared" si="9"/>
        <v>145.79999999999981</v>
      </c>
      <c r="I72" s="8">
        <f t="shared" si="10"/>
        <v>45</v>
      </c>
      <c r="J72" s="8">
        <f t="shared" si="11"/>
        <v>5.3999999999999968</v>
      </c>
      <c r="K72" s="8">
        <f t="shared" si="6"/>
        <v>8.3333333333333375</v>
      </c>
      <c r="L72" s="10">
        <f t="shared" si="7"/>
        <v>44.999999999999993</v>
      </c>
    </row>
    <row r="73" spans="1:12" x14ac:dyDescent="0.25">
      <c r="A73" s="8">
        <f t="shared" si="3"/>
        <v>30</v>
      </c>
      <c r="B73" s="8">
        <f t="shared" si="8"/>
        <v>5.4999999999999964</v>
      </c>
      <c r="C73" s="8">
        <f t="shared" si="4"/>
        <v>2.5000000000000178</v>
      </c>
      <c r="D73" s="8">
        <f t="shared" si="5"/>
        <v>13.750000000000089</v>
      </c>
      <c r="E73" s="8">
        <f t="shared" si="9"/>
        <v>151.2499999999998</v>
      </c>
      <c r="I73" s="8">
        <f t="shared" si="10"/>
        <v>45</v>
      </c>
      <c r="J73" s="8">
        <f t="shared" si="11"/>
        <v>5.4999999999999964</v>
      </c>
      <c r="K73" s="8">
        <f t="shared" si="6"/>
        <v>8.181818181818187</v>
      </c>
      <c r="L73" s="10">
        <f t="shared" si="7"/>
        <v>45</v>
      </c>
    </row>
    <row r="74" spans="1:12" x14ac:dyDescent="0.25">
      <c r="A74" s="8">
        <f t="shared" si="3"/>
        <v>30</v>
      </c>
      <c r="B74" s="8">
        <f t="shared" si="8"/>
        <v>5.5999999999999961</v>
      </c>
      <c r="C74" s="8">
        <f t="shared" si="4"/>
        <v>2.0000000000000213</v>
      </c>
      <c r="D74" s="8">
        <f t="shared" si="5"/>
        <v>11.200000000000111</v>
      </c>
      <c r="E74" s="8">
        <f t="shared" si="9"/>
        <v>156.79999999999978</v>
      </c>
      <c r="I74" s="8">
        <f t="shared" si="10"/>
        <v>45</v>
      </c>
      <c r="J74" s="8">
        <f t="shared" si="11"/>
        <v>5.5999999999999961</v>
      </c>
      <c r="K74" s="8">
        <f t="shared" si="6"/>
        <v>8.0357142857142918</v>
      </c>
      <c r="L74" s="10">
        <f t="shared" si="7"/>
        <v>45</v>
      </c>
    </row>
    <row r="75" spans="1:12" x14ac:dyDescent="0.25">
      <c r="A75" s="8">
        <f t="shared" si="3"/>
        <v>30</v>
      </c>
      <c r="B75" s="8">
        <f t="shared" si="8"/>
        <v>5.6999999999999957</v>
      </c>
      <c r="C75" s="8">
        <f t="shared" si="4"/>
        <v>1.5000000000000213</v>
      </c>
      <c r="D75" s="8">
        <f t="shared" si="5"/>
        <v>8.5500000000001144</v>
      </c>
      <c r="E75" s="8">
        <f t="shared" si="9"/>
        <v>162.44999999999976</v>
      </c>
      <c r="I75" s="8">
        <f t="shared" si="10"/>
        <v>45</v>
      </c>
      <c r="J75" s="8">
        <f t="shared" si="11"/>
        <v>5.6999999999999957</v>
      </c>
      <c r="K75" s="8">
        <f t="shared" si="6"/>
        <v>7.894736842105269</v>
      </c>
      <c r="L75" s="10">
        <f t="shared" si="7"/>
        <v>45</v>
      </c>
    </row>
    <row r="76" spans="1:12" x14ac:dyDescent="0.25">
      <c r="A76" s="8">
        <f t="shared" si="3"/>
        <v>30</v>
      </c>
      <c r="B76" s="8">
        <f t="shared" si="8"/>
        <v>5.7999999999999954</v>
      </c>
      <c r="C76" s="8">
        <f t="shared" si="4"/>
        <v>1.0000000000000213</v>
      </c>
      <c r="D76" s="8">
        <f t="shared" si="5"/>
        <v>5.8000000000001188</v>
      </c>
      <c r="E76" s="8">
        <f t="shared" si="9"/>
        <v>168.1999999999997</v>
      </c>
      <c r="I76" s="8">
        <f t="shared" si="10"/>
        <v>45</v>
      </c>
      <c r="J76" s="8">
        <f t="shared" si="11"/>
        <v>5.7999999999999954</v>
      </c>
      <c r="K76" s="8">
        <f t="shared" si="6"/>
        <v>7.7586206896551788</v>
      </c>
      <c r="L76" s="10">
        <f t="shared" si="7"/>
        <v>45</v>
      </c>
    </row>
    <row r="77" spans="1:12" x14ac:dyDescent="0.25">
      <c r="A77" s="8">
        <f t="shared" si="3"/>
        <v>30</v>
      </c>
      <c r="B77" s="8">
        <f t="shared" si="8"/>
        <v>5.899999999999995</v>
      </c>
      <c r="C77" s="8">
        <f t="shared" si="4"/>
        <v>0.50000000000002487</v>
      </c>
      <c r="D77" s="8">
        <f t="shared" si="5"/>
        <v>2.9500000000001441</v>
      </c>
      <c r="E77" s="8">
        <f t="shared" si="9"/>
        <v>174.0499999999997</v>
      </c>
      <c r="I77" s="8">
        <f t="shared" si="10"/>
        <v>45</v>
      </c>
      <c r="J77" s="8">
        <f t="shared" si="11"/>
        <v>5.899999999999995</v>
      </c>
      <c r="K77" s="8">
        <f t="shared" si="6"/>
        <v>7.6271186440678029</v>
      </c>
      <c r="L77" s="10">
        <f t="shared" si="7"/>
        <v>45</v>
      </c>
    </row>
    <row r="78" spans="1:12" x14ac:dyDescent="0.25">
      <c r="A78" s="8">
        <f t="shared" si="3"/>
        <v>30</v>
      </c>
      <c r="B78" s="8">
        <f t="shared" si="8"/>
        <v>5.9999999999999947</v>
      </c>
      <c r="C78" s="8">
        <f t="shared" ref="C78:C94" si="12">A78-B78*$B$3</f>
        <v>2.8421709430404007E-14</v>
      </c>
      <c r="D78" s="8">
        <f t="shared" ref="D78:D94" si="13">C78*B78</f>
        <v>1.7053025658242389E-13</v>
      </c>
      <c r="E78" s="8">
        <f t="shared" ref="E78:E94" si="14">B78*B78*$B$3</f>
        <v>179.99999999999969</v>
      </c>
      <c r="I78" s="8">
        <f t="shared" si="10"/>
        <v>45</v>
      </c>
      <c r="J78" s="8">
        <f t="shared" ref="J78:J94" si="15">B78</f>
        <v>5.9999999999999947</v>
      </c>
      <c r="K78" s="8">
        <f t="shared" si="6"/>
        <v>7.5000000000000071</v>
      </c>
      <c r="L78" s="10">
        <f t="shared" ref="L78:L94" si="16">K78*J78</f>
        <v>45</v>
      </c>
    </row>
    <row r="79" spans="1:12" x14ac:dyDescent="0.25">
      <c r="A79" s="8">
        <f t="shared" si="3"/>
        <v>30</v>
      </c>
      <c r="B79" s="8">
        <f t="shared" si="8"/>
        <v>6.0999999999999943</v>
      </c>
      <c r="C79" s="8">
        <f t="shared" si="12"/>
        <v>-0.49999999999997158</v>
      </c>
      <c r="D79" s="8">
        <f t="shared" si="13"/>
        <v>-3.049999999999824</v>
      </c>
      <c r="E79" s="8">
        <f t="shared" si="14"/>
        <v>186.04999999999964</v>
      </c>
      <c r="I79" s="8">
        <f t="shared" si="10"/>
        <v>45</v>
      </c>
      <c r="J79" s="8">
        <f t="shared" si="15"/>
        <v>6.0999999999999943</v>
      </c>
      <c r="K79" s="8">
        <f t="shared" si="6"/>
        <v>7.3770491803278757</v>
      </c>
      <c r="L79" s="10">
        <f t="shared" si="16"/>
        <v>45</v>
      </c>
    </row>
    <row r="80" spans="1:12" x14ac:dyDescent="0.25">
      <c r="A80" s="8">
        <f t="shared" si="3"/>
        <v>30</v>
      </c>
      <c r="B80" s="8">
        <f t="shared" si="8"/>
        <v>6.199999999999994</v>
      </c>
      <c r="C80" s="8">
        <f t="shared" si="12"/>
        <v>-0.99999999999997158</v>
      </c>
      <c r="D80" s="8">
        <f t="shared" si="13"/>
        <v>-6.1999999999998181</v>
      </c>
      <c r="E80" s="8">
        <f t="shared" si="14"/>
        <v>192.19999999999965</v>
      </c>
      <c r="I80" s="8">
        <f t="shared" si="10"/>
        <v>45</v>
      </c>
      <c r="J80" s="8">
        <f t="shared" si="15"/>
        <v>6.199999999999994</v>
      </c>
      <c r="K80" s="8">
        <f t="shared" si="6"/>
        <v>7.2580645161290391</v>
      </c>
      <c r="L80" s="10">
        <f t="shared" si="16"/>
        <v>45</v>
      </c>
    </row>
    <row r="81" spans="1:12" x14ac:dyDescent="0.25">
      <c r="A81" s="8">
        <f t="shared" si="3"/>
        <v>30</v>
      </c>
      <c r="B81" s="8">
        <f t="shared" si="8"/>
        <v>6.2999999999999936</v>
      </c>
      <c r="C81" s="8">
        <f t="shared" si="12"/>
        <v>-1.499999999999968</v>
      </c>
      <c r="D81" s="8">
        <f t="shared" si="13"/>
        <v>-9.4499999999997897</v>
      </c>
      <c r="E81" s="8">
        <f t="shared" si="14"/>
        <v>198.44999999999959</v>
      </c>
      <c r="I81" s="8">
        <f t="shared" si="10"/>
        <v>45</v>
      </c>
      <c r="J81" s="8">
        <f t="shared" si="15"/>
        <v>6.2999999999999936</v>
      </c>
      <c r="K81" s="8">
        <f t="shared" si="6"/>
        <v>7.1428571428571503</v>
      </c>
      <c r="L81" s="10">
        <f t="shared" si="16"/>
        <v>45</v>
      </c>
    </row>
    <row r="82" spans="1:12" x14ac:dyDescent="0.25">
      <c r="A82" s="8">
        <f t="shared" si="3"/>
        <v>30</v>
      </c>
      <c r="B82" s="8">
        <f t="shared" si="8"/>
        <v>6.3999999999999932</v>
      </c>
      <c r="C82" s="8">
        <f t="shared" si="12"/>
        <v>-1.9999999999999645</v>
      </c>
      <c r="D82" s="8">
        <f t="shared" si="13"/>
        <v>-12.799999999999759</v>
      </c>
      <c r="E82" s="8">
        <f t="shared" si="14"/>
        <v>204.79999999999959</v>
      </c>
      <c r="I82" s="8">
        <f t="shared" si="10"/>
        <v>45</v>
      </c>
      <c r="J82" s="8">
        <f t="shared" si="15"/>
        <v>6.3999999999999932</v>
      </c>
      <c r="K82" s="8">
        <f t="shared" si="6"/>
        <v>7.0312500000000071</v>
      </c>
      <c r="L82" s="10">
        <f t="shared" si="16"/>
        <v>45</v>
      </c>
    </row>
    <row r="83" spans="1:12" x14ac:dyDescent="0.25">
      <c r="A83" s="8">
        <f t="shared" si="3"/>
        <v>30</v>
      </c>
      <c r="B83" s="8">
        <f t="shared" si="8"/>
        <v>6.4999999999999929</v>
      </c>
      <c r="C83" s="8">
        <f t="shared" si="12"/>
        <v>-2.4999999999999645</v>
      </c>
      <c r="D83" s="8">
        <f t="shared" si="13"/>
        <v>-16.249999999999751</v>
      </c>
      <c r="E83" s="8">
        <f t="shared" si="14"/>
        <v>211.24999999999955</v>
      </c>
      <c r="I83" s="8">
        <f t="shared" ref="I83:I94" si="17">MAX($D$19:$D$77)</f>
        <v>45</v>
      </c>
      <c r="J83" s="8">
        <f t="shared" si="15"/>
        <v>6.4999999999999929</v>
      </c>
      <c r="K83" s="8">
        <f t="shared" si="6"/>
        <v>6.9230769230769305</v>
      </c>
      <c r="L83" s="10">
        <f t="shared" si="16"/>
        <v>45</v>
      </c>
    </row>
    <row r="84" spans="1:12" x14ac:dyDescent="0.25">
      <c r="A84" s="8">
        <f t="shared" ref="A84:A94" si="18">$B$6</f>
        <v>30</v>
      </c>
      <c r="B84" s="8">
        <f t="shared" si="8"/>
        <v>6.5999999999999925</v>
      </c>
      <c r="C84" s="8">
        <f t="shared" si="12"/>
        <v>-2.9999999999999645</v>
      </c>
      <c r="D84" s="8">
        <f t="shared" si="13"/>
        <v>-19.799999999999741</v>
      </c>
      <c r="E84" s="8">
        <f t="shared" si="14"/>
        <v>217.7999999999995</v>
      </c>
      <c r="I84" s="8">
        <f t="shared" si="17"/>
        <v>45</v>
      </c>
      <c r="J84" s="8">
        <f t="shared" si="15"/>
        <v>6.5999999999999925</v>
      </c>
      <c r="K84" s="8">
        <f t="shared" ref="K84:K94" si="19">IF(I84/J84&gt;$B$7,$B$7,I84/J84)</f>
        <v>6.8181818181818254</v>
      </c>
      <c r="L84" s="10">
        <f t="shared" si="16"/>
        <v>45</v>
      </c>
    </row>
    <row r="85" spans="1:12" x14ac:dyDescent="0.25">
      <c r="A85" s="8">
        <f t="shared" si="18"/>
        <v>30</v>
      </c>
      <c r="B85" s="8">
        <f t="shared" ref="B85:B94" si="20">B84+0.1</f>
        <v>6.6999999999999922</v>
      </c>
      <c r="C85" s="8">
        <f t="shared" si="12"/>
        <v>-3.4999999999999574</v>
      </c>
      <c r="D85" s="8">
        <f t="shared" si="13"/>
        <v>-23.449999999999687</v>
      </c>
      <c r="E85" s="8">
        <f t="shared" si="14"/>
        <v>224.44999999999948</v>
      </c>
      <c r="I85" s="8">
        <f t="shared" si="17"/>
        <v>45</v>
      </c>
      <c r="J85" s="8">
        <f t="shared" si="15"/>
        <v>6.6999999999999922</v>
      </c>
      <c r="K85" s="8">
        <f t="shared" si="19"/>
        <v>6.7164179104477686</v>
      </c>
      <c r="L85" s="10">
        <f t="shared" si="16"/>
        <v>45</v>
      </c>
    </row>
    <row r="86" spans="1:12" x14ac:dyDescent="0.25">
      <c r="A86" s="8">
        <f t="shared" si="18"/>
        <v>30</v>
      </c>
      <c r="B86" s="8">
        <f t="shared" si="20"/>
        <v>6.7999999999999918</v>
      </c>
      <c r="C86" s="8">
        <f t="shared" si="12"/>
        <v>-3.9999999999999574</v>
      </c>
      <c r="D86" s="8">
        <f t="shared" si="13"/>
        <v>-27.199999999999676</v>
      </c>
      <c r="E86" s="8">
        <f t="shared" si="14"/>
        <v>231.19999999999945</v>
      </c>
      <c r="I86" s="8">
        <f t="shared" si="17"/>
        <v>45</v>
      </c>
      <c r="J86" s="8">
        <f t="shared" si="15"/>
        <v>6.7999999999999918</v>
      </c>
      <c r="K86" s="8">
        <f t="shared" si="19"/>
        <v>6.617647058823537</v>
      </c>
      <c r="L86" s="10">
        <f t="shared" si="16"/>
        <v>45</v>
      </c>
    </row>
    <row r="87" spans="1:12" x14ac:dyDescent="0.25">
      <c r="A87" s="8">
        <f t="shared" si="18"/>
        <v>30</v>
      </c>
      <c r="B87" s="8">
        <f t="shared" si="20"/>
        <v>6.8999999999999915</v>
      </c>
      <c r="C87" s="8">
        <f t="shared" si="12"/>
        <v>-4.4999999999999574</v>
      </c>
      <c r="D87" s="8">
        <f t="shared" si="13"/>
        <v>-31.049999999999667</v>
      </c>
      <c r="E87" s="8">
        <f t="shared" si="14"/>
        <v>238.04999999999944</v>
      </c>
      <c r="I87" s="8">
        <f t="shared" si="17"/>
        <v>45</v>
      </c>
      <c r="J87" s="8">
        <f t="shared" si="15"/>
        <v>6.8999999999999915</v>
      </c>
      <c r="K87" s="8">
        <f t="shared" si="19"/>
        <v>6.5217391304347903</v>
      </c>
      <c r="L87" s="10">
        <f t="shared" si="16"/>
        <v>45</v>
      </c>
    </row>
    <row r="88" spans="1:12" x14ac:dyDescent="0.25">
      <c r="A88" s="8">
        <f t="shared" si="18"/>
        <v>30</v>
      </c>
      <c r="B88" s="8">
        <f t="shared" si="20"/>
        <v>6.9999999999999911</v>
      </c>
      <c r="C88" s="8">
        <f t="shared" si="12"/>
        <v>-4.9999999999999574</v>
      </c>
      <c r="D88" s="8">
        <f t="shared" si="13"/>
        <v>-34.999999999999659</v>
      </c>
      <c r="E88" s="8">
        <f t="shared" si="14"/>
        <v>244.99999999999937</v>
      </c>
      <c r="I88" s="8">
        <f t="shared" si="17"/>
        <v>45</v>
      </c>
      <c r="J88" s="8">
        <f t="shared" si="15"/>
        <v>6.9999999999999911</v>
      </c>
      <c r="K88" s="8">
        <f t="shared" si="19"/>
        <v>6.4285714285714368</v>
      </c>
      <c r="L88" s="10">
        <f t="shared" si="16"/>
        <v>45</v>
      </c>
    </row>
    <row r="89" spans="1:12" x14ac:dyDescent="0.25">
      <c r="A89" s="8">
        <f t="shared" si="18"/>
        <v>30</v>
      </c>
      <c r="B89" s="8">
        <f t="shared" si="20"/>
        <v>7.0999999999999908</v>
      </c>
      <c r="C89" s="8">
        <f t="shared" si="12"/>
        <v>-5.4999999999999574</v>
      </c>
      <c r="D89" s="8">
        <f t="shared" si="13"/>
        <v>-39.049999999999649</v>
      </c>
      <c r="E89" s="8">
        <f t="shared" si="14"/>
        <v>252.04999999999933</v>
      </c>
      <c r="I89" s="8">
        <f t="shared" si="17"/>
        <v>45</v>
      </c>
      <c r="J89" s="8">
        <f t="shared" si="15"/>
        <v>7.0999999999999908</v>
      </c>
      <c r="K89" s="8">
        <f t="shared" si="19"/>
        <v>6.3380281690140929</v>
      </c>
      <c r="L89" s="10">
        <f t="shared" si="16"/>
        <v>45</v>
      </c>
    </row>
    <row r="90" spans="1:12" x14ac:dyDescent="0.25">
      <c r="A90" s="8">
        <f t="shared" si="18"/>
        <v>30</v>
      </c>
      <c r="B90" s="8">
        <f t="shared" si="20"/>
        <v>7.1999999999999904</v>
      </c>
      <c r="C90" s="8">
        <f t="shared" si="12"/>
        <v>-5.9999999999999503</v>
      </c>
      <c r="D90" s="8">
        <f t="shared" si="13"/>
        <v>-43.199999999999584</v>
      </c>
      <c r="E90" s="8">
        <f t="shared" si="14"/>
        <v>259.19999999999931</v>
      </c>
      <c r="I90" s="8">
        <f t="shared" si="17"/>
        <v>45</v>
      </c>
      <c r="J90" s="8">
        <f t="shared" si="15"/>
        <v>7.1999999999999904</v>
      </c>
      <c r="K90" s="8">
        <f t="shared" si="19"/>
        <v>6.250000000000008</v>
      </c>
      <c r="L90" s="10">
        <f t="shared" si="16"/>
        <v>45</v>
      </c>
    </row>
    <row r="91" spans="1:12" x14ac:dyDescent="0.25">
      <c r="A91" s="8">
        <f t="shared" si="18"/>
        <v>30</v>
      </c>
      <c r="B91" s="8">
        <f t="shared" si="20"/>
        <v>7.2999999999999901</v>
      </c>
      <c r="C91" s="8">
        <f t="shared" si="12"/>
        <v>-6.4999999999999503</v>
      </c>
      <c r="D91" s="8">
        <f t="shared" si="13"/>
        <v>-47.449999999999569</v>
      </c>
      <c r="E91" s="8">
        <f t="shared" si="14"/>
        <v>266.44999999999931</v>
      </c>
      <c r="I91" s="8">
        <f t="shared" si="17"/>
        <v>45</v>
      </c>
      <c r="J91" s="8">
        <f t="shared" si="15"/>
        <v>7.2999999999999901</v>
      </c>
      <c r="K91" s="8">
        <f t="shared" si="19"/>
        <v>6.1643835616438443</v>
      </c>
      <c r="L91" s="10">
        <f t="shared" si="16"/>
        <v>45</v>
      </c>
    </row>
    <row r="92" spans="1:12" x14ac:dyDescent="0.25">
      <c r="A92" s="8">
        <f t="shared" si="18"/>
        <v>30</v>
      </c>
      <c r="B92" s="8">
        <f t="shared" si="20"/>
        <v>7.3999999999999897</v>
      </c>
      <c r="C92" s="8">
        <f t="shared" si="12"/>
        <v>-6.9999999999999503</v>
      </c>
      <c r="D92" s="8">
        <f t="shared" si="13"/>
        <v>-51.799999999999557</v>
      </c>
      <c r="E92" s="8">
        <f t="shared" si="14"/>
        <v>273.79999999999927</v>
      </c>
      <c r="I92" s="8">
        <f t="shared" si="17"/>
        <v>45</v>
      </c>
      <c r="J92" s="8">
        <f t="shared" si="15"/>
        <v>7.3999999999999897</v>
      </c>
      <c r="K92" s="8">
        <f t="shared" si="19"/>
        <v>6.0810810810810896</v>
      </c>
      <c r="L92" s="10">
        <f t="shared" si="16"/>
        <v>45</v>
      </c>
    </row>
    <row r="93" spans="1:12" x14ac:dyDescent="0.25">
      <c r="A93" s="8">
        <f t="shared" si="18"/>
        <v>30</v>
      </c>
      <c r="B93" s="8">
        <f t="shared" si="20"/>
        <v>7.4999999999999893</v>
      </c>
      <c r="C93" s="8">
        <f t="shared" si="12"/>
        <v>-7.4999999999999432</v>
      </c>
      <c r="D93" s="8">
        <f t="shared" si="13"/>
        <v>-56.249999999999496</v>
      </c>
      <c r="E93" s="8">
        <f t="shared" si="14"/>
        <v>281.2499999999992</v>
      </c>
      <c r="I93" s="8">
        <f t="shared" si="17"/>
        <v>45</v>
      </c>
      <c r="J93" s="8">
        <f t="shared" si="15"/>
        <v>7.4999999999999893</v>
      </c>
      <c r="K93" s="8">
        <f t="shared" si="19"/>
        <v>6.0000000000000089</v>
      </c>
      <c r="L93" s="10">
        <f t="shared" si="16"/>
        <v>45</v>
      </c>
    </row>
    <row r="94" spans="1:12" x14ac:dyDescent="0.25">
      <c r="A94" s="8">
        <f t="shared" si="18"/>
        <v>30</v>
      </c>
      <c r="B94" s="8">
        <f t="shared" si="20"/>
        <v>7.599999999999989</v>
      </c>
      <c r="C94" s="8">
        <f t="shared" si="12"/>
        <v>-7.9999999999999432</v>
      </c>
      <c r="D94" s="8">
        <f t="shared" si="13"/>
        <v>-60.799999999999478</v>
      </c>
      <c r="E94" s="8">
        <f t="shared" si="14"/>
        <v>288.79999999999916</v>
      </c>
      <c r="I94" s="8">
        <f t="shared" si="17"/>
        <v>45</v>
      </c>
      <c r="J94" s="8">
        <f t="shared" si="15"/>
        <v>7.599999999999989</v>
      </c>
      <c r="K94" s="8">
        <f t="shared" si="19"/>
        <v>5.9210526315789558</v>
      </c>
      <c r="L94" s="10">
        <f t="shared" si="16"/>
        <v>45</v>
      </c>
    </row>
  </sheetData>
  <conditionalFormatting sqref="L19:L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6B9D-39FE-4768-A6FC-2C569028B40C}">
  <dimension ref="A2:M26"/>
  <sheetViews>
    <sheetView tabSelected="1" workbookViewId="0">
      <selection activeCell="H19" sqref="H19"/>
    </sheetView>
  </sheetViews>
  <sheetFormatPr baseColWidth="10" defaultRowHeight="15" x14ac:dyDescent="0.25"/>
  <sheetData>
    <row r="2" spans="1:13" x14ac:dyDescent="0.25">
      <c r="A2" s="15" t="s">
        <v>55</v>
      </c>
      <c r="B2" s="15"/>
      <c r="C2" s="15"/>
      <c r="E2" s="15" t="s">
        <v>56</v>
      </c>
      <c r="F2" s="15"/>
      <c r="H2" s="15" t="s">
        <v>54</v>
      </c>
      <c r="I2" s="15"/>
      <c r="J2" s="15"/>
    </row>
    <row r="3" spans="1:13" s="1" customFormat="1" x14ac:dyDescent="0.25">
      <c r="A3" s="1" t="s">
        <v>37</v>
      </c>
      <c r="B3" s="1" t="s">
        <v>38</v>
      </c>
      <c r="C3" s="1" t="s">
        <v>39</v>
      </c>
      <c r="E3" s="1" t="s">
        <v>52</v>
      </c>
      <c r="F3" s="1" t="s">
        <v>53</v>
      </c>
      <c r="H3" s="1" t="s">
        <v>40</v>
      </c>
      <c r="I3" s="1" t="s">
        <v>41</v>
      </c>
      <c r="J3" s="1" t="s">
        <v>42</v>
      </c>
      <c r="M3" s="1" t="s">
        <v>43</v>
      </c>
    </row>
    <row r="4" spans="1:13" x14ac:dyDescent="0.25">
      <c r="A4" s="3">
        <v>30</v>
      </c>
      <c r="B4" s="3">
        <v>2.5000000000000001E-2</v>
      </c>
      <c r="C4" s="4">
        <f>A4*B4</f>
        <v>0.75</v>
      </c>
      <c r="E4">
        <v>5</v>
      </c>
      <c r="F4">
        <f>B4*B4*E4</f>
        <v>3.1250000000000006E-3</v>
      </c>
      <c r="H4" s="3">
        <v>50</v>
      </c>
      <c r="I4" s="3">
        <v>0</v>
      </c>
      <c r="J4" s="4">
        <f>H4*I4</f>
        <v>0</v>
      </c>
      <c r="M4" s="3">
        <v>1</v>
      </c>
    </row>
    <row r="5" spans="1:13" x14ac:dyDescent="0.25">
      <c r="A5" s="3">
        <v>30</v>
      </c>
      <c r="B5" s="3">
        <v>0.2</v>
      </c>
      <c r="C5" s="4">
        <f t="shared" ref="C5:C14" si="0">A5*B5</f>
        <v>6</v>
      </c>
      <c r="E5">
        <v>5</v>
      </c>
      <c r="F5">
        <f t="shared" ref="F5:F14" si="1">B5*B5*E5</f>
        <v>0.20000000000000004</v>
      </c>
      <c r="H5" s="3">
        <v>46</v>
      </c>
      <c r="I5" s="3">
        <v>0.1</v>
      </c>
      <c r="J5" s="4">
        <f t="shared" ref="J5:J14" si="2">H5*I5</f>
        <v>4.6000000000000005</v>
      </c>
      <c r="M5" s="3">
        <v>2</v>
      </c>
    </row>
    <row r="6" spans="1:13" x14ac:dyDescent="0.25">
      <c r="A6" s="3">
        <v>28</v>
      </c>
      <c r="B6" s="3">
        <v>0.4</v>
      </c>
      <c r="C6" s="4">
        <f t="shared" ref="C6:C7" si="3">A6*B6</f>
        <v>11.200000000000001</v>
      </c>
      <c r="E6">
        <v>5</v>
      </c>
      <c r="F6">
        <f t="shared" ref="F6:F7" si="4">B6*B6*E6</f>
        <v>0.80000000000000016</v>
      </c>
      <c r="H6" s="3">
        <v>48.8</v>
      </c>
      <c r="I6" s="3">
        <v>0.2</v>
      </c>
      <c r="J6" s="4">
        <f t="shared" ref="J6:J7" si="5">H6*I6</f>
        <v>9.76</v>
      </c>
      <c r="M6" s="3">
        <v>3</v>
      </c>
    </row>
    <row r="7" spans="1:13" x14ac:dyDescent="0.25">
      <c r="A7" s="3">
        <v>26.9</v>
      </c>
      <c r="B7" s="3">
        <v>0.6</v>
      </c>
      <c r="C7" s="4">
        <f t="shared" si="3"/>
        <v>16.139999999999997</v>
      </c>
      <c r="E7">
        <v>5</v>
      </c>
      <c r="F7">
        <f t="shared" si="4"/>
        <v>1.7999999999999998</v>
      </c>
      <c r="H7" s="3">
        <v>49.1</v>
      </c>
      <c r="I7" s="3">
        <v>0.3</v>
      </c>
      <c r="J7" s="4">
        <f t="shared" si="5"/>
        <v>14.73</v>
      </c>
      <c r="M7" s="3">
        <v>4</v>
      </c>
    </row>
    <row r="8" spans="1:13" x14ac:dyDescent="0.25">
      <c r="A8" s="3">
        <v>26</v>
      </c>
      <c r="B8" s="3">
        <v>0.8</v>
      </c>
      <c r="C8" s="4">
        <f>A8*B8</f>
        <v>20.8</v>
      </c>
      <c r="E8">
        <v>5</v>
      </c>
      <c r="F8">
        <f>B8*B8*E8</f>
        <v>3.2000000000000006</v>
      </c>
      <c r="H8" s="3">
        <v>47.5</v>
      </c>
      <c r="I8" s="3">
        <v>0.4</v>
      </c>
      <c r="J8" s="4">
        <f>H8*I8</f>
        <v>19</v>
      </c>
      <c r="M8" s="3">
        <v>5</v>
      </c>
    </row>
    <row r="9" spans="1:13" x14ac:dyDescent="0.25">
      <c r="A9" s="3">
        <v>23.5</v>
      </c>
      <c r="B9" s="3">
        <v>1.38</v>
      </c>
      <c r="C9" s="4">
        <f t="shared" si="0"/>
        <v>32.43</v>
      </c>
      <c r="E9">
        <v>5</v>
      </c>
      <c r="F9">
        <f t="shared" si="1"/>
        <v>9.5219999999999985</v>
      </c>
      <c r="H9" s="3">
        <v>49.3</v>
      </c>
      <c r="I9" s="3">
        <v>0.6</v>
      </c>
      <c r="J9" s="4">
        <f t="shared" si="2"/>
        <v>29.58</v>
      </c>
      <c r="M9" s="3">
        <v>6</v>
      </c>
    </row>
    <row r="10" spans="1:13" x14ac:dyDescent="0.25">
      <c r="A10" s="3">
        <v>19</v>
      </c>
      <c r="B10" s="3">
        <v>2.25</v>
      </c>
      <c r="C10" s="4">
        <f t="shared" si="0"/>
        <v>42.75</v>
      </c>
      <c r="E10">
        <v>5</v>
      </c>
      <c r="F10">
        <f t="shared" si="1"/>
        <v>25.3125</v>
      </c>
      <c r="H10" s="3">
        <v>49.5</v>
      </c>
      <c r="I10" s="3">
        <v>0.8</v>
      </c>
      <c r="J10" s="4">
        <f t="shared" si="2"/>
        <v>39.6</v>
      </c>
      <c r="M10" s="3">
        <v>7</v>
      </c>
    </row>
    <row r="11" spans="1:13" x14ac:dyDescent="0.25">
      <c r="A11" s="3">
        <v>15.4</v>
      </c>
      <c r="B11" s="3">
        <v>2.99</v>
      </c>
      <c r="C11" s="4">
        <f t="shared" si="0"/>
        <v>46.046000000000006</v>
      </c>
      <c r="E11">
        <v>5</v>
      </c>
      <c r="F11">
        <f t="shared" si="1"/>
        <v>44.700500000000005</v>
      </c>
      <c r="H11" s="3">
        <v>41.9</v>
      </c>
      <c r="I11" s="3">
        <v>1</v>
      </c>
      <c r="J11" s="4">
        <f t="shared" si="2"/>
        <v>41.9</v>
      </c>
      <c r="M11" s="3">
        <v>8</v>
      </c>
    </row>
    <row r="12" spans="1:13" x14ac:dyDescent="0.25">
      <c r="A12" s="3">
        <v>15.3</v>
      </c>
      <c r="B12" s="3">
        <v>3</v>
      </c>
      <c r="C12" s="4">
        <f t="shared" si="0"/>
        <v>45.900000000000006</v>
      </c>
      <c r="E12">
        <v>5</v>
      </c>
      <c r="F12">
        <f t="shared" si="1"/>
        <v>45</v>
      </c>
      <c r="H12" s="3">
        <v>35.299999999999997</v>
      </c>
      <c r="I12" s="3">
        <v>1.2</v>
      </c>
      <c r="J12" s="4">
        <f t="shared" si="2"/>
        <v>42.359999999999992</v>
      </c>
      <c r="M12" s="3">
        <v>9</v>
      </c>
    </row>
    <row r="13" spans="1:13" x14ac:dyDescent="0.25">
      <c r="A13" s="3">
        <v>15.2</v>
      </c>
      <c r="B13" s="3">
        <v>3</v>
      </c>
      <c r="C13" s="4">
        <f t="shared" si="0"/>
        <v>45.599999999999994</v>
      </c>
      <c r="E13">
        <v>5</v>
      </c>
      <c r="F13">
        <f t="shared" si="1"/>
        <v>45</v>
      </c>
      <c r="H13" s="3">
        <v>30.2</v>
      </c>
      <c r="I13" s="3">
        <v>1.4</v>
      </c>
      <c r="J13" s="4">
        <f t="shared" si="2"/>
        <v>42.279999999999994</v>
      </c>
      <c r="M13" s="3">
        <v>10</v>
      </c>
    </row>
    <row r="14" spans="1:13" x14ac:dyDescent="0.25">
      <c r="A14" s="3">
        <v>15.2</v>
      </c>
      <c r="B14" s="3">
        <v>3</v>
      </c>
      <c r="C14" s="4">
        <f t="shared" si="0"/>
        <v>45.599999999999994</v>
      </c>
      <c r="E14">
        <v>5</v>
      </c>
      <c r="F14">
        <f t="shared" si="1"/>
        <v>45</v>
      </c>
      <c r="H14" s="3">
        <v>26.4</v>
      </c>
      <c r="I14" s="3">
        <v>1.6</v>
      </c>
      <c r="J14" s="4">
        <f t="shared" si="2"/>
        <v>42.24</v>
      </c>
      <c r="M14" s="3">
        <v>11</v>
      </c>
    </row>
    <row r="19" spans="1:5" x14ac:dyDescent="0.25">
      <c r="A19" t="s">
        <v>44</v>
      </c>
    </row>
    <row r="24" spans="1:5" x14ac:dyDescent="0.25">
      <c r="A24" t="s">
        <v>45</v>
      </c>
      <c r="E24" t="s">
        <v>46</v>
      </c>
    </row>
    <row r="26" spans="1:5" x14ac:dyDescent="0.25">
      <c r="A26">
        <v>12</v>
      </c>
      <c r="B26">
        <v>13</v>
      </c>
      <c r="C26">
        <v>14</v>
      </c>
    </row>
  </sheetData>
  <mergeCells count="3">
    <mergeCell ref="H2:J2"/>
    <mergeCell ref="A2:C2"/>
    <mergeCell ref="E2:F2"/>
  </mergeCells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8F30-041E-4677-AC25-B7F4C0B9D823}">
  <dimension ref="B2:I7"/>
  <sheetViews>
    <sheetView workbookViewId="0">
      <selection activeCell="E11" sqref="E11"/>
    </sheetView>
  </sheetViews>
  <sheetFormatPr baseColWidth="10" defaultRowHeight="15" x14ac:dyDescent="0.25"/>
  <cols>
    <col min="2" max="2" width="16.5703125" bestFit="1" customWidth="1"/>
  </cols>
  <sheetData>
    <row r="2" spans="2:9" x14ac:dyDescent="0.25">
      <c r="B2" t="s">
        <v>37</v>
      </c>
      <c r="C2" t="s">
        <v>43</v>
      </c>
      <c r="H2" t="s">
        <v>47</v>
      </c>
    </row>
    <row r="3" spans="2:9" x14ac:dyDescent="0.25">
      <c r="B3" t="s">
        <v>47</v>
      </c>
      <c r="C3">
        <v>15</v>
      </c>
      <c r="H3" t="s">
        <v>41</v>
      </c>
      <c r="I3" t="s">
        <v>48</v>
      </c>
    </row>
    <row r="4" spans="2:9" x14ac:dyDescent="0.25">
      <c r="B4">
        <v>20</v>
      </c>
      <c r="C4">
        <v>16</v>
      </c>
      <c r="H4" t="s">
        <v>49</v>
      </c>
      <c r="I4" t="s">
        <v>50</v>
      </c>
    </row>
    <row r="5" spans="2:9" x14ac:dyDescent="0.25">
      <c r="B5">
        <v>15</v>
      </c>
      <c r="C5">
        <v>17</v>
      </c>
      <c r="H5" t="s">
        <v>37</v>
      </c>
      <c r="I5" t="s">
        <v>51</v>
      </c>
    </row>
    <row r="6" spans="2:9" x14ac:dyDescent="0.25">
      <c r="B6">
        <v>10</v>
      </c>
      <c r="C6">
        <v>18</v>
      </c>
      <c r="D6">
        <v>20</v>
      </c>
    </row>
    <row r="7" spans="2:9" x14ac:dyDescent="0.25">
      <c r="B7">
        <v>5</v>
      </c>
      <c r="C7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Kane MPP Calc and check</vt:lpstr>
      <vt:lpstr>Theory Wilhelm </vt:lpstr>
      <vt:lpstr>Verification Measurements</vt:lpstr>
      <vt:lpstr>Vin too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Zeuschner</dc:creator>
  <cp:lastModifiedBy>Wilhelm Zeuschner</cp:lastModifiedBy>
  <dcterms:created xsi:type="dcterms:W3CDTF">2021-04-16T18:27:00Z</dcterms:created>
  <dcterms:modified xsi:type="dcterms:W3CDTF">2022-03-23T17:05:19Z</dcterms:modified>
</cp:coreProperties>
</file>