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hsemdenleerde-my.sharepoint.com/personal/wilhelm_zeuschner_stud_hs-emden-leer_de/Documents/Hochschule/Solarboot HS Emden/MPPT Solar/MPPT_Solar_KiCAD_Rev2.1/misc/"/>
    </mc:Choice>
  </mc:AlternateContent>
  <xr:revisionPtr revIDLastSave="154" documentId="8_{F2208F9A-1726-462B-8E79-66A27AA19796}" xr6:coauthVersionLast="46" xr6:coauthVersionMax="46" xr10:uidLastSave="{2E748E2F-127A-4CD6-A82F-3CC951F0CC32}"/>
  <bookViews>
    <workbookView xWindow="28680" yWindow="-120" windowWidth="29040" windowHeight="15840" xr2:uid="{AF02576C-22A2-47CE-BFA7-66C8372040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" l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E43" i="1"/>
  <c r="D49" i="1"/>
  <c r="E49" i="1"/>
  <c r="F49" i="1"/>
  <c r="F39" i="1"/>
  <c r="F40" i="1"/>
  <c r="F41" i="1"/>
  <c r="F42" i="1"/>
  <c r="F43" i="1"/>
  <c r="F44" i="1"/>
  <c r="F45" i="1"/>
  <c r="F46" i="1"/>
  <c r="F47" i="1"/>
  <c r="F48" i="1"/>
  <c r="H48" i="1" s="1"/>
  <c r="F38" i="1"/>
  <c r="D48" i="1"/>
  <c r="E48" i="1"/>
  <c r="D47" i="1"/>
  <c r="E47" i="1"/>
  <c r="D45" i="1"/>
  <c r="E45" i="1"/>
  <c r="D46" i="1"/>
  <c r="E46" i="1"/>
  <c r="E44" i="1"/>
  <c r="D44" i="1"/>
  <c r="D43" i="1"/>
  <c r="E42" i="1"/>
  <c r="D42" i="1"/>
  <c r="E41" i="1"/>
  <c r="D41" i="1"/>
  <c r="E40" i="1"/>
  <c r="D40" i="1"/>
  <c r="E39" i="1"/>
  <c r="D39" i="1"/>
  <c r="E38" i="1"/>
  <c r="D38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<sst xmlns="http://schemas.openxmlformats.org/spreadsheetml/2006/main" count="26" uniqueCount="13">
  <si>
    <t>adc_calc</t>
  </si>
  <si>
    <t>input</t>
  </si>
  <si>
    <t>measured</t>
  </si>
  <si>
    <t>error percentage</t>
  </si>
  <si>
    <t>actual input</t>
  </si>
  <si>
    <t>error (V)</t>
  </si>
  <si>
    <t>adc_calc_2</t>
  </si>
  <si>
    <t>voltage injected at the output</t>
  </si>
  <si>
    <t>calculated_adc_input_voltage</t>
  </si>
  <si>
    <t>measured_adc_input_voltage</t>
  </si>
  <si>
    <t>WITH ZENER</t>
  </si>
  <si>
    <t>NO ZENER</t>
  </si>
  <si>
    <t>adc_calc_3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</si>
</sst>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9" fontId="0" fillId="0" borderId="0" xfId="1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error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Tabelle1!$B$4:$B$10</c:f>
              <c:numCache>
                <c:formatCode>0.00</c:formatCode>
                <c:ptCount val="7"/>
                <c:pt idx="0">
                  <c:v>4.8600000000000003</c:v>
                </c:pt>
                <c:pt idx="1">
                  <c:v>9.83</c:v>
                </c:pt>
                <c:pt idx="2">
                  <c:v>14.83</c:v>
                </c:pt>
                <c:pt idx="3">
                  <c:v>19.82</c:v>
                </c:pt>
                <c:pt idx="4">
                  <c:v>24.81</c:v>
                </c:pt>
                <c:pt idx="5">
                  <c:v>29.81</c:v>
                </c:pt>
                <c:pt idx="6">
                  <c:v>34.81</c:v>
                </c:pt>
              </c:numCache>
            </c:numRef>
          </c:xVal>
          <c:yVal>
            <c:numRef>
              <c:f>Tabelle1!$D$4:$D$10</c:f>
              <c:numCache>
                <c:formatCode>0.00</c:formatCode>
                <c:ptCount val="7"/>
                <c:pt idx="0">
                  <c:v>3.0000000000000249E-2</c:v>
                </c:pt>
                <c:pt idx="1">
                  <c:v>1.9999999999999574E-2</c:v>
                </c:pt>
                <c:pt idx="2">
                  <c:v>5.0000000000000711E-2</c:v>
                </c:pt>
                <c:pt idx="3">
                  <c:v>5.9999999999998721E-2</c:v>
                </c:pt>
                <c:pt idx="4">
                  <c:v>0.10999999999999943</c:v>
                </c:pt>
                <c:pt idx="5">
                  <c:v>0.26999999999999957</c:v>
                </c:pt>
                <c:pt idx="6">
                  <c:v>0.64000000000000057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E-428B-9401-9B0654E2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16960"/>
        <c:axId val="1286868000"/>
      </c:scatterChart>
      <c:valAx>
        <c:axId val="11272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6868000"/>
        <c:crosses val="autoZero"/>
        <c:crossBetween val="midCat"/>
      </c:valAx>
      <c:valAx>
        <c:axId val="12868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272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Tabelle1!$E$3</c:f>
              <c:strCache>
                <c:ptCount val="1"/>
                <c:pt idx="0">
                  <c:v>error percentage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Tabelle1!$B$4:$B$10</c:f>
              <c:numCache>
                <c:formatCode>0.00</c:formatCode>
                <c:ptCount val="7"/>
                <c:pt idx="0">
                  <c:v>4.8600000000000003</c:v>
                </c:pt>
                <c:pt idx="1">
                  <c:v>9.83</c:v>
                </c:pt>
                <c:pt idx="2">
                  <c:v>14.83</c:v>
                </c:pt>
                <c:pt idx="3">
                  <c:v>19.82</c:v>
                </c:pt>
                <c:pt idx="4">
                  <c:v>24.81</c:v>
                </c:pt>
                <c:pt idx="5">
                  <c:v>29.81</c:v>
                </c:pt>
                <c:pt idx="6">
                  <c:v>34.81</c:v>
                </c:pt>
              </c:numCache>
            </c:numRef>
          </c:xVal>
          <c:yVal>
            <c:numRef>
              <c:f>Tabelle1!$E$4:$E$10</c:f>
              <c:numCache>
                <c:formatCode>0%</c:formatCode>
                <c:ptCount val="7"/>
                <c:pt idx="0">
                  <c:v>6.1728395061728669E-3</c:v>
                </c:pt>
                <c:pt idx="1">
                  <c:v>2.0345879959308144E-3</c:v>
                </c:pt>
                <c:pt idx="2">
                  <c:v>3.3715441672286239E-3</c:v>
                </c:pt>
                <c:pt idx="3">
                  <c:v>3.0272452068617062E-3</c:v>
                </c:pt>
                <c:pt idx="4">
                  <c:v>4.4336960902860989E-3</c:v>
                </c:pt>
                <c:pt idx="5">
                  <c:v>9.0573633009056742E-3</c:v>
                </c:pt>
                <c:pt idx="6">
                  <c:v>1.8385521401895977E-2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F-4043-9A9C-9B2F3E81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16960"/>
        <c:axId val="1286868000"/>
      </c:scatterChart>
      <c:valAx>
        <c:axId val="11272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6868000"/>
        <c:crosses val="autoZero"/>
        <c:crossBetween val="midCat"/>
      </c:valAx>
      <c:valAx>
        <c:axId val="12868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272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Tabelle1!$E$37</c:f>
              <c:strCache>
                <c:ptCount val="1"/>
                <c:pt idx="0">
                  <c:v>error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Tabelle1!$B$38:$B$52</c:f>
              <c:numCache>
                <c:formatCode>0.00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40.01</c:v>
                </c:pt>
                <c:pt idx="8">
                  <c:v>44.98</c:v>
                </c:pt>
                <c:pt idx="9">
                  <c:v>46.91</c:v>
                </c:pt>
                <c:pt idx="10">
                  <c:v>49.85</c:v>
                </c:pt>
                <c:pt idx="11">
                  <c:v>54.38</c:v>
                </c:pt>
              </c:numCache>
            </c:numRef>
          </c:cat>
          <c:val>
            <c:numRef>
              <c:f>Tabelle1!$E$38:$E$52</c:f>
              <c:numCache>
                <c:formatCode>0.00%</c:formatCode>
                <c:ptCount val="15"/>
                <c:pt idx="0">
                  <c:v>6.0000000000000053E-3</c:v>
                </c:pt>
                <c:pt idx="1">
                  <c:v>3.9999999999998925E-3</c:v>
                </c:pt>
                <c:pt idx="2">
                  <c:v>3.3333333333334103E-3</c:v>
                </c:pt>
                <c:pt idx="3">
                  <c:v>3.5000000000000586E-3</c:v>
                </c:pt>
                <c:pt idx="4">
                  <c:v>5.1999999999999824E-3</c:v>
                </c:pt>
                <c:pt idx="5">
                  <c:v>8.6666666666667114E-3</c:v>
                </c:pt>
                <c:pt idx="6">
                  <c:v>1.8571428571428572E-2</c:v>
                </c:pt>
                <c:pt idx="7">
                  <c:v>3.5741064733816552E-2</c:v>
                </c:pt>
                <c:pt idx="8">
                  <c:v>6.0693641618496996E-2</c:v>
                </c:pt>
                <c:pt idx="9">
                  <c:v>7.2479215519079099E-2</c:v>
                </c:pt>
                <c:pt idx="10">
                  <c:v>9.2076228686058248E-2</c:v>
                </c:pt>
                <c:pt idx="11">
                  <c:v>0.12467819051121742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5-405F-A0AC-5E012C14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216960"/>
        <c:axId val="1286868000"/>
      </c:lineChart>
      <c:lineChart>
        <c:grouping val="standard"/>
        <c:varyColors val="0"/>
        <c:ser>
          <c:idx val="1"/>
          <c:order val="1"/>
          <c:tx>
            <c:strRef>
              <c:f>Tabelle1!$F$37</c:f>
              <c:strCache>
                <c:ptCount val="1"/>
                <c:pt idx="0">
                  <c:v>calculated_adc_input_voltage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Tabelle1!$B$38:$B$52</c:f>
              <c:numCache>
                <c:formatCode>0.00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40.01</c:v>
                </c:pt>
                <c:pt idx="8">
                  <c:v>44.98</c:v>
                </c:pt>
                <c:pt idx="9">
                  <c:v>46.91</c:v>
                </c:pt>
                <c:pt idx="10">
                  <c:v>49.85</c:v>
                </c:pt>
                <c:pt idx="11">
                  <c:v>54.38</c:v>
                </c:pt>
              </c:numCache>
            </c:numRef>
          </c:cat>
          <c:val>
            <c:numRef>
              <c:f>Tabelle1!$F$38:$F$52</c:f>
              <c:numCache>
                <c:formatCode>General</c:formatCode>
                <c:ptCount val="15"/>
                <c:pt idx="0">
                  <c:v>0.23809523809523808</c:v>
                </c:pt>
                <c:pt idx="1">
                  <c:v>0.47619047619047616</c:v>
                </c:pt>
                <c:pt idx="2">
                  <c:v>0.71428571428571419</c:v>
                </c:pt>
                <c:pt idx="3">
                  <c:v>0.95238095238095233</c:v>
                </c:pt>
                <c:pt idx="4">
                  <c:v>1.1904761904761905</c:v>
                </c:pt>
                <c:pt idx="5">
                  <c:v>1.4285714285714284</c:v>
                </c:pt>
                <c:pt idx="6">
                  <c:v>1.6666666666666665</c:v>
                </c:pt>
                <c:pt idx="7">
                  <c:v>1.905238095238095</c:v>
                </c:pt>
                <c:pt idx="8">
                  <c:v>2.1419047619047618</c:v>
                </c:pt>
                <c:pt idx="9">
                  <c:v>2.2338095238095237</c:v>
                </c:pt>
                <c:pt idx="10">
                  <c:v>2.3738095238095238</c:v>
                </c:pt>
                <c:pt idx="11">
                  <c:v>2.5895238095238096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75-405F-A0AC-5E012C14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011728"/>
        <c:axId val="822653376"/>
      </c:lineChart>
      <c:catAx>
        <c:axId val="11272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6868000"/>
        <c:crosses val="autoZero"/>
        <c:auto val="1"/>
        <c:lblAlgn val="ctr"/>
        <c:lblOffset val="100"/>
        <c:noMultiLvlLbl val="0"/>
      </c:catAx>
      <c:valAx>
        <c:axId val="12868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27216960"/>
        <c:crosses val="autoZero"/>
        <c:crossBetween val="between"/>
      </c:valAx>
      <c:valAx>
        <c:axId val="82265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1011728"/>
        <c:crosses val="max"/>
        <c:crossBetween val="between"/>
      </c:valAx>
      <c:catAx>
        <c:axId val="13110117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822653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Tabelle1!$E$57</c:f>
              <c:strCache>
                <c:ptCount val="1"/>
                <c:pt idx="0">
                  <c:v>error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Tabelle1!$B$38:$B$52</c:f>
              <c:numCache>
                <c:formatCode>0.00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40.01</c:v>
                </c:pt>
                <c:pt idx="8">
                  <c:v>44.98</c:v>
                </c:pt>
                <c:pt idx="9">
                  <c:v>46.91</c:v>
                </c:pt>
                <c:pt idx="10">
                  <c:v>49.85</c:v>
                </c:pt>
                <c:pt idx="11">
                  <c:v>54.38</c:v>
                </c:pt>
              </c:numCache>
            </c:numRef>
          </c:cat>
          <c:val>
            <c:numRef>
              <c:f>Tabelle1!$E$58:$E$68</c:f>
              <c:numCache>
                <c:formatCode>0.00%</c:formatCode>
                <c:ptCount val="11"/>
                <c:pt idx="0">
                  <c:v>6.0000000000000053E-3</c:v>
                </c:pt>
                <c:pt idx="1">
                  <c:v>2.9999999999998916E-3</c:v>
                </c:pt>
                <c:pt idx="2">
                  <c:v>3.3333333333334103E-3</c:v>
                </c:pt>
                <c:pt idx="3">
                  <c:v>2.5000000000000577E-3</c:v>
                </c:pt>
                <c:pt idx="4">
                  <c:v>2.8000000000000247E-3</c:v>
                </c:pt>
                <c:pt idx="5">
                  <c:v>2.0006668889629431E-3</c:v>
                </c:pt>
                <c:pt idx="6">
                  <c:v>2.2857142857142243E-3</c:v>
                </c:pt>
                <c:pt idx="7">
                  <c:v>2.2500000000000853E-3</c:v>
                </c:pt>
                <c:pt idx="8">
                  <c:v>1.5562472209871281E-3</c:v>
                </c:pt>
                <c:pt idx="9">
                  <c:v>1.0658708164570374E-3</c:v>
                </c:pt>
                <c:pt idx="10">
                  <c:v>1.4705882352941124E-3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2-498F-9B2C-8D5B8E7CF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216960"/>
        <c:axId val="1286868000"/>
      </c:lineChart>
      <c:lineChart>
        <c:grouping val="standard"/>
        <c:varyColors val="0"/>
        <c:ser>
          <c:idx val="1"/>
          <c:order val="1"/>
          <c:tx>
            <c:strRef>
              <c:f>Tabelle1!$F$57</c:f>
              <c:strCache>
                <c:ptCount val="1"/>
                <c:pt idx="0">
                  <c:v>calculated_adc_input_voltage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Tabelle1!$B$38:$B$52</c:f>
              <c:numCache>
                <c:formatCode>0.00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40.01</c:v>
                </c:pt>
                <c:pt idx="8">
                  <c:v>44.98</c:v>
                </c:pt>
                <c:pt idx="9">
                  <c:v>46.91</c:v>
                </c:pt>
                <c:pt idx="10">
                  <c:v>49.85</c:v>
                </c:pt>
                <c:pt idx="11">
                  <c:v>54.38</c:v>
                </c:pt>
              </c:numCache>
            </c:numRef>
          </c:cat>
          <c:val>
            <c:numRef>
              <c:f>Tabelle1!$F$58:$F$68</c:f>
              <c:numCache>
                <c:formatCode>General</c:formatCode>
                <c:ptCount val="11"/>
                <c:pt idx="0">
                  <c:v>0.23809523809523808</c:v>
                </c:pt>
                <c:pt idx="1">
                  <c:v>0.47619047619047616</c:v>
                </c:pt>
                <c:pt idx="2">
                  <c:v>0.71428571428571419</c:v>
                </c:pt>
                <c:pt idx="3">
                  <c:v>0.95238095238095233</c:v>
                </c:pt>
                <c:pt idx="4">
                  <c:v>1.1904761904761905</c:v>
                </c:pt>
                <c:pt idx="5">
                  <c:v>1.4280952380952379</c:v>
                </c:pt>
                <c:pt idx="6">
                  <c:v>1.6666666666666665</c:v>
                </c:pt>
                <c:pt idx="7">
                  <c:v>1.9047619047619047</c:v>
                </c:pt>
                <c:pt idx="8">
                  <c:v>2.1419047619047618</c:v>
                </c:pt>
                <c:pt idx="9">
                  <c:v>2.2338095238095237</c:v>
                </c:pt>
                <c:pt idx="10">
                  <c:v>2.5904761904761902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2-498F-9B2C-8D5B8E7CF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011728"/>
        <c:axId val="822653376"/>
      </c:lineChart>
      <c:catAx>
        <c:axId val="11272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6868000"/>
        <c:crosses val="autoZero"/>
        <c:auto val="1"/>
        <c:lblAlgn val="ctr"/>
        <c:lblOffset val="100"/>
        <c:noMultiLvlLbl val="0"/>
      </c:catAx>
      <c:valAx>
        <c:axId val="12868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27216960"/>
        <c:crosses val="autoZero"/>
        <c:crossBetween val="between"/>
      </c:valAx>
      <c:valAx>
        <c:axId val="82265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1011728"/>
        <c:crosses val="max"/>
        <c:crossBetween val="between"/>
      </c:valAx>
      <c:catAx>
        <c:axId val="13110117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82265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13</xdr:row>
      <xdr:rowOff>33337</xdr:rowOff>
    </xdr:from>
    <xdr:to>
      <xdr:col>7</xdr:col>
      <xdr:colOff>219075</xdr:colOff>
      <xdr:row>27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8D9A77-E6F6-4F69-A115-0C303B64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13</xdr:row>
      <xdr:rowOff>19050</xdr:rowOff>
    </xdr:from>
    <xdr:to>
      <xdr:col>13</xdr:col>
      <xdr:colOff>257175</xdr:colOff>
      <xdr:row>27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39EF3D-DA88-410A-9626-D0D56D5FC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33</xdr:row>
      <xdr:rowOff>114300</xdr:rowOff>
    </xdr:from>
    <xdr:to>
      <xdr:col>18</xdr:col>
      <xdr:colOff>514350</xdr:colOff>
      <xdr:row>54</xdr:row>
      <xdr:rowOff>85726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A07A8C6-CF82-4C0A-ADDA-5D4B242D2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495300</xdr:colOff>
      <xdr:row>2</xdr:row>
      <xdr:rowOff>161925</xdr:rowOff>
    </xdr:from>
    <xdr:to>
      <xdr:col>22</xdr:col>
      <xdr:colOff>208824</xdr:colOff>
      <xdr:row>29</xdr:row>
      <xdr:rowOff>132711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9E8DC736-14DA-42C9-8B09-447CC48F3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44425" y="542925"/>
          <a:ext cx="5809524" cy="5114286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56</xdr:row>
      <xdr:rowOff>142875</xdr:rowOff>
    </xdr:from>
    <xdr:to>
      <xdr:col>18</xdr:col>
      <xdr:colOff>295275</xdr:colOff>
      <xdr:row>77</xdr:row>
      <xdr:rowOff>114301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AB1F6C6-7100-4955-A60B-09E64DBDE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3414-7BFD-47DF-AFB8-6D83DA2F8FDE}">
  <dimension ref="A1:H68"/>
  <sheetViews>
    <sheetView tabSelected="1" topLeftCell="A43" workbookViewId="0">
      <selection activeCell="G56" sqref="G56"/>
    </sheetView>
  </sheetViews>
  <sheetFormatPr baseColWidth="10" defaultRowHeight="15" x14ac:dyDescent="0.25"/>
  <cols>
    <col min="5" max="5" width="15.85546875" bestFit="1" customWidth="1"/>
    <col min="6" max="6" width="27.7109375" bestFit="1" customWidth="1"/>
  </cols>
  <sheetData>
    <row r="1" spans="1:5" x14ac:dyDescent="0.25">
      <c r="A1" t="s">
        <v>0</v>
      </c>
    </row>
    <row r="3" spans="1:5" s="1" customFormat="1" x14ac:dyDescent="0.25">
      <c r="A3" s="1" t="s">
        <v>1</v>
      </c>
      <c r="B3" s="1" t="s">
        <v>4</v>
      </c>
      <c r="C3" s="1" t="s">
        <v>2</v>
      </c>
      <c r="D3" s="1" t="s">
        <v>5</v>
      </c>
      <c r="E3" s="1" t="s">
        <v>3</v>
      </c>
    </row>
    <row r="4" spans="1:5" x14ac:dyDescent="0.25">
      <c r="A4" s="3">
        <v>5</v>
      </c>
      <c r="B4" s="2">
        <v>4.8600000000000003</v>
      </c>
      <c r="C4" s="2">
        <v>4.83</v>
      </c>
      <c r="D4" s="2">
        <f>B4-C4</f>
        <v>3.0000000000000249E-2</v>
      </c>
      <c r="E4" s="4">
        <f>1-(C4/B4)</f>
        <v>6.1728395061728669E-3</v>
      </c>
    </row>
    <row r="5" spans="1:5" x14ac:dyDescent="0.25">
      <c r="A5" s="3">
        <v>10</v>
      </c>
      <c r="B5" s="2">
        <v>9.83</v>
      </c>
      <c r="C5" s="2">
        <v>9.81</v>
      </c>
      <c r="D5" s="2">
        <f t="shared" ref="D5:D10" si="0">B5-C5</f>
        <v>1.9999999999999574E-2</v>
      </c>
      <c r="E5" s="4">
        <f t="shared" ref="E5:E10" si="1">1-(C5/B5)</f>
        <v>2.0345879959308144E-3</v>
      </c>
    </row>
    <row r="6" spans="1:5" x14ac:dyDescent="0.25">
      <c r="A6" s="3">
        <v>15</v>
      </c>
      <c r="B6" s="2">
        <v>14.83</v>
      </c>
      <c r="C6" s="2">
        <v>14.78</v>
      </c>
      <c r="D6" s="2">
        <f t="shared" si="0"/>
        <v>5.0000000000000711E-2</v>
      </c>
      <c r="E6" s="4">
        <f t="shared" si="1"/>
        <v>3.3715441672286239E-3</v>
      </c>
    </row>
    <row r="7" spans="1:5" x14ac:dyDescent="0.25">
      <c r="A7" s="3">
        <v>20</v>
      </c>
      <c r="B7" s="2">
        <v>19.82</v>
      </c>
      <c r="C7" s="2">
        <v>19.760000000000002</v>
      </c>
      <c r="D7" s="2">
        <f t="shared" si="0"/>
        <v>5.9999999999998721E-2</v>
      </c>
      <c r="E7" s="4">
        <f t="shared" si="1"/>
        <v>3.0272452068617062E-3</v>
      </c>
    </row>
    <row r="8" spans="1:5" x14ac:dyDescent="0.25">
      <c r="A8" s="3">
        <v>25</v>
      </c>
      <c r="B8" s="2">
        <v>24.81</v>
      </c>
      <c r="C8" s="2">
        <v>24.7</v>
      </c>
      <c r="D8" s="2">
        <f t="shared" si="0"/>
        <v>0.10999999999999943</v>
      </c>
      <c r="E8" s="4">
        <f t="shared" si="1"/>
        <v>4.4336960902860989E-3</v>
      </c>
    </row>
    <row r="9" spans="1:5" x14ac:dyDescent="0.25">
      <c r="A9" s="3">
        <v>30</v>
      </c>
      <c r="B9" s="2">
        <v>29.81</v>
      </c>
      <c r="C9" s="2">
        <v>29.54</v>
      </c>
      <c r="D9" s="2">
        <f t="shared" si="0"/>
        <v>0.26999999999999957</v>
      </c>
      <c r="E9" s="4">
        <f t="shared" si="1"/>
        <v>9.0573633009056742E-3</v>
      </c>
    </row>
    <row r="10" spans="1:5" x14ac:dyDescent="0.25">
      <c r="A10" s="3">
        <v>35</v>
      </c>
      <c r="B10" s="2">
        <v>34.81</v>
      </c>
      <c r="C10" s="2">
        <v>34.17</v>
      </c>
      <c r="D10" s="2">
        <f t="shared" si="0"/>
        <v>0.64000000000000057</v>
      </c>
      <c r="E10" s="4">
        <f t="shared" si="1"/>
        <v>1.8385521401895977E-2</v>
      </c>
    </row>
    <row r="35" spans="1:8" x14ac:dyDescent="0.25">
      <c r="A35" t="s">
        <v>6</v>
      </c>
      <c r="B35" s="1" t="s">
        <v>10</v>
      </c>
      <c r="E35" t="s">
        <v>7</v>
      </c>
    </row>
    <row r="37" spans="1:8" x14ac:dyDescent="0.25">
      <c r="A37" s="1" t="s">
        <v>1</v>
      </c>
      <c r="B37" s="1" t="s">
        <v>4</v>
      </c>
      <c r="C37" s="1" t="s">
        <v>2</v>
      </c>
      <c r="D37" s="1" t="s">
        <v>5</v>
      </c>
      <c r="E37" s="1" t="s">
        <v>3</v>
      </c>
      <c r="F37" s="1" t="s">
        <v>8</v>
      </c>
      <c r="G37" s="1" t="s">
        <v>9</v>
      </c>
      <c r="H37" s="1" t="s">
        <v>3</v>
      </c>
    </row>
    <row r="38" spans="1:8" x14ac:dyDescent="0.25">
      <c r="A38" s="3">
        <v>5</v>
      </c>
      <c r="B38" s="2">
        <v>5</v>
      </c>
      <c r="C38" s="2">
        <v>4.97</v>
      </c>
      <c r="D38" s="2">
        <f>B38-C38</f>
        <v>3.0000000000000249E-2</v>
      </c>
      <c r="E38" s="5">
        <f>1-(C38/B38)</f>
        <v>6.0000000000000053E-3</v>
      </c>
      <c r="F38">
        <f>B38*(1/21)</f>
        <v>0.23809523809523808</v>
      </c>
    </row>
    <row r="39" spans="1:8" x14ac:dyDescent="0.25">
      <c r="A39" s="3">
        <v>10</v>
      </c>
      <c r="B39" s="2">
        <v>10</v>
      </c>
      <c r="C39" s="2">
        <v>9.9600000000000009</v>
      </c>
      <c r="D39" s="2">
        <f t="shared" ref="D39:D44" si="2">B39-C39</f>
        <v>3.9999999999999147E-2</v>
      </c>
      <c r="E39" s="5">
        <f t="shared" ref="E39:E44" si="3">1-(C39/B39)</f>
        <v>3.9999999999998925E-3</v>
      </c>
      <c r="F39">
        <f t="shared" ref="F39:F49" si="4">B39*(1/21)</f>
        <v>0.47619047619047616</v>
      </c>
    </row>
    <row r="40" spans="1:8" x14ac:dyDescent="0.25">
      <c r="A40" s="3">
        <v>15</v>
      </c>
      <c r="B40" s="2">
        <v>15</v>
      </c>
      <c r="C40" s="2">
        <v>14.95</v>
      </c>
      <c r="D40" s="2">
        <f t="shared" si="2"/>
        <v>5.0000000000000711E-2</v>
      </c>
      <c r="E40" s="5">
        <f t="shared" si="3"/>
        <v>3.3333333333334103E-3</v>
      </c>
      <c r="F40">
        <f t="shared" si="4"/>
        <v>0.71428571428571419</v>
      </c>
    </row>
    <row r="41" spans="1:8" x14ac:dyDescent="0.25">
      <c r="A41" s="3">
        <v>20</v>
      </c>
      <c r="B41" s="2">
        <v>20</v>
      </c>
      <c r="C41" s="2">
        <v>19.93</v>
      </c>
      <c r="D41" s="2">
        <f t="shared" si="2"/>
        <v>7.0000000000000284E-2</v>
      </c>
      <c r="E41" s="5">
        <f t="shared" si="3"/>
        <v>3.5000000000000586E-3</v>
      </c>
      <c r="F41">
        <f t="shared" si="4"/>
        <v>0.95238095238095233</v>
      </c>
    </row>
    <row r="42" spans="1:8" x14ac:dyDescent="0.25">
      <c r="A42" s="3">
        <v>25</v>
      </c>
      <c r="B42" s="2">
        <v>25</v>
      </c>
      <c r="C42" s="2">
        <v>24.87</v>
      </c>
      <c r="D42" s="2">
        <f t="shared" si="2"/>
        <v>0.12999999999999901</v>
      </c>
      <c r="E42" s="5">
        <f t="shared" si="3"/>
        <v>5.1999999999999824E-3</v>
      </c>
      <c r="F42">
        <f t="shared" si="4"/>
        <v>1.1904761904761905</v>
      </c>
    </row>
    <row r="43" spans="1:8" x14ac:dyDescent="0.25">
      <c r="A43" s="3">
        <v>30</v>
      </c>
      <c r="B43" s="2">
        <v>30</v>
      </c>
      <c r="C43" s="2">
        <v>29.74</v>
      </c>
      <c r="D43" s="2">
        <f t="shared" si="2"/>
        <v>0.26000000000000156</v>
      </c>
      <c r="E43" s="5">
        <f>1-(C43/B43)</f>
        <v>8.6666666666667114E-3</v>
      </c>
      <c r="F43">
        <f t="shared" si="4"/>
        <v>1.4285714285714284</v>
      </c>
    </row>
    <row r="44" spans="1:8" x14ac:dyDescent="0.25">
      <c r="A44" s="3">
        <v>35</v>
      </c>
      <c r="B44" s="2">
        <v>35</v>
      </c>
      <c r="C44" s="2">
        <v>34.35</v>
      </c>
      <c r="D44" s="2">
        <f t="shared" si="2"/>
        <v>0.64999999999999858</v>
      </c>
      <c r="E44" s="5">
        <f t="shared" si="3"/>
        <v>1.8571428571428572E-2</v>
      </c>
      <c r="F44">
        <f t="shared" si="4"/>
        <v>1.6666666666666665</v>
      </c>
    </row>
    <row r="45" spans="1:8" x14ac:dyDescent="0.25">
      <c r="A45" s="3">
        <v>40</v>
      </c>
      <c r="B45" s="2">
        <v>40.01</v>
      </c>
      <c r="C45" s="2">
        <v>38.58</v>
      </c>
      <c r="D45" s="2">
        <f t="shared" ref="D45:D49" si="5">B45-C45</f>
        <v>1.4299999999999997</v>
      </c>
      <c r="E45" s="5">
        <f t="shared" ref="E45:E49" si="6">1-(C45/B45)</f>
        <v>3.5741064733816552E-2</v>
      </c>
      <c r="F45">
        <f t="shared" si="4"/>
        <v>1.905238095238095</v>
      </c>
    </row>
    <row r="46" spans="1:8" x14ac:dyDescent="0.25">
      <c r="A46" s="3">
        <v>45</v>
      </c>
      <c r="B46" s="2">
        <v>44.98</v>
      </c>
      <c r="C46" s="2">
        <v>42.25</v>
      </c>
      <c r="D46" s="2">
        <f t="shared" si="5"/>
        <v>2.7299999999999969</v>
      </c>
      <c r="E46" s="5">
        <f t="shared" si="6"/>
        <v>6.0693641618496996E-2</v>
      </c>
      <c r="F46">
        <f t="shared" si="4"/>
        <v>2.1419047619047618</v>
      </c>
    </row>
    <row r="47" spans="1:8" x14ac:dyDescent="0.25">
      <c r="A47" s="3">
        <v>46.93</v>
      </c>
      <c r="B47" s="2">
        <v>46.91</v>
      </c>
      <c r="C47" s="2">
        <v>43.51</v>
      </c>
      <c r="D47" s="2">
        <f t="shared" si="5"/>
        <v>3.3999999999999986</v>
      </c>
      <c r="E47" s="5">
        <f t="shared" si="6"/>
        <v>7.2479215519079099E-2</v>
      </c>
      <c r="F47">
        <f t="shared" si="4"/>
        <v>2.2338095238095237</v>
      </c>
    </row>
    <row r="48" spans="1:8" x14ac:dyDescent="0.25">
      <c r="A48" s="3">
        <v>50</v>
      </c>
      <c r="B48" s="2">
        <v>49.85</v>
      </c>
      <c r="C48" s="2">
        <v>45.26</v>
      </c>
      <c r="D48" s="2">
        <f t="shared" si="5"/>
        <v>4.5900000000000034</v>
      </c>
      <c r="E48" s="5">
        <f t="shared" si="6"/>
        <v>9.2076228686058248E-2</v>
      </c>
      <c r="F48">
        <f t="shared" si="4"/>
        <v>2.3738095238095238</v>
      </c>
      <c r="G48">
        <v>2.165</v>
      </c>
      <c r="H48" s="5">
        <f>1-G48/F48</f>
        <v>8.7963891675025052E-2</v>
      </c>
    </row>
    <row r="49" spans="1:6" x14ac:dyDescent="0.25">
      <c r="A49" s="3">
        <v>55</v>
      </c>
      <c r="B49" s="2">
        <v>54.38</v>
      </c>
      <c r="C49" s="2">
        <v>47.6</v>
      </c>
      <c r="D49" s="2">
        <f t="shared" si="5"/>
        <v>6.7800000000000011</v>
      </c>
      <c r="E49" s="5">
        <f t="shared" si="6"/>
        <v>0.12467819051121742</v>
      </c>
      <c r="F49">
        <f t="shared" si="4"/>
        <v>2.5895238095238096</v>
      </c>
    </row>
    <row r="55" spans="1:6" x14ac:dyDescent="0.25">
      <c r="A55" t="s">
        <v>12</v>
      </c>
      <c r="B55" s="1" t="s">
        <v>11</v>
      </c>
      <c r="E55" t="s">
        <v>7</v>
      </c>
    </row>
    <row r="57" spans="1:6" x14ac:dyDescent="0.25">
      <c r="A57" s="1" t="s">
        <v>1</v>
      </c>
      <c r="B57" s="1" t="s">
        <v>4</v>
      </c>
      <c r="C57" s="1" t="s">
        <v>2</v>
      </c>
      <c r="D57" s="1" t="s">
        <v>5</v>
      </c>
      <c r="E57" s="1" t="s">
        <v>3</v>
      </c>
      <c r="F57" s="1" t="s">
        <v>8</v>
      </c>
    </row>
    <row r="58" spans="1:6" x14ac:dyDescent="0.25">
      <c r="A58" s="3">
        <v>5</v>
      </c>
      <c r="B58" s="2">
        <v>5</v>
      </c>
      <c r="C58" s="2">
        <v>4.97</v>
      </c>
      <c r="D58" s="2">
        <f>B58-C58</f>
        <v>3.0000000000000249E-2</v>
      </c>
      <c r="E58" s="5">
        <f>1-(C58/B58)</f>
        <v>6.0000000000000053E-3</v>
      </c>
      <c r="F58">
        <f>B58*(1/21)</f>
        <v>0.23809523809523808</v>
      </c>
    </row>
    <row r="59" spans="1:6" x14ac:dyDescent="0.25">
      <c r="A59" s="3">
        <v>10</v>
      </c>
      <c r="B59" s="2">
        <v>10</v>
      </c>
      <c r="C59" s="2">
        <v>9.9700000000000006</v>
      </c>
      <c r="D59" s="2">
        <f t="shared" ref="D59:D68" si="7">B59-C59</f>
        <v>2.9999999999999361E-2</v>
      </c>
      <c r="E59" s="5">
        <f t="shared" ref="E59:E62" si="8">1-(C59/B59)</f>
        <v>2.9999999999998916E-3</v>
      </c>
      <c r="F59">
        <f t="shared" ref="F59:F68" si="9">B59*(1/21)</f>
        <v>0.47619047619047616</v>
      </c>
    </row>
    <row r="60" spans="1:6" x14ac:dyDescent="0.25">
      <c r="A60" s="3">
        <v>15</v>
      </c>
      <c r="B60" s="2">
        <v>15</v>
      </c>
      <c r="C60" s="2">
        <v>14.95</v>
      </c>
      <c r="D60" s="2">
        <f t="shared" si="7"/>
        <v>5.0000000000000711E-2</v>
      </c>
      <c r="E60" s="5">
        <f t="shared" si="8"/>
        <v>3.3333333333334103E-3</v>
      </c>
      <c r="F60">
        <f t="shared" si="9"/>
        <v>0.71428571428571419</v>
      </c>
    </row>
    <row r="61" spans="1:6" x14ac:dyDescent="0.25">
      <c r="A61" s="3">
        <v>20</v>
      </c>
      <c r="B61" s="2">
        <v>20</v>
      </c>
      <c r="C61" s="2">
        <v>19.95</v>
      </c>
      <c r="D61" s="2">
        <f t="shared" si="7"/>
        <v>5.0000000000000711E-2</v>
      </c>
      <c r="E61" s="5">
        <f t="shared" si="8"/>
        <v>2.5000000000000577E-3</v>
      </c>
      <c r="F61">
        <f t="shared" si="9"/>
        <v>0.95238095238095233</v>
      </c>
    </row>
    <row r="62" spans="1:6" x14ac:dyDescent="0.25">
      <c r="A62" s="3">
        <v>25</v>
      </c>
      <c r="B62" s="2">
        <v>25</v>
      </c>
      <c r="C62" s="2">
        <v>24.93</v>
      </c>
      <c r="D62" s="2">
        <f t="shared" si="7"/>
        <v>7.0000000000000284E-2</v>
      </c>
      <c r="E62" s="5">
        <f t="shared" si="8"/>
        <v>2.8000000000000247E-3</v>
      </c>
      <c r="F62">
        <f t="shared" si="9"/>
        <v>1.1904761904761905</v>
      </c>
    </row>
    <row r="63" spans="1:6" x14ac:dyDescent="0.25">
      <c r="A63" s="3">
        <v>30</v>
      </c>
      <c r="B63" s="2">
        <v>29.99</v>
      </c>
      <c r="C63" s="2">
        <v>29.93</v>
      </c>
      <c r="D63" s="2">
        <f t="shared" si="7"/>
        <v>5.9999999999998721E-2</v>
      </c>
      <c r="E63" s="5">
        <f>1-(C63/B63)</f>
        <v>2.0006668889629431E-3</v>
      </c>
      <c r="F63">
        <f t="shared" si="9"/>
        <v>1.4280952380952379</v>
      </c>
    </row>
    <row r="64" spans="1:6" x14ac:dyDescent="0.25">
      <c r="A64" s="3">
        <v>35</v>
      </c>
      <c r="B64" s="2">
        <v>35</v>
      </c>
      <c r="C64" s="2">
        <v>34.92</v>
      </c>
      <c r="D64" s="2">
        <f t="shared" si="7"/>
        <v>7.9999999999998295E-2</v>
      </c>
      <c r="E64" s="5">
        <f t="shared" ref="E64:E68" si="10">1-(C64/B64)</f>
        <v>2.2857142857142243E-3</v>
      </c>
      <c r="F64">
        <f t="shared" si="9"/>
        <v>1.6666666666666665</v>
      </c>
    </row>
    <row r="65" spans="1:6" x14ac:dyDescent="0.25">
      <c r="A65" s="3">
        <v>40</v>
      </c>
      <c r="B65" s="2">
        <v>40</v>
      </c>
      <c r="C65" s="2">
        <v>39.909999999999997</v>
      </c>
      <c r="D65" s="2">
        <f t="shared" si="7"/>
        <v>9.0000000000003411E-2</v>
      </c>
      <c r="E65" s="5">
        <f t="shared" si="10"/>
        <v>2.2500000000000853E-3</v>
      </c>
      <c r="F65">
        <f t="shared" si="9"/>
        <v>1.9047619047619047</v>
      </c>
    </row>
    <row r="66" spans="1:6" x14ac:dyDescent="0.25">
      <c r="A66" s="3">
        <v>45</v>
      </c>
      <c r="B66" s="2">
        <v>44.98</v>
      </c>
      <c r="C66" s="2">
        <v>44.91</v>
      </c>
      <c r="D66" s="2">
        <f t="shared" si="7"/>
        <v>7.0000000000000284E-2</v>
      </c>
      <c r="E66" s="5">
        <f t="shared" si="10"/>
        <v>1.5562472209871281E-3</v>
      </c>
      <c r="F66">
        <f t="shared" si="9"/>
        <v>2.1419047619047618</v>
      </c>
    </row>
    <row r="67" spans="1:6" x14ac:dyDescent="0.25">
      <c r="A67" s="3">
        <v>46.93</v>
      </c>
      <c r="B67" s="2">
        <v>46.91</v>
      </c>
      <c r="C67" s="2">
        <v>46.86</v>
      </c>
      <c r="D67" s="2">
        <f t="shared" si="7"/>
        <v>4.9999999999997158E-2</v>
      </c>
      <c r="E67" s="5">
        <f t="shared" si="10"/>
        <v>1.0658708164570374E-3</v>
      </c>
      <c r="F67">
        <f t="shared" si="9"/>
        <v>2.2338095238095237</v>
      </c>
    </row>
    <row r="68" spans="1:6" x14ac:dyDescent="0.25">
      <c r="A68" s="3">
        <v>55</v>
      </c>
      <c r="B68" s="2">
        <v>54.4</v>
      </c>
      <c r="C68" s="2">
        <v>54.32</v>
      </c>
      <c r="D68" s="2">
        <f t="shared" si="7"/>
        <v>7.9999999999998295E-2</v>
      </c>
      <c r="E68" s="5">
        <f t="shared" si="10"/>
        <v>1.4705882352941124E-3</v>
      </c>
      <c r="F68">
        <f t="shared" si="9"/>
        <v>2.5904761904761902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Zeuschner</dc:creator>
  <cp:lastModifiedBy>Wilhelm Zeuschner</cp:lastModifiedBy>
  <dcterms:created xsi:type="dcterms:W3CDTF">2021-04-07T09:13:01Z</dcterms:created>
  <dcterms:modified xsi:type="dcterms:W3CDTF">2021-04-07T11:04:08Z</dcterms:modified>
</cp:coreProperties>
</file>