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r" sheetId="1" state="visible" r:id="rId2"/>
    <sheet name="abr" sheetId="2" state="visible" r:id="rId3"/>
    <sheet name="mai" sheetId="3" state="visible" r:id="rId4"/>
    <sheet name="urbano" sheetId="4" state="visible" r:id="rId5"/>
    <sheet name="ruram_com_fotovoltaic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<sst xmlns="http://schemas.openxmlformats.org/spreadsheetml/2006/main" count="104" uniqueCount="26">
  <si>
    <t xml:space="preserve">Rua Rio de Janeiro, 1585, Lj 101</t>
  </si>
  <si>
    <t xml:space="preserve">Período de faturamento de um mês</t>
  </si>
  <si>
    <t xml:space="preserve">Venc: 11/03/2022</t>
  </si>
  <si>
    <t xml:space="preserve">Simulação SEM energia fotovoltaica</t>
  </si>
  <si>
    <t xml:space="preserve">Conta atual (com desconto)</t>
  </si>
  <si>
    <t xml:space="preserve">Tarifa Cemig (kw/h):</t>
  </si>
  <si>
    <t xml:space="preserve">Tarifa Charles (kw/h) =</t>
  </si>
  <si>
    <t xml:space="preserve"> (80% do preço da Cemig) =</t>
  </si>
  <si>
    <t xml:space="preserve">Consumo (Kw/h):</t>
  </si>
  <si>
    <t xml:space="preserve">Consumo injetado (Kw/h):</t>
  </si>
  <si>
    <t xml:space="preserve">Charles</t>
  </si>
  <si>
    <t xml:space="preserve">Iluminação pública (Prefeitura):</t>
  </si>
  <si>
    <t xml:space="preserve">Iluminação pública (prefeitura):</t>
  </si>
  <si>
    <t xml:space="preserve">PBH</t>
  </si>
  <si>
    <t xml:space="preserve">Custo de disponibilidade</t>
  </si>
  <si>
    <t xml:space="preserve">CEMIG</t>
  </si>
  <si>
    <t xml:space="preserve">Total da conta</t>
  </si>
  <si>
    <t xml:space="preserve">Total a pagar (Charles)</t>
  </si>
  <si>
    <t xml:space="preserve">Economia no total da fatura:</t>
  </si>
  <si>
    <t xml:space="preserve">Venc: 11/04/2022</t>
  </si>
  <si>
    <t xml:space="preserve">Bônus</t>
  </si>
  <si>
    <t xml:space="preserve">Venc: 11/05/2022</t>
  </si>
  <si>
    <t xml:space="preserve">Usina</t>
  </si>
  <si>
    <t xml:space="preserve">Prefeitura</t>
  </si>
  <si>
    <t xml:space="preserve">Copel</t>
  </si>
  <si>
    <t xml:space="preserve">Acerto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</si>
</sst>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&quot;* #,##0.00_-;&quot;-R$&quot;* #,##0.00_-;_-&quot;R$&quot;* \-??_-;_-@_-"/>
    <numFmt numFmtId="166" formatCode="_-&quot;R$&quot;* #,##0.000_-;&quot;-R$&quot;* #,##0.000_-;_-&quot;R$&quot;* \-??_-;_-@_-"/>
    <numFmt numFmtId="167" formatCode="General"/>
    <numFmt numFmtId="168" formatCode="0%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70AD47"/>
      <name val="Arial"/>
      <family val="2"/>
      <charset val="1"/>
    </font>
    <font>
      <u val="singl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14"/>
    <col collapsed="false" customWidth="true" hidden="false" outlineLevel="0" max="4" min="3" style="0" width="10.58"/>
    <col collapsed="false" customWidth="true" hidden="false" outlineLevel="0" max="6" min="6" style="0" width="23.01"/>
    <col collapsed="false" customWidth="true" hidden="false" outlineLevel="0" max="7" min="7" style="0" width="14.57"/>
    <col collapsed="false" customWidth="true" hidden="false" outlineLevel="0" max="8" min="8" style="0" width="13.57"/>
    <col collapsed="false" customWidth="true" hidden="false" outlineLevel="0" max="9" min="9" style="0" width="10.14"/>
  </cols>
  <sheetData>
    <row r="1" customFormat="false" ht="12.75" hidden="false" customHeight="false" outlineLevel="0" collapsed="false">
      <c r="D1" s="1" t="s">
        <v>0</v>
      </c>
      <c r="E1" s="1"/>
      <c r="F1" s="1"/>
    </row>
    <row r="2" customFormat="false" ht="12.75" hidden="false" customHeight="false" outlineLevel="0" collapsed="false">
      <c r="C2" s="1" t="s">
        <v>1</v>
      </c>
      <c r="D2" s="1"/>
      <c r="E2" s="1"/>
      <c r="F2" s="1"/>
      <c r="G2" s="1"/>
    </row>
    <row r="3" customFormat="false" ht="12.75" hidden="false" customHeight="false" outlineLevel="0" collapsed="false">
      <c r="D3" s="1" t="s">
        <v>2</v>
      </c>
      <c r="E3" s="1"/>
      <c r="F3" s="1"/>
    </row>
    <row r="4" customFormat="false" ht="13.5" hidden="false" customHeight="false" outlineLevel="0" collapsed="false">
      <c r="D4" s="2"/>
      <c r="E4" s="2"/>
      <c r="F4" s="2"/>
    </row>
    <row r="5" customFormat="false" ht="12.75" hidden="false" customHeight="false" outlineLevel="0" collapsed="false">
      <c r="A5" s="3" t="s">
        <v>3</v>
      </c>
      <c r="B5" s="3"/>
      <c r="C5" s="3"/>
      <c r="D5" s="3"/>
      <c r="E5" s="4"/>
      <c r="F5" s="3" t="s">
        <v>4</v>
      </c>
      <c r="G5" s="3"/>
      <c r="H5" s="3"/>
      <c r="I5" s="3"/>
    </row>
    <row r="6" customFormat="false" ht="12.75" hidden="false" customHeight="false" outlineLevel="0" collapsed="false">
      <c r="A6" s="5" t="s">
        <v>5</v>
      </c>
      <c r="B6" s="5"/>
      <c r="C6" s="5"/>
      <c r="D6" s="6" t="n">
        <f aca="false">105.65/100</f>
        <v>1.0565</v>
      </c>
      <c r="F6" s="7" t="s">
        <v>6</v>
      </c>
      <c r="G6" s="8" t="s">
        <v>7</v>
      </c>
      <c r="H6" s="8"/>
      <c r="I6" s="6" t="n">
        <f aca="false">D6*0.8</f>
        <v>0.8452</v>
      </c>
    </row>
    <row r="7" customFormat="false" ht="12.75" hidden="false" customHeight="false" outlineLevel="0" collapsed="false">
      <c r="A7" s="9"/>
      <c r="B7" s="10"/>
      <c r="C7" s="10"/>
      <c r="D7" s="11"/>
      <c r="F7" s="9"/>
      <c r="G7" s="10"/>
      <c r="H7" s="10"/>
      <c r="I7" s="11"/>
    </row>
    <row r="8" customFormat="false" ht="12.75" hidden="false" customHeight="false" outlineLevel="0" collapsed="false">
      <c r="A8" s="12" t="s">
        <v>8</v>
      </c>
      <c r="B8" s="13" t="n">
        <v>707</v>
      </c>
      <c r="C8" s="14" t="n">
        <f aca="false">B8*D6</f>
        <v>746.9455</v>
      </c>
      <c r="D8" s="11"/>
      <c r="F8" s="12" t="s">
        <v>9</v>
      </c>
      <c r="G8" s="15" t="n">
        <f aca="false">B8-G10</f>
        <v>608</v>
      </c>
      <c r="H8" s="16" t="n">
        <f aca="false">G8*I6</f>
        <v>513.8816</v>
      </c>
      <c r="I8" s="11" t="s">
        <v>10</v>
      </c>
    </row>
    <row r="9" customFormat="false" ht="12.75" hidden="false" customHeight="false" outlineLevel="0" collapsed="false">
      <c r="A9" s="17" t="s">
        <v>11</v>
      </c>
      <c r="B9" s="17"/>
      <c r="C9" s="18" t="n">
        <v>52.57</v>
      </c>
      <c r="D9" s="11"/>
      <c r="F9" s="19" t="s">
        <v>12</v>
      </c>
      <c r="G9" s="19"/>
      <c r="H9" s="18" t="n">
        <f aca="false">C9</f>
        <v>52.57</v>
      </c>
      <c r="I9" s="11" t="s">
        <v>13</v>
      </c>
    </row>
    <row r="10" customFormat="false" ht="12.75" hidden="false" customHeight="false" outlineLevel="0" collapsed="false">
      <c r="A10" s="12" t="s">
        <v>14</v>
      </c>
      <c r="B10" s="20"/>
      <c r="C10" s="18" t="n">
        <v>0</v>
      </c>
      <c r="D10" s="11"/>
      <c r="F10" s="12" t="s">
        <v>14</v>
      </c>
      <c r="G10" s="15" t="n">
        <v>99</v>
      </c>
      <c r="H10" s="18" t="n">
        <v>104.67</v>
      </c>
      <c r="I10" s="11" t="s">
        <v>15</v>
      </c>
    </row>
    <row r="11" customFormat="false" ht="13.5" hidden="false" customHeight="false" outlineLevel="0" collapsed="false">
      <c r="A11" s="9"/>
      <c r="B11" s="10"/>
      <c r="C11" s="21"/>
      <c r="D11" s="11"/>
      <c r="F11" s="22"/>
      <c r="G11" s="22"/>
      <c r="H11" s="23"/>
      <c r="I11" s="11"/>
    </row>
    <row r="12" customFormat="false" ht="13.5" hidden="false" customHeight="false" outlineLevel="0" collapsed="false">
      <c r="A12" s="24" t="s">
        <v>16</v>
      </c>
      <c r="B12" s="25"/>
      <c r="C12" s="26" t="n">
        <f aca="false">SUM(C8:C9)</f>
        <v>799.5155</v>
      </c>
      <c r="D12" s="27"/>
      <c r="F12" s="12" t="s">
        <v>17</v>
      </c>
      <c r="G12" s="28"/>
      <c r="H12" s="29" t="n">
        <f aca="false">SUM(H8:H11)</f>
        <v>671.1216</v>
      </c>
      <c r="I12" s="11"/>
    </row>
    <row r="13" customFormat="false" ht="12.75" hidden="false" customHeight="false" outlineLevel="0" collapsed="false">
      <c r="F13" s="30" t="s">
        <v>18</v>
      </c>
      <c r="G13" s="30"/>
      <c r="H13" s="31" t="n">
        <f aca="false">1-H12/C12</f>
        <v>0.160589632095938</v>
      </c>
      <c r="I13" s="32" t="n">
        <f aca="false">C12-H12</f>
        <v>128.3939</v>
      </c>
    </row>
    <row r="14" customFormat="false" ht="40.5" hidden="false" customHeight="true" outlineLevel="0" collapsed="false">
      <c r="F14" s="33"/>
      <c r="G14" s="33"/>
      <c r="H14" s="33"/>
      <c r="I14" s="33"/>
    </row>
    <row r="15" customFormat="false" ht="12.75" hidden="false" customHeight="false" outlineLevel="0" collapsed="false">
      <c r="F15" s="34"/>
      <c r="G15" s="34"/>
      <c r="H15" s="34"/>
      <c r="I15" s="34"/>
    </row>
    <row r="18" customFormat="false" ht="12.75" hidden="false" customHeight="false" outlineLevel="0" collapsed="false">
      <c r="H18" s="35"/>
    </row>
    <row r="19" customFormat="false" ht="12.75" hidden="false" customHeight="false" outlineLevel="0" collapsed="false">
      <c r="F19" s="35"/>
      <c r="G19" s="35"/>
    </row>
    <row r="20" customFormat="false" ht="12.75" hidden="false" customHeight="false" outlineLevel="0" collapsed="false">
      <c r="G20" s="35"/>
    </row>
  </sheetData>
  <mergeCells count="12">
    <mergeCell ref="D1:F1"/>
    <mergeCell ref="C2:G2"/>
    <mergeCell ref="D3:F3"/>
    <mergeCell ref="A5:D5"/>
    <mergeCell ref="F5:I5"/>
    <mergeCell ref="A6:C6"/>
    <mergeCell ref="G6:H6"/>
    <mergeCell ref="A9:B9"/>
    <mergeCell ref="F9:G9"/>
    <mergeCell ref="F11:G11"/>
    <mergeCell ref="F13:G13"/>
    <mergeCell ref="F14:I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14"/>
    <col collapsed="false" customWidth="true" hidden="false" outlineLevel="0" max="4" min="3" style="0" width="10.58"/>
    <col collapsed="false" customWidth="true" hidden="false" outlineLevel="0" max="6" min="6" style="0" width="23.01"/>
    <col collapsed="false" customWidth="true" hidden="false" outlineLevel="0" max="7" min="7" style="0" width="14.57"/>
    <col collapsed="false" customWidth="true" hidden="false" outlineLevel="0" max="8" min="8" style="0" width="13.57"/>
    <col collapsed="false" customWidth="true" hidden="false" outlineLevel="0" max="9" min="9" style="0" width="10.14"/>
  </cols>
  <sheetData>
    <row r="1" customFormat="false" ht="12.75" hidden="false" customHeight="false" outlineLevel="0" collapsed="false">
      <c r="D1" s="1" t="s">
        <v>0</v>
      </c>
      <c r="E1" s="1"/>
      <c r="F1" s="1"/>
    </row>
    <row r="2" customFormat="false" ht="12.75" hidden="false" customHeight="false" outlineLevel="0" collapsed="false">
      <c r="C2" s="1" t="s">
        <v>1</v>
      </c>
      <c r="D2" s="1"/>
      <c r="E2" s="1"/>
      <c r="F2" s="1"/>
      <c r="G2" s="1"/>
    </row>
    <row r="3" customFormat="false" ht="12.75" hidden="false" customHeight="false" outlineLevel="0" collapsed="false">
      <c r="D3" s="1" t="s">
        <v>19</v>
      </c>
      <c r="E3" s="1"/>
      <c r="F3" s="1"/>
    </row>
    <row r="4" customFormat="false" ht="13.5" hidden="false" customHeight="false" outlineLevel="0" collapsed="false">
      <c r="D4" s="2"/>
      <c r="E4" s="2"/>
      <c r="F4" s="2"/>
    </row>
    <row r="5" customFormat="false" ht="12.75" hidden="false" customHeight="false" outlineLevel="0" collapsed="false">
      <c r="A5" s="3" t="s">
        <v>3</v>
      </c>
      <c r="B5" s="3"/>
      <c r="C5" s="3"/>
      <c r="D5" s="3"/>
      <c r="E5" s="4"/>
      <c r="F5" s="3" t="s">
        <v>4</v>
      </c>
      <c r="G5" s="3"/>
      <c r="H5" s="3"/>
      <c r="I5" s="3"/>
    </row>
    <row r="6" customFormat="false" ht="12.75" hidden="false" customHeight="false" outlineLevel="0" collapsed="false">
      <c r="A6" s="5" t="s">
        <v>5</v>
      </c>
      <c r="B6" s="5"/>
      <c r="C6" s="5"/>
      <c r="D6" s="6" t="n">
        <f aca="false">104.8/100</f>
        <v>1.048</v>
      </c>
      <c r="F6" s="7" t="s">
        <v>6</v>
      </c>
      <c r="G6" s="8" t="s">
        <v>7</v>
      </c>
      <c r="H6" s="8"/>
      <c r="I6" s="6" t="n">
        <f aca="false">D6*0.8</f>
        <v>0.8384</v>
      </c>
    </row>
    <row r="7" customFormat="false" ht="12.75" hidden="false" customHeight="false" outlineLevel="0" collapsed="false">
      <c r="A7" s="9"/>
      <c r="B7" s="10"/>
      <c r="C7" s="10"/>
      <c r="D7" s="11"/>
      <c r="F7" s="9"/>
      <c r="G7" s="10"/>
      <c r="H7" s="10"/>
      <c r="I7" s="11"/>
    </row>
    <row r="8" customFormat="false" ht="12.75" hidden="false" customHeight="false" outlineLevel="0" collapsed="false">
      <c r="A8" s="12" t="s">
        <v>8</v>
      </c>
      <c r="B8" s="13" t="n">
        <v>692</v>
      </c>
      <c r="C8" s="14" t="n">
        <f aca="false">B8*D6</f>
        <v>725.216</v>
      </c>
      <c r="D8" s="11"/>
      <c r="F8" s="12" t="s">
        <v>9</v>
      </c>
      <c r="G8" s="15" t="n">
        <f aca="false">B8-G10</f>
        <v>692</v>
      </c>
      <c r="H8" s="16" t="n">
        <f aca="false">G8*I6</f>
        <v>580.1728</v>
      </c>
      <c r="I8" s="11" t="s">
        <v>10</v>
      </c>
    </row>
    <row r="9" customFormat="false" ht="12.75" hidden="false" customHeight="false" outlineLevel="0" collapsed="false">
      <c r="A9" s="19" t="s">
        <v>11</v>
      </c>
      <c r="B9" s="19"/>
      <c r="C9" s="18" t="n">
        <v>52.57</v>
      </c>
      <c r="D9" s="11"/>
      <c r="F9" s="19" t="s">
        <v>12</v>
      </c>
      <c r="G9" s="19"/>
      <c r="H9" s="18" t="n">
        <f aca="false">C9</f>
        <v>52.57</v>
      </c>
      <c r="I9" s="11" t="s">
        <v>13</v>
      </c>
    </row>
    <row r="10" customFormat="false" ht="12.75" hidden="false" customHeight="false" outlineLevel="0" collapsed="false">
      <c r="A10" s="12" t="s">
        <v>14</v>
      </c>
      <c r="B10" s="20"/>
      <c r="C10" s="18" t="n">
        <v>0</v>
      </c>
      <c r="D10" s="11"/>
      <c r="F10" s="12" t="s">
        <v>14</v>
      </c>
      <c r="G10" s="15" t="n">
        <v>0</v>
      </c>
      <c r="H10" s="18" t="n">
        <v>104.8</v>
      </c>
      <c r="I10" s="11" t="s">
        <v>15</v>
      </c>
    </row>
    <row r="11" customFormat="false" ht="13.5" hidden="false" customHeight="false" outlineLevel="0" collapsed="false">
      <c r="A11" s="9"/>
      <c r="B11" s="10"/>
      <c r="C11" s="21"/>
      <c r="D11" s="11"/>
      <c r="F11" s="36" t="s">
        <v>20</v>
      </c>
      <c r="G11" s="36"/>
      <c r="H11" s="23" t="n">
        <v>-50</v>
      </c>
      <c r="I11" s="11"/>
    </row>
    <row r="12" customFormat="false" ht="13.5" hidden="false" customHeight="false" outlineLevel="0" collapsed="false">
      <c r="A12" s="24" t="s">
        <v>16</v>
      </c>
      <c r="B12" s="25"/>
      <c r="C12" s="26" t="n">
        <f aca="false">SUM(C8:C10)</f>
        <v>777.786</v>
      </c>
      <c r="D12" s="27"/>
      <c r="F12" s="12" t="s">
        <v>17</v>
      </c>
      <c r="G12" s="28"/>
      <c r="H12" s="29" t="n">
        <f aca="false">SUM(H8:H11)</f>
        <v>687.5428</v>
      </c>
      <c r="I12" s="11"/>
    </row>
    <row r="13" customFormat="false" ht="12.75" hidden="false" customHeight="false" outlineLevel="0" collapsed="false">
      <c r="F13" s="30" t="s">
        <v>18</v>
      </c>
      <c r="G13" s="30"/>
      <c r="H13" s="31" t="n">
        <f aca="false">1-H12/C12</f>
        <v>0.116025744870697</v>
      </c>
      <c r="I13" s="32" t="n">
        <f aca="false">C12-H12</f>
        <v>90.2432</v>
      </c>
      <c r="M13" s="37"/>
    </row>
    <row r="14" customFormat="false" ht="40.5" hidden="false" customHeight="true" outlineLevel="0" collapsed="false">
      <c r="F14" s="33"/>
      <c r="G14" s="33"/>
      <c r="H14" s="33"/>
      <c r="I14" s="33"/>
    </row>
    <row r="15" customFormat="false" ht="12.75" hidden="false" customHeight="false" outlineLevel="0" collapsed="false">
      <c r="F15" s="34"/>
      <c r="G15" s="34"/>
      <c r="H15" s="34"/>
      <c r="I15" s="34"/>
    </row>
    <row r="18" customFormat="false" ht="12.75" hidden="false" customHeight="false" outlineLevel="0" collapsed="false">
      <c r="H18" s="35"/>
    </row>
    <row r="19" customFormat="false" ht="12.75" hidden="false" customHeight="false" outlineLevel="0" collapsed="false">
      <c r="F19" s="35"/>
      <c r="G19" s="35"/>
    </row>
    <row r="20" customFormat="false" ht="12.75" hidden="false" customHeight="false" outlineLevel="0" collapsed="false">
      <c r="G20" s="35"/>
    </row>
  </sheetData>
  <mergeCells count="12">
    <mergeCell ref="D1:F1"/>
    <mergeCell ref="C2:G2"/>
    <mergeCell ref="D3:F3"/>
    <mergeCell ref="A5:D5"/>
    <mergeCell ref="F5:I5"/>
    <mergeCell ref="A6:C6"/>
    <mergeCell ref="G6:H6"/>
    <mergeCell ref="A9:B9"/>
    <mergeCell ref="F9:G9"/>
    <mergeCell ref="F11:G11"/>
    <mergeCell ref="F13:G13"/>
    <mergeCell ref="F14:I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14"/>
    <col collapsed="false" customWidth="true" hidden="false" outlineLevel="0" max="3" min="3" style="0" width="12.57"/>
    <col collapsed="false" customWidth="true" hidden="false" outlineLevel="0" max="4" min="4" style="0" width="10.58"/>
    <col collapsed="false" customWidth="true" hidden="false" outlineLevel="0" max="6" min="6" style="0" width="23.01"/>
    <col collapsed="false" customWidth="true" hidden="false" outlineLevel="0" max="7" min="7" style="0" width="14.57"/>
    <col collapsed="false" customWidth="true" hidden="false" outlineLevel="0" max="8" min="8" style="0" width="13.57"/>
    <col collapsed="false" customWidth="true" hidden="false" outlineLevel="0" max="9" min="9" style="0" width="10.14"/>
  </cols>
  <sheetData>
    <row r="1" customFormat="false" ht="12.75" hidden="false" customHeight="false" outlineLevel="0" collapsed="false">
      <c r="D1" s="1" t="s">
        <v>0</v>
      </c>
      <c r="E1" s="1"/>
      <c r="F1" s="1"/>
    </row>
    <row r="2" customFormat="false" ht="12.75" hidden="false" customHeight="false" outlineLevel="0" collapsed="false">
      <c r="C2" s="1" t="s">
        <v>1</v>
      </c>
      <c r="D2" s="1"/>
      <c r="E2" s="1"/>
      <c r="F2" s="1"/>
      <c r="G2" s="1"/>
    </row>
    <row r="3" customFormat="false" ht="12.75" hidden="false" customHeight="false" outlineLevel="0" collapsed="false">
      <c r="D3" s="1" t="s">
        <v>21</v>
      </c>
      <c r="E3" s="1"/>
      <c r="F3" s="1"/>
    </row>
    <row r="4" customFormat="false" ht="13.5" hidden="false" customHeight="false" outlineLevel="0" collapsed="false">
      <c r="D4" s="2"/>
      <c r="E4" s="2"/>
      <c r="F4" s="2"/>
    </row>
    <row r="5" customFormat="false" ht="12.75" hidden="false" customHeight="false" outlineLevel="0" collapsed="false">
      <c r="A5" s="3" t="s">
        <v>3</v>
      </c>
      <c r="B5" s="3"/>
      <c r="C5" s="3"/>
      <c r="D5" s="3"/>
      <c r="E5" s="4"/>
      <c r="F5" s="3" t="s">
        <v>4</v>
      </c>
      <c r="G5" s="3"/>
      <c r="H5" s="3"/>
      <c r="I5" s="3"/>
    </row>
    <row r="6" customFormat="false" ht="12.75" hidden="false" customHeight="false" outlineLevel="0" collapsed="false">
      <c r="A6" s="5" t="s">
        <v>5</v>
      </c>
      <c r="B6" s="5"/>
      <c r="C6" s="5"/>
      <c r="D6" s="6" t="n">
        <f aca="false">105.86/100</f>
        <v>1.0586</v>
      </c>
      <c r="F6" s="7" t="s">
        <v>6</v>
      </c>
      <c r="G6" s="8" t="s">
        <v>7</v>
      </c>
      <c r="H6" s="8"/>
      <c r="I6" s="6" t="n">
        <f aca="false">D6*0.8</f>
        <v>0.84688</v>
      </c>
    </row>
    <row r="7" customFormat="false" ht="12.75" hidden="false" customHeight="false" outlineLevel="0" collapsed="false">
      <c r="A7" s="9"/>
      <c r="B7" s="10"/>
      <c r="C7" s="10"/>
      <c r="D7" s="11"/>
      <c r="F7" s="9"/>
      <c r="G7" s="10"/>
      <c r="H7" s="10"/>
      <c r="I7" s="11"/>
    </row>
    <row r="8" customFormat="false" ht="12.75" hidden="false" customHeight="false" outlineLevel="0" collapsed="false">
      <c r="A8" s="12" t="s">
        <v>8</v>
      </c>
      <c r="B8" s="13" t="n">
        <v>988</v>
      </c>
      <c r="C8" s="14" t="n">
        <f aca="false">B8*D6</f>
        <v>1045.8968</v>
      </c>
      <c r="D8" s="11"/>
      <c r="F8" s="12" t="s">
        <v>9</v>
      </c>
      <c r="G8" s="15" t="n">
        <f aca="false">B8-G10</f>
        <v>888</v>
      </c>
      <c r="H8" s="16" t="n">
        <f aca="false">G8*I6</f>
        <v>752.02944</v>
      </c>
      <c r="I8" s="11" t="s">
        <v>10</v>
      </c>
    </row>
    <row r="9" customFormat="false" ht="12.75" hidden="false" customHeight="false" outlineLevel="0" collapsed="false">
      <c r="A9" s="19" t="s">
        <v>11</v>
      </c>
      <c r="B9" s="19"/>
      <c r="C9" s="18" t="n">
        <v>52.57</v>
      </c>
      <c r="D9" s="11"/>
      <c r="F9" s="19" t="s">
        <v>12</v>
      </c>
      <c r="G9" s="19"/>
      <c r="H9" s="18" t="n">
        <f aca="false">C9</f>
        <v>52.57</v>
      </c>
      <c r="I9" s="11" t="s">
        <v>13</v>
      </c>
    </row>
    <row r="10" customFormat="false" ht="12.75" hidden="false" customHeight="false" outlineLevel="0" collapsed="false">
      <c r="A10" s="12" t="s">
        <v>14</v>
      </c>
      <c r="B10" s="20"/>
      <c r="C10" s="18" t="n">
        <v>0</v>
      </c>
      <c r="D10" s="11"/>
      <c r="F10" s="12" t="s">
        <v>14</v>
      </c>
      <c r="G10" s="15" t="n">
        <v>100</v>
      </c>
      <c r="H10" s="18" t="n">
        <v>105.86</v>
      </c>
      <c r="I10" s="11" t="s">
        <v>15</v>
      </c>
    </row>
    <row r="11" customFormat="false" ht="13.5" hidden="false" customHeight="false" outlineLevel="0" collapsed="false">
      <c r="A11" s="9"/>
      <c r="B11" s="10"/>
      <c r="C11" s="21"/>
      <c r="D11" s="11"/>
      <c r="F11" s="36" t="s">
        <v>20</v>
      </c>
      <c r="G11" s="36"/>
      <c r="H11" s="23" t="n">
        <v>0</v>
      </c>
      <c r="I11" s="11"/>
    </row>
    <row r="12" customFormat="false" ht="13.5" hidden="false" customHeight="false" outlineLevel="0" collapsed="false">
      <c r="A12" s="24" t="s">
        <v>16</v>
      </c>
      <c r="B12" s="25"/>
      <c r="C12" s="26" t="n">
        <f aca="false">SUM(C8:C10)</f>
        <v>1098.4668</v>
      </c>
      <c r="D12" s="27"/>
      <c r="F12" s="12" t="s">
        <v>17</v>
      </c>
      <c r="G12" s="28"/>
      <c r="H12" s="29" t="n">
        <f aca="false">SUM(H8:H11)</f>
        <v>910.45944</v>
      </c>
      <c r="I12" s="11"/>
    </row>
    <row r="13" customFormat="false" ht="12.75" hidden="false" customHeight="false" outlineLevel="0" collapsed="false">
      <c r="F13" s="30" t="s">
        <v>18</v>
      </c>
      <c r="G13" s="30"/>
      <c r="H13" s="31" t="n">
        <f aca="false">1-H12/C12</f>
        <v>0.17115433984896</v>
      </c>
      <c r="I13" s="32" t="n">
        <f aca="false">C12-H12</f>
        <v>188.00736</v>
      </c>
      <c r="M13" s="37"/>
    </row>
    <row r="14" customFormat="false" ht="40.5" hidden="false" customHeight="true" outlineLevel="0" collapsed="false">
      <c r="F14" s="33"/>
      <c r="G14" s="33"/>
      <c r="H14" s="33"/>
      <c r="I14" s="33"/>
    </row>
    <row r="15" customFormat="false" ht="12.75" hidden="false" customHeight="false" outlineLevel="0" collapsed="false">
      <c r="F15" s="34"/>
      <c r="G15" s="34"/>
      <c r="H15" s="34"/>
      <c r="I15" s="34"/>
    </row>
    <row r="18" customFormat="false" ht="12.75" hidden="false" customHeight="false" outlineLevel="0" collapsed="false">
      <c r="H18" s="35"/>
    </row>
    <row r="19" customFormat="false" ht="12.75" hidden="false" customHeight="false" outlineLevel="0" collapsed="false">
      <c r="F19" s="35"/>
      <c r="G19" s="35"/>
    </row>
    <row r="20" customFormat="false" ht="12.75" hidden="false" customHeight="false" outlineLevel="0" collapsed="false">
      <c r="G20" s="35"/>
    </row>
  </sheetData>
  <mergeCells count="12">
    <mergeCell ref="D1:F1"/>
    <mergeCell ref="C2:G2"/>
    <mergeCell ref="D3:F3"/>
    <mergeCell ref="A5:D5"/>
    <mergeCell ref="F5:I5"/>
    <mergeCell ref="A6:C6"/>
    <mergeCell ref="G6:H6"/>
    <mergeCell ref="A9:B9"/>
    <mergeCell ref="F9:G9"/>
    <mergeCell ref="F11:G11"/>
    <mergeCell ref="F13:G13"/>
    <mergeCell ref="F14:I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14"/>
    <col collapsed="false" customWidth="true" hidden="false" outlineLevel="0" max="3" min="3" style="0" width="12.57"/>
    <col collapsed="false" customWidth="true" hidden="false" outlineLevel="0" max="4" min="4" style="0" width="10.58"/>
    <col collapsed="false" customWidth="true" hidden="false" outlineLevel="0" max="6" min="6" style="0" width="23.01"/>
    <col collapsed="false" customWidth="true" hidden="false" outlineLevel="0" max="7" min="7" style="0" width="14.57"/>
    <col collapsed="false" customWidth="true" hidden="false" outlineLevel="0" max="8" min="8" style="0" width="13.57"/>
    <col collapsed="false" customWidth="true" hidden="false" outlineLevel="0" max="9" min="9" style="0" width="10.14"/>
  </cols>
  <sheetData>
    <row r="1" customFormat="false" ht="12.75" hidden="false" customHeight="false" outlineLevel="0" collapsed="false">
      <c r="D1" s="1" t="s">
        <v>0</v>
      </c>
      <c r="E1" s="1"/>
      <c r="F1" s="1"/>
    </row>
    <row r="2" customFormat="false" ht="12.75" hidden="false" customHeight="false" outlineLevel="0" collapsed="false">
      <c r="C2" s="1" t="s">
        <v>1</v>
      </c>
      <c r="D2" s="1"/>
      <c r="E2" s="1"/>
      <c r="F2" s="1"/>
      <c r="G2" s="1"/>
    </row>
    <row r="3" customFormat="false" ht="12.75" hidden="false" customHeight="false" outlineLevel="0" collapsed="false">
      <c r="D3" s="1" t="s">
        <v>21</v>
      </c>
      <c r="E3" s="1"/>
      <c r="F3" s="1"/>
    </row>
    <row r="4" customFormat="false" ht="13.5" hidden="false" customHeight="false" outlineLevel="0" collapsed="false">
      <c r="D4" s="2"/>
      <c r="E4" s="2"/>
      <c r="F4" s="2"/>
    </row>
    <row r="5" customFormat="false" ht="12.75" hidden="false" customHeight="false" outlineLevel="0" collapsed="false">
      <c r="A5" s="3" t="s">
        <v>3</v>
      </c>
      <c r="B5" s="3"/>
      <c r="C5" s="3"/>
      <c r="D5" s="3"/>
      <c r="E5" s="4"/>
      <c r="F5" s="3" t="s">
        <v>4</v>
      </c>
      <c r="G5" s="3"/>
      <c r="H5" s="3"/>
      <c r="I5" s="3"/>
    </row>
    <row r="6" customFormat="false" ht="12.75" hidden="false" customHeight="false" outlineLevel="0" collapsed="false">
      <c r="A6" s="5" t="s">
        <v>5</v>
      </c>
      <c r="B6" s="5"/>
      <c r="C6" s="5"/>
      <c r="D6" s="6" t="n">
        <f aca="false">104.25/100</f>
        <v>1.0425</v>
      </c>
      <c r="F6" s="7" t="s">
        <v>6</v>
      </c>
      <c r="G6" s="8" t="s">
        <v>7</v>
      </c>
      <c r="H6" s="8"/>
      <c r="I6" s="6" t="n">
        <f aca="false">D6*0.8</f>
        <v>0.834</v>
      </c>
    </row>
    <row r="7" customFormat="false" ht="12.75" hidden="false" customHeight="false" outlineLevel="0" collapsed="false">
      <c r="A7" s="9"/>
      <c r="B7" s="10"/>
      <c r="C7" s="10"/>
      <c r="D7" s="11"/>
      <c r="F7" s="9"/>
      <c r="G7" s="10"/>
      <c r="H7" s="10"/>
      <c r="I7" s="11"/>
    </row>
    <row r="8" customFormat="false" ht="12.75" hidden="false" customHeight="false" outlineLevel="0" collapsed="false">
      <c r="A8" s="12" t="s">
        <v>8</v>
      </c>
      <c r="B8" s="13" t="n">
        <v>939</v>
      </c>
      <c r="C8" s="14" t="n">
        <f aca="false">B8*D6</f>
        <v>978.9075</v>
      </c>
      <c r="D8" s="11"/>
      <c r="F8" s="12" t="s">
        <v>9</v>
      </c>
      <c r="G8" s="15" t="n">
        <f aca="false">B8-G10</f>
        <v>839</v>
      </c>
      <c r="H8" s="16" t="n">
        <f aca="false">G8*I6</f>
        <v>699.726</v>
      </c>
      <c r="I8" s="11" t="s">
        <v>22</v>
      </c>
    </row>
    <row r="9" customFormat="false" ht="12.75" hidden="false" customHeight="false" outlineLevel="0" collapsed="false">
      <c r="A9" s="19" t="s">
        <v>11</v>
      </c>
      <c r="B9" s="19"/>
      <c r="C9" s="18" t="n">
        <v>41.78</v>
      </c>
      <c r="D9" s="11"/>
      <c r="F9" s="19" t="s">
        <v>12</v>
      </c>
      <c r="G9" s="19"/>
      <c r="H9" s="18" t="n">
        <f aca="false">C9</f>
        <v>41.78</v>
      </c>
      <c r="I9" s="11" t="s">
        <v>23</v>
      </c>
    </row>
    <row r="10" customFormat="false" ht="12.75" hidden="false" customHeight="false" outlineLevel="0" collapsed="false">
      <c r="A10" s="12" t="s">
        <v>14</v>
      </c>
      <c r="B10" s="20"/>
      <c r="C10" s="18" t="n">
        <v>0</v>
      </c>
      <c r="D10" s="11"/>
      <c r="F10" s="12" t="s">
        <v>14</v>
      </c>
      <c r="G10" s="15" t="n">
        <v>100</v>
      </c>
      <c r="H10" s="18" t="n">
        <v>104.25</v>
      </c>
      <c r="I10" s="11" t="s">
        <v>24</v>
      </c>
    </row>
    <row r="11" customFormat="false" ht="13.5" hidden="false" customHeight="false" outlineLevel="0" collapsed="false">
      <c r="A11" s="9"/>
      <c r="B11" s="10"/>
      <c r="C11" s="21"/>
      <c r="D11" s="11"/>
      <c r="F11" s="36" t="s">
        <v>20</v>
      </c>
      <c r="G11" s="36"/>
      <c r="H11" s="23" t="n">
        <v>0</v>
      </c>
      <c r="I11" s="11"/>
    </row>
    <row r="12" customFormat="false" ht="13.5" hidden="false" customHeight="false" outlineLevel="0" collapsed="false">
      <c r="A12" s="24" t="s">
        <v>16</v>
      </c>
      <c r="B12" s="25"/>
      <c r="C12" s="26" t="n">
        <f aca="false">SUM(C8:C10)</f>
        <v>1020.6875</v>
      </c>
      <c r="D12" s="27"/>
      <c r="F12" s="12" t="s">
        <v>17</v>
      </c>
      <c r="G12" s="28"/>
      <c r="H12" s="29" t="n">
        <f aca="false">SUM(H8:H11)</f>
        <v>845.756</v>
      </c>
      <c r="I12" s="11"/>
    </row>
    <row r="13" customFormat="false" ht="12.75" hidden="false" customHeight="false" outlineLevel="0" collapsed="false">
      <c r="F13" s="30" t="s">
        <v>18</v>
      </c>
      <c r="G13" s="30"/>
      <c r="H13" s="31" t="n">
        <f aca="false">1-H12/C12</f>
        <v>0.17138595309534</v>
      </c>
      <c r="I13" s="32" t="n">
        <f aca="false">C12-H12</f>
        <v>174.9315</v>
      </c>
      <c r="M13" s="37"/>
    </row>
    <row r="14" customFormat="false" ht="40.5" hidden="false" customHeight="true" outlineLevel="0" collapsed="false">
      <c r="F14" s="33"/>
      <c r="G14" s="33"/>
      <c r="H14" s="33"/>
      <c r="I14" s="33"/>
    </row>
    <row r="15" customFormat="false" ht="12.75" hidden="false" customHeight="false" outlineLevel="0" collapsed="false">
      <c r="F15" s="34"/>
      <c r="G15" s="34"/>
      <c r="H15" s="34"/>
      <c r="I15" s="34"/>
    </row>
    <row r="18" customFormat="false" ht="12.75" hidden="false" customHeight="false" outlineLevel="0" collapsed="false">
      <c r="H18" s="35"/>
    </row>
    <row r="19" customFormat="false" ht="12.75" hidden="false" customHeight="false" outlineLevel="0" collapsed="false">
      <c r="F19" s="35"/>
      <c r="G19" s="35"/>
    </row>
    <row r="20" customFormat="false" ht="12.75" hidden="false" customHeight="false" outlineLevel="0" collapsed="false">
      <c r="G20" s="35"/>
    </row>
  </sheetData>
  <mergeCells count="12">
    <mergeCell ref="D1:F1"/>
    <mergeCell ref="C2:G2"/>
    <mergeCell ref="D3:F3"/>
    <mergeCell ref="A5:D5"/>
    <mergeCell ref="F5:I5"/>
    <mergeCell ref="A6:C6"/>
    <mergeCell ref="G6:H6"/>
    <mergeCell ref="A9:B9"/>
    <mergeCell ref="F9:G9"/>
    <mergeCell ref="F11:G11"/>
    <mergeCell ref="F13:G13"/>
    <mergeCell ref="F14:I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2.14"/>
    <col collapsed="false" customWidth="true" hidden="false" outlineLevel="0" max="3" min="3" style="0" width="12.57"/>
    <col collapsed="false" customWidth="true" hidden="false" outlineLevel="0" max="4" min="4" style="0" width="10.58"/>
    <col collapsed="false" customWidth="true" hidden="false" outlineLevel="0" max="6" min="6" style="0" width="23.01"/>
    <col collapsed="false" customWidth="true" hidden="false" outlineLevel="0" max="7" min="7" style="0" width="14.57"/>
    <col collapsed="false" customWidth="true" hidden="false" outlineLevel="0" max="8" min="8" style="0" width="13.57"/>
    <col collapsed="false" customWidth="true" hidden="false" outlineLevel="0" max="9" min="9" style="0" width="10.14"/>
  </cols>
  <sheetData>
    <row r="1" customFormat="false" ht="12.75" hidden="false" customHeight="false" outlineLevel="0" collapsed="false">
      <c r="D1" s="1" t="s">
        <v>0</v>
      </c>
      <c r="E1" s="1"/>
      <c r="F1" s="1"/>
    </row>
    <row r="2" customFormat="false" ht="12.75" hidden="false" customHeight="false" outlineLevel="0" collapsed="false">
      <c r="C2" s="1" t="s">
        <v>1</v>
      </c>
      <c r="D2" s="1"/>
      <c r="E2" s="1"/>
      <c r="F2" s="1"/>
      <c r="G2" s="1"/>
    </row>
    <row r="3" customFormat="false" ht="12.75" hidden="false" customHeight="false" outlineLevel="0" collapsed="false">
      <c r="D3" s="1" t="s">
        <v>21</v>
      </c>
      <c r="E3" s="1"/>
      <c r="F3" s="1"/>
    </row>
    <row r="4" customFormat="false" ht="13.5" hidden="false" customHeight="false" outlineLevel="0" collapsed="false">
      <c r="D4" s="2"/>
      <c r="E4" s="2"/>
      <c r="F4" s="2"/>
    </row>
    <row r="5" customFormat="false" ht="12.75" hidden="false" customHeight="false" outlineLevel="0" collapsed="false">
      <c r="A5" s="3" t="s">
        <v>3</v>
      </c>
      <c r="B5" s="3"/>
      <c r="C5" s="3"/>
      <c r="D5" s="3"/>
      <c r="E5" s="4"/>
      <c r="F5" s="3" t="s">
        <v>4</v>
      </c>
      <c r="G5" s="3"/>
      <c r="H5" s="3"/>
      <c r="I5" s="3"/>
    </row>
    <row r="6" customFormat="false" ht="12.75" hidden="false" customHeight="false" outlineLevel="0" collapsed="false">
      <c r="A6" s="5" t="s">
        <v>5</v>
      </c>
      <c r="B6" s="5"/>
      <c r="C6" s="5"/>
      <c r="D6" s="6" t="n">
        <f aca="false">60.95/100</f>
        <v>0.6095</v>
      </c>
      <c r="F6" s="7" t="s">
        <v>6</v>
      </c>
      <c r="G6" s="8" t="s">
        <v>7</v>
      </c>
      <c r="H6" s="8"/>
      <c r="I6" s="6" t="n">
        <f aca="false">D6*0.8</f>
        <v>0.4876</v>
      </c>
    </row>
    <row r="7" customFormat="false" ht="12.75" hidden="false" customHeight="false" outlineLevel="0" collapsed="false">
      <c r="A7" s="9"/>
      <c r="B7" s="10"/>
      <c r="C7" s="10"/>
      <c r="D7" s="11"/>
      <c r="F7" s="9"/>
      <c r="G7" s="10"/>
      <c r="H7" s="10"/>
      <c r="I7" s="11"/>
    </row>
    <row r="8" customFormat="false" ht="12.75" hidden="false" customHeight="false" outlineLevel="0" collapsed="false">
      <c r="A8" s="12" t="s">
        <v>8</v>
      </c>
      <c r="B8" s="13" t="n">
        <v>809</v>
      </c>
      <c r="C8" s="14" t="n">
        <f aca="false">B8*D6</f>
        <v>493.0855</v>
      </c>
      <c r="D8" s="11"/>
      <c r="F8" s="12" t="s">
        <v>9</v>
      </c>
      <c r="G8" s="15" t="n">
        <f aca="false">B8-G10</f>
        <v>709</v>
      </c>
      <c r="H8" s="16" t="n">
        <f aca="false">G8*I6</f>
        <v>345.7084</v>
      </c>
      <c r="I8" s="11" t="s">
        <v>22</v>
      </c>
    </row>
    <row r="9" customFormat="false" ht="12.75" hidden="false" customHeight="false" outlineLevel="0" collapsed="false">
      <c r="A9" s="19" t="s">
        <v>11</v>
      </c>
      <c r="B9" s="19"/>
      <c r="C9" s="18" t="n">
        <v>0</v>
      </c>
      <c r="D9" s="11"/>
      <c r="F9" s="19" t="s">
        <v>12</v>
      </c>
      <c r="G9" s="19"/>
      <c r="H9" s="18" t="n">
        <f aca="false">C9</f>
        <v>0</v>
      </c>
      <c r="I9" s="11" t="s">
        <v>23</v>
      </c>
    </row>
    <row r="10" customFormat="false" ht="12.75" hidden="false" customHeight="false" outlineLevel="0" collapsed="false">
      <c r="A10" s="12" t="s">
        <v>14</v>
      </c>
      <c r="B10" s="20"/>
      <c r="C10" s="18" t="n">
        <v>0</v>
      </c>
      <c r="D10" s="11"/>
      <c r="F10" s="12" t="s">
        <v>14</v>
      </c>
      <c r="G10" s="15" t="n">
        <v>100</v>
      </c>
      <c r="H10" s="18" t="n">
        <v>60.95</v>
      </c>
      <c r="I10" s="11" t="s">
        <v>24</v>
      </c>
    </row>
    <row r="11" customFormat="false" ht="13.5" hidden="false" customHeight="false" outlineLevel="0" collapsed="false">
      <c r="A11" s="9"/>
      <c r="B11" s="10"/>
      <c r="C11" s="21"/>
      <c r="D11" s="11"/>
      <c r="F11" s="36" t="s">
        <v>25</v>
      </c>
      <c r="G11" s="36"/>
      <c r="H11" s="23" t="n">
        <v>-60.95</v>
      </c>
      <c r="I11" s="11"/>
    </row>
    <row r="12" customFormat="false" ht="12.8" hidden="false" customHeight="false" outlineLevel="0" collapsed="false">
      <c r="A12" s="24" t="s">
        <v>16</v>
      </c>
      <c r="B12" s="25"/>
      <c r="C12" s="26" t="n">
        <f aca="false">SUM(C8:C10)</f>
        <v>493.0855</v>
      </c>
      <c r="D12" s="27"/>
      <c r="F12" s="12" t="s">
        <v>17</v>
      </c>
      <c r="G12" s="28"/>
      <c r="H12" s="29" t="n">
        <f aca="false">SUM(H8:H11)</f>
        <v>345.7084</v>
      </c>
      <c r="I12" s="11"/>
    </row>
    <row r="13" customFormat="false" ht="12.8" hidden="false" customHeight="false" outlineLevel="0" collapsed="false">
      <c r="F13" s="30" t="s">
        <v>18</v>
      </c>
      <c r="G13" s="30"/>
      <c r="H13" s="31" t="n">
        <f aca="false">I13/C12</f>
        <v>0.175278121137206</v>
      </c>
      <c r="I13" s="32" t="n">
        <f aca="false">C12-H12+H11</f>
        <v>86.4271</v>
      </c>
      <c r="M13" s="37"/>
    </row>
    <row r="14" customFormat="false" ht="40.5" hidden="false" customHeight="true" outlineLevel="0" collapsed="false">
      <c r="F14" s="33"/>
      <c r="G14" s="33"/>
      <c r="H14" s="33"/>
      <c r="I14" s="33"/>
    </row>
    <row r="15" customFormat="false" ht="12.75" hidden="false" customHeight="false" outlineLevel="0" collapsed="false">
      <c r="F15" s="34"/>
      <c r="G15" s="34"/>
      <c r="H15" s="34"/>
      <c r="I15" s="34"/>
    </row>
    <row r="18" customFormat="false" ht="12.75" hidden="false" customHeight="false" outlineLevel="0" collapsed="false">
      <c r="H18" s="35"/>
    </row>
    <row r="19" customFormat="false" ht="12.75" hidden="false" customHeight="false" outlineLevel="0" collapsed="false">
      <c r="F19" s="35"/>
      <c r="G19" s="35"/>
    </row>
    <row r="20" customFormat="false" ht="12.75" hidden="false" customHeight="false" outlineLevel="0" collapsed="false">
      <c r="G20" s="35"/>
    </row>
  </sheetData>
  <mergeCells count="12">
    <mergeCell ref="D1:F1"/>
    <mergeCell ref="C2:G2"/>
    <mergeCell ref="D3:F3"/>
    <mergeCell ref="A5:D5"/>
    <mergeCell ref="F5:I5"/>
    <mergeCell ref="A6:C6"/>
    <mergeCell ref="G6:H6"/>
    <mergeCell ref="A9:B9"/>
    <mergeCell ref="F9:G9"/>
    <mergeCell ref="F11:G11"/>
    <mergeCell ref="F13:G13"/>
    <mergeCell ref="F14:I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LibreOffice/6.4.7.2$Linux_X86_64 LibreOffice_project/40$Build-2</Application>
  <Company>Banco Central do Brasil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2022-01-25T01:40:55Z</dcterms:created>
  <dc:creator>Charles Wilis Cunha Garcia</dc:creator>
  <dc:description/>
  <dc:language>en-US</dc:language>
  <cp:lastModifiedBy/>
  <cp:lastPrinted>2022-04-08T20:33:59Z</cp:lastPrinted>
  <dcterms:modified xsi:type="dcterms:W3CDTF">2022-05-25T22:46:42Z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Banco Central do Brasil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