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525" yWindow="3765" windowWidth="20610" windowHeight="10110" tabRatio="862" activeTab="5"/>
  </bookViews>
  <sheets>
    <sheet name="sequencing (genome based)" sheetId="1" r:id="rId1"/>
    <sheet name="adapters" sheetId="2" r:id="rId2"/>
    <sheet name="reads length " sheetId="3" r:id="rId3"/>
    <sheet name="first nucleotide " sheetId="4" r:id="rId4"/>
    <sheet name="HD adapters" sheetId="5" r:id="rId5"/>
    <sheet name="classification" sheetId="16" r:id="rId6"/>
    <sheet name="clusters" sheetId="9" r:id="rId7"/>
    <sheet name="siRNA" sheetId="10" r:id="rId8"/>
    <sheet name="single reads" sheetId="7" r:id="rId9"/>
    <sheet name="assembly " sheetId="8" r:id="rId10"/>
  </sheets>
  <calcPr calcId="144525"/>
</workbook>
</file>

<file path=xl/calcChain.xml><?xml version="1.0" encoding="utf-8"?>
<calcChain xmlns="http://schemas.openxmlformats.org/spreadsheetml/2006/main">
  <c r="J10" i="4" l="1"/>
  <c r="J11" i="4"/>
  <c r="J12" i="4"/>
  <c r="J13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B11" i="4"/>
  <c r="B12" i="4"/>
  <c r="B13" i="4"/>
  <c r="B10" i="4"/>
  <c r="U14" i="4"/>
  <c r="T14" i="4"/>
  <c r="S14" i="4"/>
  <c r="R14" i="4"/>
  <c r="Q14" i="4"/>
  <c r="P14" i="4"/>
  <c r="O14" i="4"/>
  <c r="N14" i="4"/>
  <c r="M14" i="4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74" i="3"/>
  <c r="D74" i="3"/>
  <c r="E74" i="3"/>
  <c r="F74" i="3"/>
  <c r="G74" i="3"/>
  <c r="H74" i="3"/>
  <c r="I74" i="3"/>
  <c r="J74" i="3"/>
  <c r="C75" i="3"/>
  <c r="D75" i="3"/>
  <c r="E75" i="3"/>
  <c r="F75" i="3"/>
  <c r="G75" i="3"/>
  <c r="H75" i="3"/>
  <c r="I75" i="3"/>
  <c r="J75" i="3"/>
  <c r="C76" i="3"/>
  <c r="D76" i="3"/>
  <c r="E76" i="3"/>
  <c r="F76" i="3"/>
  <c r="G76" i="3"/>
  <c r="H76" i="3"/>
  <c r="I76" i="3"/>
  <c r="J76" i="3"/>
  <c r="C77" i="3"/>
  <c r="D77" i="3"/>
  <c r="E77" i="3"/>
  <c r="F77" i="3"/>
  <c r="G77" i="3"/>
  <c r="H77" i="3"/>
  <c r="I77" i="3"/>
  <c r="J77" i="3"/>
  <c r="C78" i="3"/>
  <c r="D78" i="3"/>
  <c r="E78" i="3"/>
  <c r="F78" i="3"/>
  <c r="G78" i="3"/>
  <c r="H78" i="3"/>
  <c r="I78" i="3"/>
  <c r="J78" i="3"/>
  <c r="C79" i="3"/>
  <c r="D79" i="3"/>
  <c r="E79" i="3"/>
  <c r="F79" i="3"/>
  <c r="G79" i="3"/>
  <c r="H79" i="3"/>
  <c r="I79" i="3"/>
  <c r="J79" i="3"/>
  <c r="C80" i="3"/>
  <c r="D80" i="3"/>
  <c r="E80" i="3"/>
  <c r="F80" i="3"/>
  <c r="G80" i="3"/>
  <c r="H80" i="3"/>
  <c r="I80" i="3"/>
  <c r="J80" i="3"/>
  <c r="C81" i="3"/>
  <c r="D81" i="3"/>
  <c r="E81" i="3"/>
  <c r="F81" i="3"/>
  <c r="G81" i="3"/>
  <c r="H81" i="3"/>
  <c r="I81" i="3"/>
  <c r="J81" i="3"/>
  <c r="C82" i="3"/>
  <c r="D82" i="3"/>
  <c r="E82" i="3"/>
  <c r="F82" i="3"/>
  <c r="G82" i="3"/>
  <c r="H82" i="3"/>
  <c r="I82" i="3"/>
  <c r="J82" i="3"/>
  <c r="C83" i="3"/>
  <c r="D83" i="3"/>
  <c r="E83" i="3"/>
  <c r="F83" i="3"/>
  <c r="G83" i="3"/>
  <c r="H83" i="3"/>
  <c r="I83" i="3"/>
  <c r="J83" i="3"/>
  <c r="C84" i="3"/>
  <c r="D84" i="3"/>
  <c r="E84" i="3"/>
  <c r="F84" i="3"/>
  <c r="G84" i="3"/>
  <c r="H84" i="3"/>
  <c r="I84" i="3"/>
  <c r="J84" i="3"/>
  <c r="C85" i="3"/>
  <c r="D85" i="3"/>
  <c r="E85" i="3"/>
  <c r="F85" i="3"/>
  <c r="G85" i="3"/>
  <c r="H85" i="3"/>
  <c r="I85" i="3"/>
  <c r="J85" i="3"/>
  <c r="C86" i="3"/>
  <c r="D86" i="3"/>
  <c r="E86" i="3"/>
  <c r="F86" i="3"/>
  <c r="G86" i="3"/>
  <c r="H86" i="3"/>
  <c r="I86" i="3"/>
  <c r="J86" i="3"/>
  <c r="C87" i="3"/>
  <c r="D87" i="3"/>
  <c r="E87" i="3"/>
  <c r="F87" i="3"/>
  <c r="G87" i="3"/>
  <c r="H87" i="3"/>
  <c r="I87" i="3"/>
  <c r="J87" i="3"/>
  <c r="C88" i="3"/>
  <c r="D88" i="3"/>
  <c r="E88" i="3"/>
  <c r="F88" i="3"/>
  <c r="G88" i="3"/>
  <c r="H88" i="3"/>
  <c r="I88" i="3"/>
  <c r="J8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48" i="3"/>
  <c r="U89" i="3"/>
  <c r="T89" i="3"/>
  <c r="S89" i="3"/>
  <c r="R89" i="3"/>
  <c r="Q89" i="3"/>
  <c r="P89" i="3"/>
  <c r="O89" i="3"/>
  <c r="N89" i="3"/>
  <c r="M89" i="3"/>
  <c r="P37" i="16" l="1"/>
  <c r="H37" i="16" s="1"/>
  <c r="G37" i="16"/>
  <c r="F37" i="16"/>
  <c r="E37" i="16"/>
  <c r="D37" i="16"/>
  <c r="C37" i="16"/>
  <c r="B37" i="16"/>
  <c r="P36" i="16"/>
  <c r="H36" i="16" s="1"/>
  <c r="G36" i="16"/>
  <c r="F36" i="16"/>
  <c r="E36" i="16"/>
  <c r="D36" i="16"/>
  <c r="C36" i="16"/>
  <c r="B36" i="16"/>
  <c r="P35" i="16"/>
  <c r="H35" i="16" s="1"/>
  <c r="G35" i="16"/>
  <c r="F35" i="16"/>
  <c r="E35" i="16"/>
  <c r="D35" i="16"/>
  <c r="C35" i="16"/>
  <c r="B35" i="16"/>
  <c r="P34" i="16"/>
  <c r="H34" i="16" s="1"/>
  <c r="G34" i="16"/>
  <c r="F34" i="16"/>
  <c r="E34" i="16"/>
  <c r="D34" i="16"/>
  <c r="C34" i="16"/>
  <c r="B34" i="16"/>
  <c r="P33" i="16"/>
  <c r="H33" i="16" s="1"/>
  <c r="G33" i="16"/>
  <c r="F33" i="16"/>
  <c r="E33" i="16"/>
  <c r="D33" i="16"/>
  <c r="C33" i="16"/>
  <c r="B33" i="16"/>
  <c r="P32" i="16"/>
  <c r="H32" i="16" s="1"/>
  <c r="G32" i="16"/>
  <c r="F32" i="16"/>
  <c r="E32" i="16"/>
  <c r="D32" i="16"/>
  <c r="C32" i="16"/>
  <c r="B32" i="16"/>
  <c r="P31" i="16"/>
  <c r="H31" i="16" s="1"/>
  <c r="G31" i="16"/>
  <c r="F31" i="16"/>
  <c r="E31" i="16"/>
  <c r="D31" i="16"/>
  <c r="C31" i="16"/>
  <c r="B31" i="16"/>
  <c r="P30" i="16"/>
  <c r="H30" i="16" s="1"/>
  <c r="G30" i="16"/>
  <c r="F30" i="16"/>
  <c r="E30" i="16"/>
  <c r="D30" i="16"/>
  <c r="C30" i="16"/>
  <c r="B30" i="16"/>
  <c r="P29" i="16"/>
  <c r="H29" i="16" s="1"/>
  <c r="G29" i="16"/>
  <c r="F29" i="16"/>
  <c r="E29" i="16"/>
  <c r="D29" i="16"/>
  <c r="C29" i="16"/>
  <c r="B29" i="16"/>
  <c r="P23" i="16"/>
  <c r="H23" i="16" s="1"/>
  <c r="G23" i="16"/>
  <c r="F23" i="16"/>
  <c r="E23" i="16"/>
  <c r="D23" i="16"/>
  <c r="C23" i="16"/>
  <c r="B23" i="16"/>
  <c r="P22" i="16"/>
  <c r="H22" i="16" s="1"/>
  <c r="G22" i="16"/>
  <c r="F22" i="16"/>
  <c r="E22" i="16"/>
  <c r="D22" i="16"/>
  <c r="C22" i="16"/>
  <c r="B22" i="16"/>
  <c r="P21" i="16"/>
  <c r="H21" i="16" s="1"/>
  <c r="G21" i="16"/>
  <c r="F21" i="16"/>
  <c r="E21" i="16"/>
  <c r="D21" i="16"/>
  <c r="C21" i="16"/>
  <c r="B21" i="16"/>
  <c r="P20" i="16"/>
  <c r="H20" i="16" s="1"/>
  <c r="G20" i="16"/>
  <c r="F20" i="16"/>
  <c r="E20" i="16"/>
  <c r="D20" i="16"/>
  <c r="C20" i="16"/>
  <c r="B20" i="16"/>
  <c r="P19" i="16"/>
  <c r="H19" i="16" s="1"/>
  <c r="G19" i="16"/>
  <c r="F19" i="16"/>
  <c r="E19" i="16"/>
  <c r="D19" i="16"/>
  <c r="C19" i="16"/>
  <c r="B19" i="16"/>
  <c r="P18" i="16"/>
  <c r="H18" i="16" s="1"/>
  <c r="G18" i="16"/>
  <c r="F18" i="16"/>
  <c r="E18" i="16"/>
  <c r="D18" i="16"/>
  <c r="C18" i="16"/>
  <c r="B18" i="16"/>
  <c r="P17" i="16"/>
  <c r="H17" i="16" s="1"/>
  <c r="G17" i="16"/>
  <c r="F17" i="16"/>
  <c r="E17" i="16"/>
  <c r="D17" i="16"/>
  <c r="C17" i="16"/>
  <c r="B17" i="16"/>
  <c r="P16" i="16"/>
  <c r="H16" i="16" s="1"/>
  <c r="G16" i="16"/>
  <c r="F16" i="16"/>
  <c r="E16" i="16"/>
  <c r="D16" i="16"/>
  <c r="C16" i="16"/>
  <c r="B16" i="16"/>
  <c r="P15" i="16"/>
  <c r="H15" i="16" s="1"/>
  <c r="G15" i="16"/>
  <c r="F15" i="16"/>
  <c r="E15" i="16"/>
  <c r="D15" i="16"/>
  <c r="C15" i="16"/>
  <c r="B15" i="16"/>
  <c r="P11" i="16"/>
  <c r="H11" i="16" s="1"/>
  <c r="G11" i="16"/>
  <c r="F11" i="16"/>
  <c r="E11" i="16"/>
  <c r="D11" i="16"/>
  <c r="C11" i="16"/>
  <c r="B11" i="16"/>
  <c r="P10" i="16"/>
  <c r="H10" i="16" s="1"/>
  <c r="G10" i="16"/>
  <c r="F10" i="16"/>
  <c r="E10" i="16"/>
  <c r="D10" i="16"/>
  <c r="C10" i="16"/>
  <c r="B10" i="16"/>
  <c r="P9" i="16"/>
  <c r="H9" i="16" s="1"/>
  <c r="G9" i="16"/>
  <c r="F9" i="16"/>
  <c r="E9" i="16"/>
  <c r="D9" i="16"/>
  <c r="C9" i="16"/>
  <c r="B9" i="16"/>
  <c r="P8" i="16"/>
  <c r="H8" i="16" s="1"/>
  <c r="G8" i="16"/>
  <c r="F8" i="16"/>
  <c r="E8" i="16"/>
  <c r="D8" i="16"/>
  <c r="C8" i="16"/>
  <c r="B8" i="16"/>
  <c r="P7" i="16"/>
  <c r="H7" i="16" s="1"/>
  <c r="G7" i="16"/>
  <c r="F7" i="16"/>
  <c r="E7" i="16"/>
  <c r="D7" i="16"/>
  <c r="C7" i="16"/>
  <c r="B7" i="16"/>
  <c r="P6" i="16"/>
  <c r="H6" i="16" s="1"/>
  <c r="G6" i="16"/>
  <c r="F6" i="16"/>
  <c r="E6" i="16"/>
  <c r="D6" i="16"/>
  <c r="C6" i="16"/>
  <c r="B6" i="16"/>
  <c r="P5" i="16"/>
  <c r="H5" i="16" s="1"/>
  <c r="G5" i="16"/>
  <c r="F5" i="16"/>
  <c r="E5" i="16"/>
  <c r="D5" i="16"/>
  <c r="C5" i="16"/>
  <c r="B5" i="16"/>
  <c r="P4" i="16"/>
  <c r="H4" i="16" s="1"/>
  <c r="G4" i="16"/>
  <c r="F4" i="16"/>
  <c r="E4" i="16"/>
  <c r="D4" i="16"/>
  <c r="C4" i="16"/>
  <c r="B4" i="16"/>
  <c r="P3" i="16"/>
  <c r="H3" i="16" s="1"/>
  <c r="G3" i="16"/>
  <c r="F3" i="16"/>
  <c r="E3" i="16"/>
  <c r="D3" i="16"/>
  <c r="C3" i="16"/>
  <c r="B3" i="16"/>
  <c r="N7" i="4" l="1"/>
  <c r="O7" i="4"/>
  <c r="P7" i="4"/>
  <c r="Q7" i="4"/>
  <c r="R7" i="4"/>
  <c r="S7" i="4"/>
  <c r="T7" i="4"/>
  <c r="U7" i="4"/>
  <c r="M7" i="4"/>
  <c r="AA7" i="3"/>
  <c r="AA10" i="3"/>
  <c r="AA11" i="3"/>
  <c r="AB11" i="3"/>
  <c r="AA15" i="3"/>
  <c r="AA20" i="3"/>
  <c r="AB20" i="3"/>
  <c r="AA22" i="3"/>
  <c r="AA25" i="3"/>
  <c r="AB25" i="3"/>
  <c r="AA31" i="3"/>
  <c r="AB31" i="3"/>
  <c r="AA34" i="3"/>
  <c r="AA35" i="3"/>
  <c r="AB35" i="3"/>
  <c r="Y18" i="3"/>
  <c r="Y19" i="3"/>
  <c r="Y38" i="3"/>
  <c r="Y39" i="3"/>
  <c r="AG41" i="3"/>
  <c r="Z8" i="3" s="1"/>
  <c r="AH41" i="3"/>
  <c r="AA5" i="3" s="1"/>
  <c r="AI41" i="3"/>
  <c r="AB10" i="3" s="1"/>
  <c r="AF41" i="3"/>
  <c r="Y4" i="3" s="1"/>
  <c r="G25" i="3"/>
  <c r="B41" i="3"/>
  <c r="B42" i="3"/>
  <c r="B16" i="3"/>
  <c r="N44" i="3"/>
  <c r="C3" i="3" s="1"/>
  <c r="O44" i="3"/>
  <c r="P44" i="3"/>
  <c r="E39" i="3" s="1"/>
  <c r="Q44" i="3"/>
  <c r="F3" i="3" s="1"/>
  <c r="R44" i="3"/>
  <c r="G8" i="3" s="1"/>
  <c r="S44" i="3"/>
  <c r="H11" i="3" s="1"/>
  <c r="T44" i="3"/>
  <c r="I3" i="3" s="1"/>
  <c r="U44" i="3"/>
  <c r="J3" i="3" s="1"/>
  <c r="M44" i="3"/>
  <c r="B35" i="3" s="1"/>
  <c r="I12" i="7"/>
  <c r="I11" i="7"/>
  <c r="I10" i="7"/>
  <c r="I9" i="7"/>
  <c r="I6" i="7"/>
  <c r="I5" i="7"/>
  <c r="I4" i="7"/>
  <c r="I3" i="7"/>
  <c r="I2" i="8"/>
  <c r="I6" i="8"/>
  <c r="I5" i="8"/>
  <c r="I4" i="8"/>
  <c r="I3" i="8"/>
  <c r="Y6" i="3" l="1"/>
  <c r="AB40" i="3"/>
  <c r="AB30" i="3"/>
  <c r="AB16" i="3"/>
  <c r="AB6" i="3"/>
  <c r="AA40" i="3"/>
  <c r="AA30" i="3"/>
  <c r="AA16" i="3"/>
  <c r="AA6" i="3"/>
  <c r="AA36" i="3"/>
  <c r="AA26" i="3"/>
  <c r="AB15" i="3"/>
  <c r="Y32" i="3"/>
  <c r="Y17" i="3"/>
  <c r="Y31" i="3"/>
  <c r="Y16" i="3"/>
  <c r="AB39" i="3"/>
  <c r="AB24" i="3"/>
  <c r="AB19" i="3"/>
  <c r="AB9" i="3"/>
  <c r="AB4" i="3"/>
  <c r="Y30" i="3"/>
  <c r="Y10" i="3"/>
  <c r="AA39" i="3"/>
  <c r="AB33" i="3"/>
  <c r="AB28" i="3"/>
  <c r="AA24" i="3"/>
  <c r="AA19" i="3"/>
  <c r="AB14" i="3"/>
  <c r="AA9" i="3"/>
  <c r="AA4" i="3"/>
  <c r="Y27" i="3"/>
  <c r="Y9" i="3"/>
  <c r="AB38" i="3"/>
  <c r="AA33" i="3"/>
  <c r="AA28" i="3"/>
  <c r="AB23" i="3"/>
  <c r="AA18" i="3"/>
  <c r="AA14" i="3"/>
  <c r="AB8" i="3"/>
  <c r="AB3" i="3"/>
  <c r="Y3" i="3"/>
  <c r="Y26" i="3"/>
  <c r="Y8" i="3"/>
  <c r="AA38" i="3"/>
  <c r="AB32" i="3"/>
  <c r="AB27" i="3"/>
  <c r="AA23" i="3"/>
  <c r="AB17" i="3"/>
  <c r="AB12" i="3"/>
  <c r="AA8" i="3"/>
  <c r="AA3" i="3"/>
  <c r="Y40" i="3"/>
  <c r="Y22" i="3"/>
  <c r="Y7" i="3"/>
  <c r="AB36" i="3"/>
  <c r="AA32" i="3"/>
  <c r="AA27" i="3"/>
  <c r="AB22" i="3"/>
  <c r="AA17" i="3"/>
  <c r="AA12" i="3"/>
  <c r="AB7" i="3"/>
  <c r="Z37" i="3"/>
  <c r="Z29" i="3"/>
  <c r="Z21" i="3"/>
  <c r="Z13" i="3"/>
  <c r="Z5" i="3"/>
  <c r="Z34" i="3"/>
  <c r="Z26" i="3"/>
  <c r="Z18" i="3"/>
  <c r="Z10" i="3"/>
  <c r="Z39" i="3"/>
  <c r="Z31" i="3"/>
  <c r="Z23" i="3"/>
  <c r="Z15" i="3"/>
  <c r="Z7" i="3"/>
  <c r="Z36" i="3"/>
  <c r="Z28" i="3"/>
  <c r="Z20" i="3"/>
  <c r="Z12" i="3"/>
  <c r="Z4" i="3"/>
  <c r="Z33" i="3"/>
  <c r="Z25" i="3"/>
  <c r="Z17" i="3"/>
  <c r="Z9" i="3"/>
  <c r="Y35" i="3"/>
  <c r="Y25" i="3"/>
  <c r="Y15" i="3"/>
  <c r="Z38" i="3"/>
  <c r="Z30" i="3"/>
  <c r="Z22" i="3"/>
  <c r="Z14" i="3"/>
  <c r="Z6" i="3"/>
  <c r="Y34" i="3"/>
  <c r="Y24" i="3"/>
  <c r="Y14" i="3"/>
  <c r="AB37" i="3"/>
  <c r="Z35" i="3"/>
  <c r="AB29" i="3"/>
  <c r="Z27" i="3"/>
  <c r="AB21" i="3"/>
  <c r="Z19" i="3"/>
  <c r="AB13" i="3"/>
  <c r="Z11" i="3"/>
  <c r="AB5" i="3"/>
  <c r="Z3" i="3"/>
  <c r="Y33" i="3"/>
  <c r="Y23" i="3"/>
  <c r="Y11" i="3"/>
  <c r="Z40" i="3"/>
  <c r="AA37" i="3"/>
  <c r="AB34" i="3"/>
  <c r="Z32" i="3"/>
  <c r="AA29" i="3"/>
  <c r="AB26" i="3"/>
  <c r="Z24" i="3"/>
  <c r="AA21" i="3"/>
  <c r="AB18" i="3"/>
  <c r="Z16" i="3"/>
  <c r="AA13" i="3"/>
  <c r="G18" i="3"/>
  <c r="H12" i="3"/>
  <c r="H6" i="3"/>
  <c r="G35" i="3"/>
  <c r="G36" i="3"/>
  <c r="G31" i="3"/>
  <c r="H18" i="3"/>
  <c r="G42" i="3"/>
  <c r="B17" i="3"/>
  <c r="H25" i="3"/>
  <c r="G6" i="3"/>
  <c r="G40" i="3"/>
  <c r="H24" i="3"/>
  <c r="G17" i="3"/>
  <c r="H4" i="3"/>
  <c r="G34" i="3"/>
  <c r="H22" i="3"/>
  <c r="H16" i="3"/>
  <c r="B40" i="3"/>
  <c r="H33" i="3"/>
  <c r="G28" i="3"/>
  <c r="H15" i="3"/>
  <c r="H9" i="3"/>
  <c r="H3" i="3"/>
  <c r="H43" i="3"/>
  <c r="G38" i="3"/>
  <c r="G33" i="3"/>
  <c r="H27" i="3"/>
  <c r="H21" i="3"/>
  <c r="G15" i="3"/>
  <c r="G9" i="3"/>
  <c r="H30" i="3"/>
  <c r="G12" i="3"/>
  <c r="H34" i="3"/>
  <c r="H10" i="3"/>
  <c r="H28" i="3"/>
  <c r="G10" i="3"/>
  <c r="G43" i="3"/>
  <c r="H37" i="3"/>
  <c r="H32" i="3"/>
  <c r="G27" i="3"/>
  <c r="H19" i="3"/>
  <c r="H13" i="3"/>
  <c r="H7" i="3"/>
  <c r="H40" i="3"/>
  <c r="G30" i="3"/>
  <c r="H39" i="3"/>
  <c r="G4" i="3"/>
  <c r="G39" i="3"/>
  <c r="G22" i="3"/>
  <c r="B18" i="3"/>
  <c r="H42" i="3"/>
  <c r="H36" i="3"/>
  <c r="H31" i="3"/>
  <c r="G26" i="3"/>
  <c r="G19" i="3"/>
  <c r="G13" i="3"/>
  <c r="G7" i="3"/>
  <c r="F35" i="3"/>
  <c r="F20" i="3"/>
  <c r="F5" i="3"/>
  <c r="F38" i="3"/>
  <c r="F43" i="3"/>
  <c r="F10" i="3"/>
  <c r="B15" i="3"/>
  <c r="F37" i="3"/>
  <c r="F41" i="3"/>
  <c r="F23" i="3"/>
  <c r="F7" i="3"/>
  <c r="F40" i="3"/>
  <c r="F31" i="3"/>
  <c r="F28" i="3"/>
  <c r="F22" i="3"/>
  <c r="F13" i="3"/>
  <c r="F4" i="3"/>
  <c r="B26" i="3"/>
  <c r="B34" i="3"/>
  <c r="B9" i="3"/>
  <c r="F6" i="3"/>
  <c r="B24" i="3"/>
  <c r="H41" i="3"/>
  <c r="F36" i="3"/>
  <c r="F30" i="3"/>
  <c r="H23" i="3"/>
  <c r="F18" i="3"/>
  <c r="H14" i="3"/>
  <c r="F12" i="3"/>
  <c r="H8" i="3"/>
  <c r="H5" i="3"/>
  <c r="F29" i="3"/>
  <c r="F14" i="3"/>
  <c r="F26" i="3"/>
  <c r="F17" i="3"/>
  <c r="B39" i="3"/>
  <c r="F19" i="3"/>
  <c r="B10" i="3"/>
  <c r="F34" i="3"/>
  <c r="F25" i="3"/>
  <c r="B25" i="3"/>
  <c r="B33" i="3"/>
  <c r="F42" i="3"/>
  <c r="F21" i="3"/>
  <c r="F15" i="3"/>
  <c r="F9" i="3"/>
  <c r="B8" i="3"/>
  <c r="B32" i="3"/>
  <c r="F39" i="3"/>
  <c r="F27" i="3"/>
  <c r="H20" i="3"/>
  <c r="B23" i="3"/>
  <c r="B7" i="3"/>
  <c r="B31" i="3"/>
  <c r="G41" i="3"/>
  <c r="H38" i="3"/>
  <c r="H35" i="3"/>
  <c r="F33" i="3"/>
  <c r="H29" i="3"/>
  <c r="H26" i="3"/>
  <c r="G23" i="3"/>
  <c r="G20" i="3"/>
  <c r="H17" i="3"/>
  <c r="G14" i="3"/>
  <c r="F8" i="3"/>
  <c r="G5" i="3"/>
  <c r="D5" i="3"/>
  <c r="D9" i="3"/>
  <c r="D14" i="3"/>
  <c r="D18" i="3"/>
  <c r="D21" i="3"/>
  <c r="D23" i="3"/>
  <c r="D26" i="3"/>
  <c r="D30" i="3"/>
  <c r="D34" i="3"/>
  <c r="D39" i="3"/>
  <c r="D43" i="3"/>
  <c r="D6" i="3"/>
  <c r="D11" i="3"/>
  <c r="D15" i="3"/>
  <c r="D19" i="3"/>
  <c r="D24" i="3"/>
  <c r="D28" i="3"/>
  <c r="D31" i="3"/>
  <c r="D35" i="3"/>
  <c r="D38" i="3"/>
  <c r="D42" i="3"/>
  <c r="D4" i="3"/>
  <c r="D7" i="3"/>
  <c r="D8" i="3"/>
  <c r="D10" i="3"/>
  <c r="D12" i="3"/>
  <c r="D13" i="3"/>
  <c r="D16" i="3"/>
  <c r="D17" i="3"/>
  <c r="D20" i="3"/>
  <c r="D22" i="3"/>
  <c r="D25" i="3"/>
  <c r="D27" i="3"/>
  <c r="D29" i="3"/>
  <c r="D32" i="3"/>
  <c r="D33" i="3"/>
  <c r="D36" i="3"/>
  <c r="D37" i="3"/>
  <c r="D40" i="3"/>
  <c r="D41" i="3"/>
  <c r="D3" i="3"/>
  <c r="E3" i="3"/>
  <c r="E7" i="3"/>
  <c r="E11" i="3"/>
  <c r="E17" i="3"/>
  <c r="E21" i="3"/>
  <c r="E25" i="3"/>
  <c r="E30" i="3"/>
  <c r="E34" i="3"/>
  <c r="E38" i="3"/>
  <c r="E5" i="3"/>
  <c r="E9" i="3"/>
  <c r="E14" i="3"/>
  <c r="E19" i="3"/>
  <c r="E23" i="3"/>
  <c r="E27" i="3"/>
  <c r="E32" i="3"/>
  <c r="E36" i="3"/>
  <c r="E4" i="3"/>
  <c r="E6" i="3"/>
  <c r="E8" i="3"/>
  <c r="E10" i="3"/>
  <c r="E12" i="3"/>
  <c r="E15" i="3"/>
  <c r="E18" i="3"/>
  <c r="E20" i="3"/>
  <c r="E22" i="3"/>
  <c r="E24" i="3"/>
  <c r="E26" i="3"/>
  <c r="E29" i="3"/>
  <c r="E31" i="3"/>
  <c r="E33" i="3"/>
  <c r="E35" i="3"/>
  <c r="E37" i="3"/>
  <c r="E13" i="3"/>
  <c r="E28" i="3"/>
  <c r="E41" i="3"/>
  <c r="E40" i="3"/>
  <c r="G24" i="3"/>
  <c r="G16" i="3"/>
  <c r="G11" i="3"/>
  <c r="G3" i="3"/>
  <c r="E16" i="3"/>
  <c r="E43" i="3"/>
  <c r="E42" i="3"/>
  <c r="G32" i="3"/>
  <c r="G37" i="3"/>
  <c r="F32" i="3"/>
  <c r="G29" i="3"/>
  <c r="F24" i="3"/>
  <c r="G21" i="3"/>
  <c r="F16" i="3"/>
  <c r="F11" i="3"/>
  <c r="B22" i="3"/>
  <c r="B38" i="3"/>
  <c r="B30" i="3"/>
  <c r="B3" i="3"/>
  <c r="B21" i="3"/>
  <c r="B13" i="3"/>
  <c r="B5" i="3"/>
  <c r="B37" i="3"/>
  <c r="B29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6" i="3"/>
  <c r="B28" i="3"/>
  <c r="B20" i="3"/>
  <c r="B12" i="3"/>
  <c r="B4" i="3"/>
  <c r="B36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Y37" i="3"/>
  <c r="Y29" i="3"/>
  <c r="Y21" i="3"/>
  <c r="Y13" i="3"/>
  <c r="Y5" i="3"/>
  <c r="B14" i="3"/>
  <c r="B27" i="3"/>
  <c r="B19" i="3"/>
  <c r="B11" i="3"/>
  <c r="B43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Y36" i="3"/>
  <c r="Y28" i="3"/>
  <c r="Y20" i="3"/>
  <c r="Y12" i="3"/>
  <c r="AI7" i="4" l="1"/>
  <c r="AB5" i="4" s="1"/>
  <c r="AH7" i="4"/>
  <c r="AA5" i="4" s="1"/>
  <c r="AG7" i="4"/>
  <c r="Z4" i="4" s="1"/>
  <c r="AF7" i="4"/>
  <c r="Y4" i="4" s="1"/>
  <c r="AA6" i="4"/>
  <c r="Z6" i="4"/>
  <c r="Y6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AB4" i="4"/>
  <c r="AA4" i="4"/>
  <c r="J4" i="4"/>
  <c r="I4" i="4"/>
  <c r="H4" i="4"/>
  <c r="G4" i="4"/>
  <c r="F4" i="4"/>
  <c r="E4" i="4"/>
  <c r="D4" i="4"/>
  <c r="C4" i="4"/>
  <c r="B4" i="4"/>
  <c r="AA3" i="4"/>
  <c r="J3" i="4"/>
  <c r="I3" i="4"/>
  <c r="H3" i="4"/>
  <c r="G3" i="4"/>
  <c r="F3" i="4"/>
  <c r="E3" i="4"/>
  <c r="D3" i="4"/>
  <c r="C3" i="4"/>
  <c r="B3" i="4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2" i="1"/>
  <c r="D22" i="1"/>
  <c r="C22" i="1"/>
  <c r="B22" i="1"/>
  <c r="G21" i="1"/>
  <c r="D21" i="1" s="1"/>
  <c r="C21" i="1"/>
  <c r="B21" i="1"/>
  <c r="G20" i="1"/>
  <c r="D20" i="1"/>
  <c r="C20" i="1"/>
  <c r="B20" i="1"/>
  <c r="G19" i="1"/>
  <c r="D19" i="1" s="1"/>
  <c r="C19" i="1"/>
  <c r="B19" i="1"/>
  <c r="G18" i="1"/>
  <c r="D18" i="1"/>
  <c r="C18" i="1"/>
  <c r="B18" i="1"/>
  <c r="G17" i="1"/>
  <c r="D17" i="1" s="1"/>
  <c r="C17" i="1"/>
  <c r="B17" i="1"/>
  <c r="G16" i="1"/>
  <c r="D16" i="1"/>
  <c r="C16" i="1"/>
  <c r="B16" i="1"/>
  <c r="G15" i="1"/>
  <c r="D15" i="1" s="1"/>
  <c r="C15" i="1"/>
  <c r="B15" i="1"/>
  <c r="G14" i="1"/>
  <c r="D14" i="1" s="1"/>
  <c r="C14" i="1"/>
  <c r="B14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Y5" i="4" l="1"/>
  <c r="Y3" i="4"/>
  <c r="Z5" i="4"/>
  <c r="Z3" i="4"/>
  <c r="AB6" i="4"/>
  <c r="AB3" i="4"/>
</calcChain>
</file>

<file path=xl/sharedStrings.xml><?xml version="1.0" encoding="utf-8"?>
<sst xmlns="http://schemas.openxmlformats.org/spreadsheetml/2006/main" count="1770" uniqueCount="706">
  <si>
    <t>sample</t>
  </si>
  <si>
    <t>total reads</t>
  </si>
  <si>
    <t>∆exp5 _1.fastq</t>
  </si>
  <si>
    <t>∆exp5 _2.fastq</t>
  </si>
  <si>
    <t>∆exp5 _3.fastq</t>
  </si>
  <si>
    <t>∆rbp35 _1.fastq</t>
  </si>
  <si>
    <t>∆rbp35 _2.fastq</t>
  </si>
  <si>
    <t>∆rbp35 _3.fastq</t>
  </si>
  <si>
    <t>WT_1.fastq</t>
  </si>
  <si>
    <t>WT_2.fastq</t>
  </si>
  <si>
    <t>WT_3.fastq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</si>
  <si>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</si>
  <si>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</si>
  <si>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</si>
  <si>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</si>
  <si>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</si>
  <si>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</si>
  <si>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</si>
  <si>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</si>
  <si>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</si>
  <si>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</si>
  <si>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</si>
  <si>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</si>
  <si>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</si>
  <si>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</si>
  <si>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</si>
  <si>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</si>
  <si>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</si>
  <si>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</si>
  <si>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</si>
  <si>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</si>
  <si>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</si>
  <si>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</si>
  <si>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</si>
  <si>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</si>
  <si>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</si>
  <si>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</si>
  <si>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</si>
  <si>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</si>
  <si>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</si>
  <si>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</si>
  <si>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</si>
  <si>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</si>
  <si>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</si>
  <si>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</si>
  <si>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</si>
  <si>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</si>
  <si>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</si>
  <si>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</si>
  <si>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</si>
  <si>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</si>
  <si>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</si>
  <si>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</si>
  <si>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</si>
  <si>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</si>
  <si>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</si>
  <si>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</si>
  <si>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</si>
  <si>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</si>
  <si>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</si>
  <si>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</si>
  <si>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</si>
  <si>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</si>
  <si>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</si>
  <si>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</si>
  <si>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</si>
  <si>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</si>
  <si>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</si>
  <si>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</si>
  <si>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</si>
  <si>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</si>
  <si>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</si>
  <si>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</si>
  <si>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</si>
  <si>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</si>
  <si>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</si>
  <si>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</si>
  <si>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</si>
  <si>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</si>
  <si>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</si>
  <si>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</si>
  <si>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</si>
  <si>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</si>
  <si>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</si>
  <si>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</si>
  <si>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</si>
  <si>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</si>
  <si>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</si>
  <si>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</si>
  <si>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</si>
  <si>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</si>
  <si>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</si>
  <si>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</si>
  <si>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</si>
  <si>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</si>
  <si>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</si>
  <si>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</si>
  <si>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</si>
  <si>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</si>
  <si>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</si>
  <si>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</si>
  <si>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</si>
  <si>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</si>
  <si>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</si>
  <si>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</si>
  <si>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</si>
  <si>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</si>
  <si>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</si>
  <si>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</si>
  <si>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</si>
  <si>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</si>
  <si>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</si>
  <si>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</si>
  <si>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</si>
  <si>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</si>
  <si>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</si>
  <si>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</si>
  <si>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</si>
  <si>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</si>
  <si>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</si>
  <si>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</si>
  <si>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</si>
  <si>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</si>
  <si>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</si>
  <si>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</si>
  <si>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</si>
  <si>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</si>
  <si>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</si>
  <si>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</si>
  <si>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</si>
  <si>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</si>
  <si>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</si>
  <si>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</si>
  <si>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</si>
  <si>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</si>
  <si>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</si>
  <si>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</si>
  <si>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</si>
  <si>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</si>
  <si>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</si>
  <si>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</si>
  <si>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</si>
  <si>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</si>
  <si>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</si>
  <si>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</si>
  <si>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</si>
  <si>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</si>
  <si>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</si>
  <si>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</si>
  <si>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</si>
  <si>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</si>
  <si>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</si>
  <si>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</si>
  <si>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</si>
  <si>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</si>
  <si>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</si>
  <si>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</si>
  <si>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</si>
  <si>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</si>
  <si>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</si>
  <si>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</si>
  <si>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</si>
  <si>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</si>
  <si>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</si>
  <si>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</si>
  <si>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</si>
  <si>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</si>
  <si>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</si>
  <si>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</si>
  <si>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</si>
  <si>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</si>
  <si>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</si>
  <si>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</si>
  <si>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</si>
  <si>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</si>
  <si>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</si>
  <si>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</si>
  <si>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</si>
  <si>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</si>
  <si>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</si>
  <si>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</si>
  <si>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</si>
  <si>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</si>
  <si>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</si>
  <si>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</si>
  <si>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</si>
  <si>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</si>
  <si>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</si>
  <si>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</si>
  <si>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</si>
  <si>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</si>
  <si>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</si>
  <si>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</si>
  <si>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</si>
  <si>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</si>
  <si>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</si>
  <si>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</si>
  <si>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</si>
  <si>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</si>
  <si>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</si>
  <si>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</si>
  <si>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</si>
  <si>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</si>
  <si>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</si>
  <si>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</si>
  <si>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</si>
  <si>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</si>
  <si>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</si>
  <si>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</si>
  <si>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</si>
  <si>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</si>
  <si>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</si>
  <si>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</si>
  <si>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</si>
  <si>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</si>
  <si>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</si>
  <si>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</si>
  <si>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</si>
  <si>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</si>
  <si>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</si>
  <si>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</si>
  <si>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</si>
  <si>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</si>
  <si>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</si>
  <si>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</si>
  <si>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</si>
  <si>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</si>
  <si>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</si>
  <si>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</si>
  <si>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</si>
  <si>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</si>
  <si>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</si>
  <si>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</si>
  <si>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</si>
  <si>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</si>
  <si>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</si>
  <si>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</si>
  <si>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</si>
  <si>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</si>
  <si>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</si>
  <si>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</si>
  <si>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</si>
  <si>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</si>
  <si>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</si>
  <si>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</si>
  <si>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</si>
  <si>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</si>
  <si>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</si>
  <si>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</si>
  <si>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</si>
  <si>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</si>
  <si>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</si>
  <si>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</si>
  <si>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</si>
  <si>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</si>
  <si>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</si>
  <si>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</si>
  <si>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</si>
  <si>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</si>
  <si>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</si>
  <si>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</si>
  <si>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</si>
  <si>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</si>
  <si>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</si>
  <si>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</si>
  <si>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</si>
  <si>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</si>
  <si>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</si>
  <si>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</si>
  <si>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</si>
  <si>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</si>
  <si>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</si>
  <si>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</si>
  <si>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</si>
  <si>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</si>
  <si>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</si>
  <si>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</si>
  <si>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</si>
  <si>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</si>
  <si>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</si>
  <si>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</si>
  <si>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</si>
  <si>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</si>
  <si>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</si>
  <si>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</si>
  <si>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</si>
  <si>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</si>
  <si>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</si>
  <si>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</si>
  <si>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</si>
  <si>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</si>
  <si>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</si>
  <si>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</si>
  <si>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</si>
  <si>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</si>
  <si>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</si>
  <si>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</si>
  <si>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</si>
  <si>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</si>
  <si>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</si>
  <si>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</si>
  <si>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</si>
  <si>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</si>
  <si>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</si>
  <si>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</si>
  <si>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</si>
  <si>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</si>
  <si>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</si>
  <si>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</si>
  <si>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</si>
  <si>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CPA-sRNA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</si>
  <si>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</si>
  <si>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</si>
  <si>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</si>
  <si>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</si>
  <si>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</si>
  <si>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</si>
  <si>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1 2</t>
  </si>
  <si>
    <t xml:space="preserve">      2 EFMOG00000000279|tRNA-Lys</t>
  </si>
  <si>
    <t xml:space="preserve">      1 gi|13540024|gb|AF277123.1|</t>
  </si>
  <si>
    <t xml:space="preserve">      1 GG154|c0_g2_i1</t>
  </si>
  <si>
    <t xml:space="preserve">      1 intergenic</t>
  </si>
  <si>
    <t xml:space="preserve">      1 4</t>
  </si>
  <si>
    <t xml:space="preserve">      5 EFMOG00000000377|5S_rRNA</t>
  </si>
  <si>
    <t xml:space="preserve">      1 GG154|c1_g1_i1</t>
  </si>
  <si>
    <t xml:space="preserve">      1 ncrna</t>
  </si>
  <si>
    <t xml:space="preserve">      1 GG2387|c1_g2_i1</t>
  </si>
  <si>
    <t xml:space="preserve">      1 rrna</t>
  </si>
  <si>
    <t xml:space="preserve">      1 GG6882|c0_g2_i1</t>
  </si>
  <si>
    <t xml:space="preserve">      1 transcripts</t>
  </si>
  <si>
    <t xml:space="preserve">      1 MGG_01116T0</t>
  </si>
  <si>
    <t xml:space="preserve">      1 MGG_01655T0</t>
  </si>
  <si>
    <t xml:space="preserve">      1 MGG_02234T0</t>
  </si>
  <si>
    <t xml:space="preserve">      1 MGG_02574T0</t>
  </si>
  <si>
    <t xml:space="preserve">      1 MGG_02656T0</t>
  </si>
  <si>
    <t xml:space="preserve">      1 MGG_03173T0</t>
  </si>
  <si>
    <t xml:space="preserve">      1 MGG_03670T0</t>
  </si>
  <si>
    <t xml:space="preserve">      1 MGG_04904T0</t>
  </si>
  <si>
    <t xml:space="preserve">      1 MGG_05186T0</t>
  </si>
  <si>
    <t xml:space="preserve">      1 MGG_05325T0</t>
  </si>
  <si>
    <t xml:space="preserve">      1 MGG_06538T0</t>
  </si>
  <si>
    <t xml:space="preserve">      1 MGG_08299T0</t>
  </si>
  <si>
    <t xml:space="preserve">      1 MGG_09392T0</t>
  </si>
  <si>
    <t xml:space="preserve">      1 MGG_09945T0</t>
  </si>
  <si>
    <t xml:space="preserve">      1 MGG_10265T0</t>
  </si>
  <si>
    <t xml:space="preserve">      1 MGG_10315T0</t>
  </si>
  <si>
    <t xml:space="preserve">      1 MGG_10448T0</t>
  </si>
  <si>
    <t xml:space="preserve">      1 MGG_11426T0</t>
  </si>
  <si>
    <t xml:space="preserve">      1 MGG_13654T0</t>
  </si>
  <si>
    <t xml:space="preserve">      1 MGG_15700T0</t>
  </si>
  <si>
    <t xml:space="preserve">      1 TR12947|c0_g1_i1</t>
  </si>
  <si>
    <t xml:space="preserve">      5 MGG_10912T0</t>
  </si>
  <si>
    <t xml:space="preserve">      1 RETRO_retro5</t>
  </si>
  <si>
    <t xml:space="preserve">      1 DQ493955.6622.10095</t>
  </si>
  <si>
    <t xml:space="preserve">      1 GG4213|c0_g1_i1</t>
  </si>
  <si>
    <t xml:space="preserve">      1       1 intergenic</t>
  </si>
  <si>
    <t xml:space="preserve">      1 retro</t>
  </si>
  <si>
    <t xml:space="preserve">      1 GG7204|c2_g1_i1</t>
  </si>
  <si>
    <t xml:space="preserve">      1 MGG_01516T0</t>
  </si>
  <si>
    <t xml:space="preserve">      2 MGG_07571T0</t>
  </si>
  <si>
    <t xml:space="preserve">      1 MGG_04436</t>
  </si>
  <si>
    <t xml:space="preserve">    108 RETRO_MAGGY</t>
  </si>
  <si>
    <t xml:space="preserve">     18 DQ493955.6622.10095</t>
  </si>
  <si>
    <t xml:space="preserve">      1 GG3364|c0_g1_i3</t>
  </si>
  <si>
    <t xml:space="preserve">      1       1       1 intergenic</t>
  </si>
  <si>
    <t>2      1       1 retro</t>
  </si>
  <si>
    <t xml:space="preserve">      1 gene</t>
  </si>
  <si>
    <t xml:space="preserve">      2 MGG_16535</t>
  </si>
  <si>
    <t xml:space="preserve">      1 3</t>
  </si>
  <si>
    <t xml:space="preserve">     17 RETRO_Inago2</t>
  </si>
  <si>
    <t xml:space="preserve">      1 GG4663|c0_g1_i1</t>
  </si>
  <si>
    <t xml:space="preserve">      1 RETRO_MGRL-3</t>
  </si>
  <si>
    <t xml:space="preserve">      1 GG4732|c0_g1_i2</t>
  </si>
  <si>
    <t xml:space="preserve">      1 5</t>
  </si>
  <si>
    <t xml:space="preserve">     68 RETRO_Inago1</t>
  </si>
  <si>
    <t xml:space="preserve">      1 GG5068|c2_g1_i1</t>
  </si>
  <si>
    <t xml:space="preserve">      2 7</t>
  </si>
  <si>
    <t xml:space="preserve">      1 GG7115|c1_g1_i1</t>
  </si>
  <si>
    <t xml:space="preserve">      4 1</t>
  </si>
  <si>
    <t xml:space="preserve">      1 GG7204|c3_g1_i1</t>
  </si>
  <si>
    <t xml:space="preserve">      1 GG7321|c4_g1_i1</t>
  </si>
  <si>
    <t xml:space="preserve">      1 GG7321|c7_g1_i1</t>
  </si>
  <si>
    <t xml:space="preserve">      1 GG7665|c1_g1_i1</t>
  </si>
  <si>
    <t xml:space="preserve">      1 GG7669|c0_g1_i1</t>
  </si>
  <si>
    <t xml:space="preserve">      1 GG7717|c0_g1_i1</t>
  </si>
  <si>
    <t xml:space="preserve">      1 GG943|c0_g1_i2</t>
  </si>
  <si>
    <t xml:space="preserve">      1 MGG_00504T0</t>
  </si>
  <si>
    <t xml:space="preserve">      1 MGG_01240T0</t>
  </si>
  <si>
    <t xml:space="preserve">      1 MGG_01824T0</t>
  </si>
  <si>
    <t xml:space="preserve">      1 MGG_01870T0</t>
  </si>
  <si>
    <t xml:space="preserve">      1 MGG_03127T0</t>
  </si>
  <si>
    <t xml:space="preserve">      1 MGG_03228T0</t>
  </si>
  <si>
    <t xml:space="preserve">      1 MGG_03545T0</t>
  </si>
  <si>
    <t xml:space="preserve">      1 MGG_04110T0</t>
  </si>
  <si>
    <t xml:space="preserve">      1 MGG_04538T0</t>
  </si>
  <si>
    <t xml:space="preserve">      1 MGG_05232T0</t>
  </si>
  <si>
    <t xml:space="preserve">      1 MGG_05690T0</t>
  </si>
  <si>
    <t xml:space="preserve">      1 MGG_06750T0</t>
  </si>
  <si>
    <t xml:space="preserve">      1 MGG_07098T0</t>
  </si>
  <si>
    <t xml:space="preserve">      1 MGG_08043T0</t>
  </si>
  <si>
    <t xml:space="preserve">      1 MGG_08253T0</t>
  </si>
  <si>
    <t xml:space="preserve">      1 MGG_08758T0</t>
  </si>
  <si>
    <t xml:space="preserve">      1 MGG_09749T0</t>
  </si>
  <si>
    <t xml:space="preserve">      1 MGG_09896T0</t>
  </si>
  <si>
    <t xml:space="preserve">      1 MGG_10609T0</t>
  </si>
  <si>
    <t xml:space="preserve">      1 MGG_10968T0</t>
  </si>
  <si>
    <t xml:space="preserve">      1 MGG_11758T0</t>
  </si>
  <si>
    <t xml:space="preserve">      1 MGG_15357T0</t>
  </si>
  <si>
    <t xml:space="preserve">      2 MGG_09736T0</t>
  </si>
  <si>
    <t xml:space="preserve">      2 MGG_13464T0</t>
  </si>
  <si>
    <t xml:space="preserve">      3 MGG_11608T0</t>
  </si>
  <si>
    <t xml:space="preserve">      4 MGG_10912T0</t>
  </si>
  <si>
    <t xml:space="preserve">      1 MGG_00253</t>
  </si>
  <si>
    <t xml:space="preserve">     11 2</t>
  </si>
  <si>
    <t xml:space="preserve">      1 EFMOG00000000001|tRNA-Ser</t>
  </si>
  <si>
    <t xml:space="preserve">     23 RETRO_MINE</t>
  </si>
  <si>
    <t xml:space="preserve">      1 GG1502|c0_g1_i1</t>
  </si>
  <si>
    <t xml:space="preserve">      1       1       1       1 intergenic</t>
  </si>
  <si>
    <t xml:space="preserve">      1       1       1 retro</t>
  </si>
  <si>
    <t xml:space="preserve">      1       1 gene</t>
  </si>
  <si>
    <t xml:space="preserve">      1 MGG_01561</t>
  </si>
  <si>
    <t xml:space="preserve">     18 5</t>
  </si>
  <si>
    <t xml:space="preserve">      1 EFMOG00000000020|tRNA-Cys</t>
  </si>
  <si>
    <t xml:space="preserve">      3 RETRO_MGRL-3</t>
  </si>
  <si>
    <t xml:space="preserve">      1 GG1973|c0_g1_i1</t>
  </si>
  <si>
    <t xml:space="preserve">      1 MGG_04137</t>
  </si>
  <si>
    <t xml:space="preserve">      1 supercont8.8</t>
  </si>
  <si>
    <t xml:space="preserve">      1 EFMOG00000000030|tRNA-Leu</t>
  </si>
  <si>
    <t xml:space="preserve">      1 GG2306|c2_g1_i1</t>
  </si>
  <si>
    <t xml:space="preserve">      1 MGG_04418</t>
  </si>
  <si>
    <t xml:space="preserve">      2 6</t>
  </si>
  <si>
    <t xml:space="preserve">      1 EFMOG00000000035|A.</t>
  </si>
  <si>
    <t xml:space="preserve">      1 GG2717|c0_g1_i1</t>
  </si>
  <si>
    <t xml:space="preserve">      1 MGG_04652</t>
  </si>
  <si>
    <t xml:space="preserve">      4 4</t>
  </si>
  <si>
    <t xml:space="preserve">      1 EFMOG00000000041|tRNA-Arg</t>
  </si>
  <si>
    <t xml:space="preserve">      1 GG3042|c2_g1_i3</t>
  </si>
  <si>
    <t xml:space="preserve">      1 MGG_05718</t>
  </si>
  <si>
    <t xml:space="preserve">      5 1</t>
  </si>
  <si>
    <t xml:space="preserve">      1 EFMOG00000000049|tRNA-Pseudo</t>
  </si>
  <si>
    <t xml:space="preserve">      1 GG3044|c0_g1_i1</t>
  </si>
  <si>
    <t xml:space="preserve">      1 MGG_06143</t>
  </si>
  <si>
    <t xml:space="preserve">      5 3</t>
  </si>
  <si>
    <t xml:space="preserve">      1 EFMOG00000000063|tRNA-Pseudo</t>
  </si>
  <si>
    <t xml:space="preserve">      1 GG3296|c0_g1_i1</t>
  </si>
  <si>
    <t xml:space="preserve">      1 MGG_08830</t>
  </si>
  <si>
    <t xml:space="preserve">      1 EFMOG00000000068|tRNA-Pseudo</t>
  </si>
  <si>
    <t xml:space="preserve">      1 GG3480|c10_g1_i1</t>
  </si>
  <si>
    <t xml:space="preserve">      1 MGG_11620</t>
  </si>
  <si>
    <t xml:space="preserve">      1 EFMOG00000000074|tRNA-Pseudo</t>
  </si>
  <si>
    <t xml:space="preserve">      1 GG372|c0_g1_i1</t>
  </si>
  <si>
    <t xml:space="preserve">      1 MGG_11785</t>
  </si>
  <si>
    <t xml:space="preserve">      1 EFMOG00000000094|tRNA-Arg</t>
  </si>
  <si>
    <t xml:space="preserve">      1 GG4845|c7_g1_i1</t>
  </si>
  <si>
    <t xml:space="preserve">      1 EFMOG00000000101|tRNA-Val</t>
  </si>
  <si>
    <t xml:space="preserve">      1 GG5452|c1_g1_i3</t>
  </si>
  <si>
    <t xml:space="preserve">      1 EFMOG00000000108|tRNA-Ser</t>
  </si>
  <si>
    <t xml:space="preserve">      1 GG5688|c0_g1_i1</t>
  </si>
  <si>
    <t xml:space="preserve">      1 EFMOG00000000109|tRNA-Ser</t>
  </si>
  <si>
    <t xml:space="preserve">      1 GG6043|c0_g1_i1</t>
  </si>
  <si>
    <t xml:space="preserve">      1 EFMOG00000000111|tRNA-Pseudo</t>
  </si>
  <si>
    <t xml:space="preserve">      1 GG6109|c0_g1_i2</t>
  </si>
  <si>
    <t xml:space="preserve">      1 EFMOG00000000114|tRNA-Ser</t>
  </si>
  <si>
    <t xml:space="preserve">      1 GG6505|c2_g1_i1</t>
  </si>
  <si>
    <t xml:space="preserve">      1 EFMOG00000000139|tRNA-Ile</t>
  </si>
  <si>
    <t xml:space="preserve">      1 GG669|c0_g2_i1</t>
  </si>
  <si>
    <t xml:space="preserve">      1 EFMOG00000000179|tRNA-Ala</t>
  </si>
  <si>
    <t xml:space="preserve">      1 GG7389|c0_g2_i1</t>
  </si>
  <si>
    <t xml:space="preserve">      1 EFMOG00000000182|tRNA-Lys</t>
  </si>
  <si>
    <t xml:space="preserve">      1 GG774|c1_g1_i1</t>
  </si>
  <si>
    <t xml:space="preserve">      1 EFMOG00000000187|tRNA-Pro</t>
  </si>
  <si>
    <t xml:space="preserve">      1 GG914|c2_g1_i1</t>
  </si>
  <si>
    <t xml:space="preserve">      1 EFMOG00000000193|tRNA-Phe</t>
  </si>
  <si>
    <t xml:space="preserve">      1 MGG_00080T0</t>
  </si>
  <si>
    <t xml:space="preserve">      1 EFMOG00000000200|tRNA-Ser</t>
  </si>
  <si>
    <t xml:space="preserve">      1 MGG_00101T0</t>
  </si>
  <si>
    <t xml:space="preserve">      1 EFMOG00000000209|tRNA-Lys</t>
  </si>
  <si>
    <t xml:space="preserve">      1 MGG_00109T0</t>
  </si>
  <si>
    <t xml:space="preserve">      1 EFMOG00000000210|tRNA-Thr</t>
  </si>
  <si>
    <t xml:space="preserve">      1 MGG_00252T0</t>
  </si>
  <si>
    <t xml:space="preserve">      1 EFMOG00000000266|tRNA-Ser</t>
  </si>
  <si>
    <t xml:space="preserve">      1 MGG_00258T0</t>
  </si>
  <si>
    <t xml:space="preserve">      1 EFMOG00000000271|tRNA-Undet</t>
  </si>
  <si>
    <t xml:space="preserve">      1 MGG_00261T0</t>
  </si>
  <si>
    <t xml:space="preserve">      1 EFMOG00000000285|tRNA-Met</t>
  </si>
  <si>
    <t xml:space="preserve">      1 MGG_00265T0</t>
  </si>
  <si>
    <t xml:space="preserve">      1 EFMOG00000000292|tRNA-Pseudo</t>
  </si>
  <si>
    <t xml:space="preserve">      1 MGG_00268T1</t>
  </si>
  <si>
    <t xml:space="preserve">      1 EFMOG00000000309|tRNA-Met</t>
  </si>
  <si>
    <t xml:space="preserve">      1 MGG_00276T0</t>
  </si>
  <si>
    <t xml:space="preserve">      1 EFMOG00000000326|tRNA-Val</t>
  </si>
  <si>
    <t xml:space="preserve">      1 MGG_00282T0</t>
  </si>
  <si>
    <t xml:space="preserve">      1 EFMOG00000000333|tRNA-Val</t>
  </si>
  <si>
    <t xml:space="preserve">      1 MGG_00431T0</t>
  </si>
  <si>
    <t xml:space="preserve">      1 EFMOG00000000337|tRNA-Cys</t>
  </si>
  <si>
    <t xml:space="preserve">      1 MGG_00602T0</t>
  </si>
  <si>
    <t xml:space="preserve">      1 EFMOG00000000362|tRNA-Gly</t>
  </si>
  <si>
    <t xml:space="preserve">      1 MGG_00633T0</t>
  </si>
  <si>
    <t xml:space="preserve">      1 EFMOG00000000378|tRNA-Cys</t>
  </si>
  <si>
    <t xml:space="preserve">      1 MGG_00840T0</t>
  </si>
  <si>
    <t xml:space="preserve">      1 EFMOG00000000384|tRNA-Phe</t>
  </si>
  <si>
    <t xml:space="preserve">      1 MGG_00852T0</t>
  </si>
  <si>
    <t xml:space="preserve">      1 Neurospora_crassa_ACA1</t>
  </si>
  <si>
    <t xml:space="preserve">      1 MGG_00865T0</t>
  </si>
  <si>
    <t xml:space="preserve">      1 Neurospora_crassa_CD16</t>
  </si>
  <si>
    <t xml:space="preserve">      1 MGG_01323T0</t>
  </si>
  <si>
    <t xml:space="preserve">      1 Neurospora_crassa_CD21</t>
  </si>
  <si>
    <t xml:space="preserve">      1 MGG_01563T0</t>
  </si>
  <si>
    <t xml:space="preserve">      1 Neurospora_crassa_CD33</t>
  </si>
  <si>
    <t xml:space="preserve">      1 MGG_01588T0</t>
  </si>
  <si>
    <t xml:space="preserve">      2 EFMOG00000000236|tRNA-Trp</t>
  </si>
  <si>
    <t xml:space="preserve">      1 MGG_01671T0</t>
  </si>
  <si>
    <t xml:space="preserve">      2 EFMOG00000000322|U6</t>
  </si>
  <si>
    <t xml:space="preserve">      1 MGG_02297T0</t>
  </si>
  <si>
    <t xml:space="preserve">      2 EFMOG00000000387|tRNA-Pro</t>
  </si>
  <si>
    <t xml:space="preserve">      1 MGG_02473T0</t>
  </si>
  <si>
    <t xml:space="preserve">      3 EFMOG00000000195|tRNA-Lys</t>
  </si>
  <si>
    <t xml:space="preserve">      1 MGG_02475T0</t>
  </si>
  <si>
    <t xml:space="preserve">      3 EFMOG00000000228|tRNA-Asp</t>
  </si>
  <si>
    <t xml:space="preserve">      1 MGG_02489T0</t>
  </si>
  <si>
    <t xml:space="preserve">     96 EFMOG00000000356|tRNA-Pseudo</t>
  </si>
  <si>
    <t xml:space="preserve">      1 MGG_02504T0</t>
  </si>
  <si>
    <t xml:space="preserve">      1 MGG_02851T0</t>
  </si>
  <si>
    <t xml:space="preserve">      1 MGG_02917T0</t>
  </si>
  <si>
    <t xml:space="preserve">      1 MGG_03006T0</t>
  </si>
  <si>
    <t xml:space="preserve">      1 MGG_03101T0</t>
  </si>
  <si>
    <t xml:space="preserve">      1 MGG_03389T0</t>
  </si>
  <si>
    <t xml:space="preserve">      1 MGG_03593T0</t>
  </si>
  <si>
    <t xml:space="preserve">      1 MGG_03982T0</t>
  </si>
  <si>
    <t xml:space="preserve">      1 MGG_04156T0</t>
  </si>
  <si>
    <t xml:space="preserve">      1 MGG_04467T0</t>
  </si>
  <si>
    <t xml:space="preserve">      1 MGG_04495T0</t>
  </si>
  <si>
    <t xml:space="preserve">      1 MGG_04582T0</t>
  </si>
  <si>
    <t xml:space="preserve">      1 MGG_04647T0</t>
  </si>
  <si>
    <t xml:space="preserve">      1 MGG_04784T0</t>
  </si>
  <si>
    <t xml:space="preserve">      1 MGG_04829T0</t>
  </si>
  <si>
    <t xml:space="preserve">      1 MGG_05047T0</t>
  </si>
  <si>
    <t xml:space="preserve">      1 MGG_05239T0</t>
  </si>
  <si>
    <t xml:space="preserve">      1 MGG_05307T0</t>
  </si>
  <si>
    <t xml:space="preserve">      1 MGG_05367T0</t>
  </si>
  <si>
    <t xml:space="preserve">      1 MGG_05449T0</t>
  </si>
  <si>
    <t xml:space="preserve">      1 MGG_06044T0</t>
  </si>
  <si>
    <t xml:space="preserve">      1 MGG_06065T0</t>
  </si>
  <si>
    <t xml:space="preserve">      1 MGG_06204T0</t>
  </si>
  <si>
    <t xml:space="preserve">      1 MGG_06249T0</t>
  </si>
  <si>
    <t xml:space="preserve">      1 MGG_06316T0</t>
  </si>
  <si>
    <t xml:space="preserve">      1 MGG_06459T0</t>
  </si>
  <si>
    <t xml:space="preserve">      1 MGG_06571T0</t>
  </si>
  <si>
    <t xml:space="preserve">      1 MGG_06657T0</t>
  </si>
  <si>
    <t xml:space="preserve">      1 MGG_06658T0</t>
  </si>
  <si>
    <t xml:space="preserve">      1 MGG_06712T0</t>
  </si>
  <si>
    <t xml:space="preserve">      1 MGG_06918T0</t>
  </si>
  <si>
    <t xml:space="preserve">      1 MGG_06943T0</t>
  </si>
  <si>
    <t xml:space="preserve">      1 MGG_06962T0</t>
  </si>
  <si>
    <t xml:space="preserve">      1 MGG_07048T0</t>
  </si>
  <si>
    <t xml:space="preserve">      1 MGG_07628T0</t>
  </si>
  <si>
    <t xml:space="preserve">      1 MGG_07929T0</t>
  </si>
  <si>
    <t xml:space="preserve">      1 MGG_08359T0</t>
  </si>
  <si>
    <t xml:space="preserve">      1 MGG_09167T0</t>
  </si>
  <si>
    <t xml:space="preserve">      1 MGG_09194T0</t>
  </si>
  <si>
    <t xml:space="preserve">      1 MGG_09226T0</t>
  </si>
  <si>
    <t xml:space="preserve">      1 MGG_09242T0</t>
  </si>
  <si>
    <t xml:space="preserve">      1 MGG_09571T0</t>
  </si>
  <si>
    <t xml:space="preserve">      1 MGG_10327T0</t>
  </si>
  <si>
    <t xml:space="preserve">      1 MGG_10607T0</t>
  </si>
  <si>
    <t xml:space="preserve">      1 MGG_11410T0</t>
  </si>
  <si>
    <t xml:space="preserve">      1 MGG_11764T1</t>
  </si>
  <si>
    <t xml:space="preserve">      1 MGG_11794T0</t>
  </si>
  <si>
    <t xml:space="preserve">      1 MGG_12127T0</t>
  </si>
  <si>
    <t xml:space="preserve">      1 MGG_12403T0</t>
  </si>
  <si>
    <t xml:space="preserve">      1 MGG_13338T0</t>
  </si>
  <si>
    <t xml:space="preserve">      1 MGG_14561T0</t>
  </si>
  <si>
    <t xml:space="preserve">      1 MGG_15331T0</t>
  </si>
  <si>
    <t xml:space="preserve">      1 MGG_15576T0</t>
  </si>
  <si>
    <t xml:space="preserve">      1 MGG_16204T0</t>
  </si>
  <si>
    <t xml:space="preserve">      1 MGG_17356T0</t>
  </si>
  <si>
    <t xml:space="preserve">      1 MGG_17534T0</t>
  </si>
  <si>
    <t xml:space="preserve">      1 MGG_17617T0</t>
  </si>
  <si>
    <t xml:space="preserve">      1 MGG_18099T0</t>
  </si>
  <si>
    <t xml:space="preserve">      1 TR7751|c0_g1_i1</t>
  </si>
  <si>
    <t xml:space="preserve">      2 GG7235|c0_g1_i1</t>
  </si>
  <si>
    <t xml:space="preserve">      2 GG7641|c3_g1_i1</t>
  </si>
  <si>
    <t xml:space="preserve">      2 MGG_00106T0</t>
  </si>
  <si>
    <t xml:space="preserve">      2 MGG_00111T0</t>
  </si>
  <si>
    <t xml:space="preserve">      2 MGG_00249T0</t>
  </si>
  <si>
    <t xml:space="preserve">      2 MGG_00256T0</t>
  </si>
  <si>
    <t xml:space="preserve">      2 MGG_02747T0</t>
  </si>
  <si>
    <t xml:space="preserve">      2 MGG_02988T0</t>
  </si>
  <si>
    <t xml:space="preserve">      2 MGG_03641T0</t>
  </si>
  <si>
    <t xml:space="preserve">      2 MGG_05046T0</t>
  </si>
  <si>
    <t xml:space="preserve">      2 MGG_06759T0</t>
  </si>
  <si>
    <t xml:space="preserve">      2 MGG_07975T0</t>
  </si>
  <si>
    <t xml:space="preserve">      2 MGG_08830T0</t>
  </si>
  <si>
    <t xml:space="preserve">      2 MGG_15100T0</t>
  </si>
  <si>
    <t xml:space="preserve">      2 MGG_17793T0</t>
  </si>
  <si>
    <t xml:space="preserve">      3 MGG_01516T0</t>
  </si>
  <si>
    <t xml:space="preserve">      3 MGG_07571T0</t>
  </si>
  <si>
    <t xml:space="preserve">      3 MGG_17486T0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</si>
  <si>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</si>
  <si>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</si>
  <si>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</si>
  <si>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</si>
  <si>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</si>
  <si>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</si>
  <si>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</si>
  <si>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</si>
  <si>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</si>
  <si>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</si>
  <si>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</si>
  <si>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</si>
  <si>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</si>
  <si>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 xml:space="preserve">      3 1:7539805-7539787</t>
  </si>
  <si>
    <t xml:space="preserve">      2 2:149246-149265</t>
  </si>
  <si>
    <t xml:space="preserve">      1 supercont8.8:53190-53171</t>
  </si>
  <si>
    <t xml:space="preserve">      1 7:3182851-3182868</t>
  </si>
  <si>
    <t xml:space="preserve">      1 7:1542397-1542382</t>
  </si>
  <si>
    <t xml:space="preserve">      1 6:901908-901891</t>
  </si>
  <si>
    <t xml:space="preserve">      1 6:704568-704550</t>
  </si>
  <si>
    <t xml:space="preserve">      1 6:702840-702821</t>
  </si>
  <si>
    <t xml:space="preserve">      1 6:1600860-1600842</t>
  </si>
  <si>
    <t xml:space="preserve">      1 6:10847-10827</t>
  </si>
  <si>
    <t xml:space="preserve">      1 5:3583441-3583421</t>
  </si>
  <si>
    <t xml:space="preserve">      6 MGG_00649T0</t>
  </si>
  <si>
    <t xml:space="preserve">      1 4:5245633-5245614</t>
  </si>
  <si>
    <t xml:space="preserve">      2 GG1065|c1_g1_i1</t>
  </si>
  <si>
    <t xml:space="preserve">      1 4:2392189-2392205</t>
  </si>
  <si>
    <t xml:space="preserve">      1 MGG_14747T0</t>
  </si>
  <si>
    <t xml:space="preserve">      1 4:2190270-2190255</t>
  </si>
  <si>
    <t xml:space="preserve">      1 MGG_14175T0</t>
  </si>
  <si>
    <t xml:space="preserve">      1 4:1972211-1972231</t>
  </si>
  <si>
    <t xml:space="preserve">      1 3:3628887-3628907</t>
  </si>
  <si>
    <t xml:space="preserve">      1 MGG_08474T0</t>
  </si>
  <si>
    <t xml:space="preserve">      1 3:2649417-2649402</t>
  </si>
  <si>
    <t xml:space="preserve">      1 3:199171-199154</t>
  </si>
  <si>
    <t xml:space="preserve">      1 3:1186951-1186969</t>
  </si>
  <si>
    <t xml:space="preserve">      1 MGG_07190T0</t>
  </si>
  <si>
    <t xml:space="preserve">      1 2:4091766-4091781</t>
  </si>
  <si>
    <t xml:space="preserve">      4 EFMOG00000000288|tRNA-Pro</t>
  </si>
  <si>
    <t xml:space="preserve">      1 MGG_05116T0</t>
  </si>
  <si>
    <t xml:space="preserve">      1 2:3646924-3646907</t>
  </si>
  <si>
    <t xml:space="preserve">      1 gi|385137411|gb|JQ747492.1|</t>
  </si>
  <si>
    <t xml:space="preserve">      1 EFMOG00000000373|tRNA-Ala</t>
  </si>
  <si>
    <t xml:space="preserve">      1 MGG_04917T0</t>
  </si>
  <si>
    <t xml:space="preserve">      1 2:3168504-3168484</t>
  </si>
  <si>
    <t xml:space="preserve">      1 GG4274|c1_g1_i1</t>
  </si>
  <si>
    <t xml:space="preserve">      1 gi|304366229|gb|HQ020446.1|</t>
  </si>
  <si>
    <t xml:space="preserve">      1 1:847324-847342</t>
  </si>
  <si>
    <t xml:space="preserve">      1 2:141622-141603</t>
  </si>
  <si>
    <t xml:space="preserve">      1 MGG_04625T0</t>
  </si>
  <si>
    <t xml:space="preserve">      1 1:848461-848479</t>
  </si>
  <si>
    <t xml:space="preserve">      1 1:839166-839185</t>
  </si>
  <si>
    <t xml:space="preserve">      1 MGG_03486T0</t>
  </si>
  <si>
    <t xml:space="preserve">      1 1:832445-832427</t>
  </si>
  <si>
    <t xml:space="preserve">      1 MGG_03367T0</t>
  </si>
  <si>
    <t xml:space="preserve">      1 1:825322-825342</t>
  </si>
  <si>
    <t xml:space="preserve">      1 1:824766-824784</t>
  </si>
  <si>
    <t xml:space="preserve">      1 1:334133-334113</t>
  </si>
  <si>
    <t xml:space="preserve">      1 MGG_02926T0</t>
  </si>
  <si>
    <t xml:space="preserve">      1 1:7525094-7525114</t>
  </si>
  <si>
    <t xml:space="preserve">      1 1:1008739-1008722</t>
  </si>
  <si>
    <t xml:space="preserve">      1 MGG_02741T0</t>
  </si>
  <si>
    <t xml:space="preserve">      1 1:4040411-4040395</t>
  </si>
  <si>
    <t xml:space="preserve">      1 1:333891-333911</t>
  </si>
  <si>
    <t xml:space="preserve">      1 MGG_00868T0</t>
  </si>
  <si>
    <t xml:space="preserve">      5 EFMOG00000000288|tRNA-Pro</t>
  </si>
  <si>
    <t xml:space="preserve">      1 1:333452-333471</t>
  </si>
  <si>
    <t xml:space="preserve">      2 EFMOG00000000348|tRNA-Ile</t>
  </si>
  <si>
    <t xml:space="preserve">      1 1:331872-331855</t>
  </si>
  <si>
    <t xml:space="preserve">      1 MGG_00259T0</t>
  </si>
  <si>
    <t xml:space="preserve">      2 EFMOG00000000129|tRNA-Gln</t>
  </si>
  <si>
    <t xml:space="preserve">      1 1:331244-331262</t>
  </si>
  <si>
    <t xml:space="preserve">      1 1:2792857-2792834</t>
  </si>
  <si>
    <t xml:space="preserve">      1 GG596|c1_g1_i1</t>
  </si>
  <si>
    <t xml:space="preserve">      1 EFMOG00000000325|tRNA-Glu</t>
  </si>
  <si>
    <t xml:space="preserve">      1 1:1048298-1048279</t>
  </si>
  <si>
    <t xml:space="preserve">      6 gi|385137411|gb|JQ747492.1|</t>
  </si>
  <si>
    <t xml:space="preserve">      1 EFMOG00000000216|A.</t>
  </si>
  <si>
    <t xml:space="preserve">      1 1:1010445-1010463</t>
  </si>
  <si>
    <t xml:space="preserve">      2 gi|16565886|gb|AF362554.1|</t>
  </si>
  <si>
    <t xml:space="preserve">      1 EFMOG00000000123|tRNA-Ala</t>
  </si>
  <si>
    <t xml:space="preserve">      1 1:1009809-1009790</t>
  </si>
  <si>
    <t xml:space="preserve">      1 MGG_17285</t>
  </si>
  <si>
    <t xml:space="preserve">      1 GG3652|c0_g1_i1</t>
  </si>
  <si>
    <t xml:space="preserve">      1 EFMOG00000000089|tRNA-Thr</t>
  </si>
  <si>
    <t xml:space="preserve">      1 1:1009461-1009480</t>
  </si>
  <si>
    <t xml:space="preserve">      1 MGG_06125</t>
  </si>
  <si>
    <t xml:space="preserve">      1 GG1554|c1_g1_i1</t>
  </si>
  <si>
    <t xml:space="preserve">      1 RETRO_MAGGY</t>
  </si>
  <si>
    <t>All siRNAs</t>
  </si>
  <si>
    <t>WT_vs_∆exp5.expr.up</t>
  </si>
  <si>
    <t>WT_vs_∆rbp35.expr.down</t>
  </si>
  <si>
    <t>WT_vs_∆rbp35.expr.up</t>
  </si>
  <si>
    <t>WT_vs_∆exp5.expr.down</t>
  </si>
  <si>
    <t>WT_vs_EXP5.siRNA.down</t>
  </si>
  <si>
    <t>WT_vs_EXP5.siRNA.up</t>
  </si>
  <si>
    <t>WT_vs_RBP35.siRNA.down</t>
  </si>
  <si>
    <t>WT_vs_RBP35.siRNA.up</t>
  </si>
  <si>
    <t>T</t>
  </si>
  <si>
    <t>WT_vs_EXP5.down.fa</t>
  </si>
  <si>
    <t>WT_vs_EXP5.up.fa</t>
  </si>
  <si>
    <t>WT_vs_RBP35.down.fa</t>
  </si>
  <si>
    <t>WT_vs_RBP35.up.fa</t>
  </si>
  <si>
    <t>blast e&lt;0.0001</t>
  </si>
  <si>
    <t>&lt;10, no-adapter found removed, quality and artifact filtering</t>
  </si>
  <si>
    <t>UNIQUE</t>
  </si>
  <si>
    <t>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</si>
</sst>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0" fontId="3" fillId="0" borderId="0" xfId="0" applyNumberFormat="1" applyFont="1"/>
    <xf numFmtId="10" fontId="0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'sequencing (genome based)'!$B$26</c:f>
              <c:strCache>
                <c:ptCount val="1"/>
                <c:pt idx="0">
                  <c:v>1 vs 2 </c:v>
                </c:pt>
              </c:strCache>
            </c:strRef>
          </c:tx>
          <c:invertIfNegative val="0"/>
          <c:cat>
            <c:strRef>
              <c:f>'sequencing (genome based)'!$A$27:$A$29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'sequencing (genome based)'!$B$27:$B$29</c:f>
              <c:numCache>
                <c:formatCode>General</c:formatCode>
                <c:ptCount val="3"/>
                <c:pt idx="0">
                  <c:v>0.8799129</c:v>
                </c:pt>
                <c:pt idx="1">
                  <c:v>0.91494719999999996</c:v>
                </c:pt>
                <c:pt idx="2">
                  <c:v>0.80611290000000002</c:v>
                </c:pt>
              </c:numCache>
            </c:numRef>
          </c:val>
        </c:ser>
        <c:ser>
          <c:idx val="1"/>
          <c:order val="1"/>
          <c:tx>
            <c:strRef>
              <c:f>'sequencing (genome based)'!$C$26</c:f>
              <c:strCache>
                <c:ptCount val="1"/>
                <c:pt idx="0">
                  <c:v>1 vs 3 </c:v>
                </c:pt>
              </c:strCache>
            </c:strRef>
          </c:tx>
          <c:invertIfNegative val="0"/>
          <c:cat>
            <c:strRef>
              <c:f>'sequencing (genome based)'!$A$27:$A$29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'sequencing (genome based)'!$C$27:$C$29</c:f>
              <c:numCache>
                <c:formatCode>General</c:formatCode>
                <c:ptCount val="3"/>
                <c:pt idx="0">
                  <c:v>0.89008430000000005</c:v>
                </c:pt>
                <c:pt idx="1">
                  <c:v>0.89825089999999996</c:v>
                </c:pt>
                <c:pt idx="2">
                  <c:v>0.79236640000000003</c:v>
                </c:pt>
              </c:numCache>
            </c:numRef>
          </c:val>
        </c:ser>
        <c:ser>
          <c:idx val="2"/>
          <c:order val="2"/>
          <c:tx>
            <c:strRef>
              <c:f>'sequencing (genome based)'!$D$26</c:f>
              <c:strCache>
                <c:ptCount val="1"/>
                <c:pt idx="0">
                  <c:v>2 vs 3</c:v>
                </c:pt>
              </c:strCache>
            </c:strRef>
          </c:tx>
          <c:invertIfNegative val="0"/>
          <c:cat>
            <c:strRef>
              <c:f>'sequencing (genome based)'!$A$27:$A$29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'sequencing (genome based)'!$D$27:$D$29</c:f>
              <c:numCache>
                <c:formatCode>General</c:formatCode>
                <c:ptCount val="3"/>
                <c:pt idx="0">
                  <c:v>0.9108212</c:v>
                </c:pt>
                <c:pt idx="1">
                  <c:v>0.89995099999999995</c:v>
                </c:pt>
                <c:pt idx="2">
                  <c:v>0.89417279999999999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30528"/>
        <c:axId val="141032064"/>
      </c:barChart>
      <c:catAx>
        <c:axId val="1410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32064"/>
        <c:crosses val="autoZero"/>
        <c:auto val="1"/>
        <c:lblAlgn val="ctr"/>
        <c:lblOffset val="100"/>
        <c:noMultiLvlLbl val="0"/>
      </c:catAx>
      <c:valAx>
        <c:axId val="1410320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Spearman</a:t>
                </a:r>
                <a:r>
                  <a:rPr lang="en-US" baseline="0"/>
                  <a:t> correlation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3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35744"/>
        <c:axId val="144007168"/>
      </c:lineChart>
      <c:catAx>
        <c:axId val="1439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007168"/>
        <c:crosses val="autoZero"/>
        <c:auto val="1"/>
        <c:lblAlgn val="ctr"/>
        <c:lblOffset val="100"/>
        <c:noMultiLvlLbl val="0"/>
      </c:catAx>
      <c:valAx>
        <c:axId val="144007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39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96256"/>
        <c:axId val="156947200"/>
      </c:lineChart>
      <c:catAx>
        <c:axId val="1568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947200"/>
        <c:crosses val="autoZero"/>
        <c:auto val="1"/>
        <c:lblAlgn val="ctr"/>
        <c:lblOffset val="100"/>
        <c:noMultiLvlLbl val="0"/>
      </c:catAx>
      <c:valAx>
        <c:axId val="156947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68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21824"/>
        <c:axId val="141823360"/>
      </c:barChart>
      <c:catAx>
        <c:axId val="141821824"/>
        <c:scaling>
          <c:orientation val="minMax"/>
        </c:scaling>
        <c:delete val="0"/>
        <c:axPos val="l"/>
        <c:majorTickMark val="out"/>
        <c:minorTickMark val="none"/>
        <c:tickLblPos val="nextTo"/>
        <c:crossAx val="141823360"/>
        <c:crosses val="autoZero"/>
        <c:auto val="1"/>
        <c:lblAlgn val="ctr"/>
        <c:lblOffset val="100"/>
        <c:noMultiLvlLbl val="0"/>
      </c:catAx>
      <c:valAx>
        <c:axId val="141823360"/>
        <c:scaling>
          <c:orientation val="minMax"/>
          <c:max val="0.60000000000000009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182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54208"/>
        <c:axId val="141855744"/>
      </c:barChart>
      <c:catAx>
        <c:axId val="141854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41855744"/>
        <c:crosses val="autoZero"/>
        <c:auto val="1"/>
        <c:lblAlgn val="ctr"/>
        <c:lblOffset val="100"/>
        <c:noMultiLvlLbl val="0"/>
      </c:catAx>
      <c:valAx>
        <c:axId val="141855744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185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95296"/>
        <c:axId val="144696832"/>
      </c:barChart>
      <c:catAx>
        <c:axId val="14469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44696832"/>
        <c:crosses val="autoZero"/>
        <c:auto val="1"/>
        <c:lblAlgn val="ctr"/>
        <c:lblOffset val="100"/>
        <c:noMultiLvlLbl val="0"/>
      </c:catAx>
      <c:valAx>
        <c:axId val="14469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6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1970816"/>
        <c:axId val="141986048"/>
      </c:scatterChart>
      <c:valAx>
        <c:axId val="141970816"/>
        <c:scaling>
          <c:orientation val="minMax"/>
        </c:scaling>
        <c:delete val="0"/>
        <c:axPos val="t"/>
        <c:majorTickMark val="out"/>
        <c:minorTickMark val="none"/>
        <c:tickLblPos val="nextTo"/>
        <c:crossAx val="141986048"/>
        <c:crosses val="autoZero"/>
        <c:crossBetween val="midCat"/>
      </c:valAx>
      <c:valAx>
        <c:axId val="14198604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97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2013952"/>
        <c:axId val="142913920"/>
      </c:scatterChart>
      <c:valAx>
        <c:axId val="142013952"/>
        <c:scaling>
          <c:orientation val="minMax"/>
        </c:scaling>
        <c:delete val="0"/>
        <c:axPos val="t"/>
        <c:majorTickMark val="out"/>
        <c:minorTickMark val="none"/>
        <c:tickLblPos val="nextTo"/>
        <c:crossAx val="142913920"/>
        <c:crosses val="autoZero"/>
        <c:crossBetween val="midCat"/>
      </c:valAx>
      <c:valAx>
        <c:axId val="14291392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1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2921088"/>
        <c:axId val="143214848"/>
      </c:scatterChart>
      <c:valAx>
        <c:axId val="142921088"/>
        <c:scaling>
          <c:orientation val="minMax"/>
        </c:scaling>
        <c:delete val="0"/>
        <c:axPos val="t"/>
        <c:majorTickMark val="out"/>
        <c:minorTickMark val="none"/>
        <c:tickLblPos val="nextTo"/>
        <c:crossAx val="143214848"/>
        <c:crosses val="autoZero"/>
        <c:crossBetween val="midCat"/>
      </c:valAx>
      <c:valAx>
        <c:axId val="14321484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2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3247232"/>
        <c:axId val="143254272"/>
      </c:scatterChart>
      <c:valAx>
        <c:axId val="143247232"/>
        <c:scaling>
          <c:orientation val="minMax"/>
        </c:scaling>
        <c:delete val="0"/>
        <c:axPos val="t"/>
        <c:majorTickMark val="out"/>
        <c:minorTickMark val="none"/>
        <c:tickLblPos val="nextTo"/>
        <c:crossAx val="143254272"/>
        <c:crosses val="autoZero"/>
        <c:crossBetween val="midCat"/>
      </c:valAx>
      <c:valAx>
        <c:axId val="14325427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24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4976"/>
        <c:axId val="142161408"/>
      </c:lineChart>
      <c:catAx>
        <c:axId val="1412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61408"/>
        <c:crosses val="autoZero"/>
        <c:auto val="1"/>
        <c:lblAlgn val="ctr"/>
        <c:lblOffset val="100"/>
        <c:noMultiLvlLbl val="0"/>
      </c:catAx>
      <c:valAx>
        <c:axId val="142161408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29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97888"/>
        <c:axId val="142199808"/>
      </c:lineChart>
      <c:catAx>
        <c:axId val="1421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99808"/>
        <c:crosses val="autoZero"/>
        <c:auto val="1"/>
        <c:lblAlgn val="ctr"/>
        <c:lblOffset val="100"/>
        <c:noMultiLvlLbl val="0"/>
      </c:catAx>
      <c:valAx>
        <c:axId val="142199808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219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1344"/>
        <c:axId val="142304000"/>
      </c:lineChart>
      <c:catAx>
        <c:axId val="1422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04000"/>
        <c:crosses val="autoZero"/>
        <c:auto val="1"/>
        <c:lblAlgn val="ctr"/>
        <c:lblOffset val="100"/>
        <c:noMultiLvlLbl val="0"/>
      </c:catAx>
      <c:valAx>
        <c:axId val="142304000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228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8112"/>
        <c:axId val="142379648"/>
      </c:lineChart>
      <c:catAx>
        <c:axId val="142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379648"/>
        <c:crosses val="autoZero"/>
        <c:auto val="1"/>
        <c:lblAlgn val="ctr"/>
        <c:lblOffset val="100"/>
        <c:noMultiLvlLbl val="0"/>
      </c:catAx>
      <c:valAx>
        <c:axId val="142379648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237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896"/>
        <c:axId val="142426880"/>
      </c:lineChart>
      <c:catAx>
        <c:axId val="1424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426880"/>
        <c:crosses val="autoZero"/>
        <c:auto val="1"/>
        <c:lblAlgn val="ctr"/>
        <c:lblOffset val="100"/>
        <c:noMultiLvlLbl val="0"/>
      </c:catAx>
      <c:valAx>
        <c:axId val="142426880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24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41088"/>
        <c:axId val="142442880"/>
      </c:lineChart>
      <c:catAx>
        <c:axId val="1424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442880"/>
        <c:crosses val="autoZero"/>
        <c:auto val="1"/>
        <c:lblAlgn val="ctr"/>
        <c:lblOffset val="100"/>
        <c:noMultiLvlLbl val="0"/>
      </c:catAx>
      <c:valAx>
        <c:axId val="142442880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244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8720"/>
        <c:axId val="142560256"/>
      </c:lineChart>
      <c:catAx>
        <c:axId val="1425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560256"/>
        <c:crosses val="autoZero"/>
        <c:auto val="1"/>
        <c:lblAlgn val="ctr"/>
        <c:lblOffset val="100"/>
        <c:noMultiLvlLbl val="0"/>
      </c:catAx>
      <c:valAx>
        <c:axId val="1425602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25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5136"/>
        <c:axId val="114665344"/>
      </c:lineChart>
      <c:catAx>
        <c:axId val="1146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65344"/>
        <c:crosses val="autoZero"/>
        <c:auto val="1"/>
        <c:lblAlgn val="ctr"/>
        <c:lblOffset val="100"/>
        <c:noMultiLvlLbl val="0"/>
      </c:catAx>
      <c:valAx>
        <c:axId val="114665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46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31</xdr:row>
      <xdr:rowOff>123825</xdr:rowOff>
    </xdr:from>
    <xdr:to>
      <xdr:col>3</xdr:col>
      <xdr:colOff>366712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19</xdr:row>
      <xdr:rowOff>152400</xdr:rowOff>
    </xdr:from>
    <xdr:to>
      <xdr:col>7</xdr:col>
      <xdr:colOff>147637</xdr:colOff>
      <xdr:row>34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652462</xdr:colOff>
      <xdr:row>10</xdr:row>
      <xdr:rowOff>95250</xdr:rowOff>
    </xdr:from>
    <xdr:to>
      <xdr:col>29</xdr:col>
      <xdr:colOff>652462</xdr:colOff>
      <xdr:row>24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395287</xdr:colOff>
      <xdr:row>60</xdr:row>
      <xdr:rowOff>95250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652462</xdr:colOff>
      <xdr:row>67</xdr:row>
      <xdr:rowOff>95250</xdr:rowOff>
    </xdr:from>
    <xdr:to>
      <xdr:col>11</xdr:col>
      <xdr:colOff>652462</xdr:colOff>
      <xdr:row>81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652462</xdr:colOff>
      <xdr:row>54</xdr:row>
      <xdr:rowOff>95250</xdr:rowOff>
    </xdr:from>
    <xdr:to>
      <xdr:col>11</xdr:col>
      <xdr:colOff>652462</xdr:colOff>
      <xdr:row>68</xdr:row>
      <xdr:rowOff>171450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G29"/>
  <sheetViews>
    <sheetView topLeftCell="A7" workbookViewId="0">
      <selection activeCell="F25" sqref="F25:I35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56.28515625" bestFit="1" customWidth="1"/>
    <col min="4" max="4" width="13.85546875" bestFit="1" customWidth="1"/>
  </cols>
  <sheetData>
    <row r="2" spans="1:7" x14ac:dyDescent="0.25">
      <c r="A2" s="1" t="s">
        <v>0</v>
      </c>
      <c r="B2" s="1" t="s">
        <v>1</v>
      </c>
      <c r="C2" s="3" t="s">
        <v>703</v>
      </c>
      <c r="D2" s="4" t="s">
        <v>11</v>
      </c>
      <c r="E2" s="3" t="s">
        <v>16</v>
      </c>
      <c r="F2" s="10" t="s">
        <v>11</v>
      </c>
    </row>
    <row r="3" spans="1:7" x14ac:dyDescent="0.25">
      <c r="A3" s="5" t="s">
        <v>2</v>
      </c>
      <c r="B3" s="5">
        <v>25580902</v>
      </c>
      <c r="C3" s="6">
        <v>24031574</v>
      </c>
      <c r="D3" s="7">
        <f>1-(C3/B3)</f>
        <v>6.0565808039137914E-2</v>
      </c>
      <c r="E3" s="6">
        <v>2050819</v>
      </c>
      <c r="F3" s="19">
        <f>E3/C3</f>
        <v>8.5338521729787647E-2</v>
      </c>
    </row>
    <row r="4" spans="1:7" x14ac:dyDescent="0.25">
      <c r="A4" s="5" t="s">
        <v>3</v>
      </c>
      <c r="B4" s="5">
        <v>39423030</v>
      </c>
      <c r="C4" s="6">
        <v>37753098</v>
      </c>
      <c r="D4" s="7">
        <f t="shared" ref="D4:D11" si="0">1-(C4/B4)</f>
        <v>4.2359301149607176E-2</v>
      </c>
      <c r="E4" s="6">
        <v>2745484</v>
      </c>
      <c r="F4" s="19">
        <f t="shared" ref="F4:F11" si="1">E4/C4</f>
        <v>7.2722084953134175E-2</v>
      </c>
    </row>
    <row r="5" spans="1:7" x14ac:dyDescent="0.25">
      <c r="A5" s="5" t="s">
        <v>4</v>
      </c>
      <c r="B5" s="5">
        <v>16606918</v>
      </c>
      <c r="C5" s="6">
        <v>12934206</v>
      </c>
      <c r="D5" s="7">
        <f t="shared" si="0"/>
        <v>0.22115554493615253</v>
      </c>
      <c r="E5" s="6">
        <v>1354870</v>
      </c>
      <c r="F5" s="19">
        <f t="shared" si="1"/>
        <v>0.1047509217032727</v>
      </c>
    </row>
    <row r="6" spans="1:7" x14ac:dyDescent="0.25">
      <c r="A6" s="5" t="s">
        <v>5</v>
      </c>
      <c r="B6" s="5">
        <v>14107800</v>
      </c>
      <c r="C6" s="6">
        <v>8276169</v>
      </c>
      <c r="D6" s="7">
        <f t="shared" si="0"/>
        <v>0.41336218262237912</v>
      </c>
      <c r="E6" s="6">
        <v>923040</v>
      </c>
      <c r="F6" s="19">
        <f t="shared" si="1"/>
        <v>0.11152986363618239</v>
      </c>
    </row>
    <row r="7" spans="1:7" x14ac:dyDescent="0.25">
      <c r="A7" s="5" t="s">
        <v>6</v>
      </c>
      <c r="B7" s="5">
        <v>25965551</v>
      </c>
      <c r="C7" s="6">
        <v>23848177</v>
      </c>
      <c r="D7" s="7">
        <f t="shared" si="0"/>
        <v>8.1545506197807982E-2</v>
      </c>
      <c r="E7" s="6">
        <v>2621222</v>
      </c>
      <c r="F7" s="19">
        <f t="shared" si="1"/>
        <v>0.10991288768110032</v>
      </c>
    </row>
    <row r="8" spans="1:7" x14ac:dyDescent="0.25">
      <c r="A8" s="5" t="s">
        <v>7</v>
      </c>
      <c r="B8" s="5">
        <v>32233131</v>
      </c>
      <c r="C8" s="6">
        <v>25724273</v>
      </c>
      <c r="D8" s="7">
        <f t="shared" si="0"/>
        <v>0.2019306780963972</v>
      </c>
      <c r="E8" s="6">
        <v>2949640</v>
      </c>
      <c r="F8" s="19">
        <f t="shared" si="1"/>
        <v>0.1146636874830243</v>
      </c>
    </row>
    <row r="9" spans="1:7" x14ac:dyDescent="0.25">
      <c r="A9" s="5" t="s">
        <v>8</v>
      </c>
      <c r="B9" s="5">
        <v>13826696</v>
      </c>
      <c r="C9" s="6">
        <v>11243576</v>
      </c>
      <c r="D9" s="7">
        <f t="shared" si="0"/>
        <v>0.18682120442946026</v>
      </c>
      <c r="E9" s="6">
        <v>1160058</v>
      </c>
      <c r="F9" s="19">
        <f t="shared" si="1"/>
        <v>0.10317518198836384</v>
      </c>
    </row>
    <row r="10" spans="1:7" x14ac:dyDescent="0.25">
      <c r="A10" s="5" t="s">
        <v>9</v>
      </c>
      <c r="B10" s="5">
        <v>21412622</v>
      </c>
      <c r="C10" s="6">
        <v>19670534</v>
      </c>
      <c r="D10" s="7">
        <f t="shared" si="0"/>
        <v>8.1357995298287134E-2</v>
      </c>
      <c r="E10" s="6">
        <v>1805163</v>
      </c>
      <c r="F10" s="19">
        <f t="shared" si="1"/>
        <v>9.1769903145486539E-2</v>
      </c>
    </row>
    <row r="11" spans="1:7" x14ac:dyDescent="0.25">
      <c r="A11" s="5" t="s">
        <v>10</v>
      </c>
      <c r="B11" s="5">
        <v>14168509</v>
      </c>
      <c r="C11" s="6">
        <v>12921650</v>
      </c>
      <c r="D11" s="7">
        <f t="shared" si="0"/>
        <v>8.8002132052144688E-2</v>
      </c>
      <c r="E11" s="6">
        <v>1465682</v>
      </c>
      <c r="F11" s="19">
        <f t="shared" si="1"/>
        <v>0.11342839343272725</v>
      </c>
    </row>
    <row r="13" spans="1:7" x14ac:dyDescent="0.25">
      <c r="A13" s="8" t="s">
        <v>12</v>
      </c>
      <c r="B13" s="8" t="s">
        <v>13</v>
      </c>
      <c r="C13" s="4" t="s">
        <v>14</v>
      </c>
      <c r="D13" s="8" t="s">
        <v>15</v>
      </c>
    </row>
    <row r="14" spans="1:7" x14ac:dyDescent="0.25">
      <c r="A14" t="s">
        <v>17</v>
      </c>
      <c r="B14" s="2">
        <f>E14/$E3</f>
        <v>8.498799747808071E-2</v>
      </c>
      <c r="C14" s="2">
        <f>F14/$E3</f>
        <v>0.19210276479786856</v>
      </c>
      <c r="D14" s="2">
        <f>G14/$E3</f>
        <v>0.72290923772405069</v>
      </c>
      <c r="E14">
        <v>174295</v>
      </c>
      <c r="F14">
        <v>393968</v>
      </c>
      <c r="G14">
        <f>E3-(E14+F14)</f>
        <v>1482556</v>
      </c>
    </row>
    <row r="15" spans="1:7" x14ac:dyDescent="0.25">
      <c r="A15" t="s">
        <v>18</v>
      </c>
      <c r="B15" s="2">
        <f>E15/$E4</f>
        <v>7.9758614510228434E-2</v>
      </c>
      <c r="C15" s="2">
        <f>F15/$E4</f>
        <v>0.16223514688120563</v>
      </c>
      <c r="D15" s="2">
        <f t="shared" ref="D15:D22" si="2">G15/$E4</f>
        <v>0.75800623860856597</v>
      </c>
      <c r="E15">
        <v>218976</v>
      </c>
      <c r="F15">
        <v>445414</v>
      </c>
      <c r="G15">
        <f>E4-(E15+F15)</f>
        <v>2081094</v>
      </c>
    </row>
    <row r="16" spans="1:7" x14ac:dyDescent="0.25">
      <c r="A16" t="s">
        <v>19</v>
      </c>
      <c r="B16" s="2">
        <f>E16/$E5</f>
        <v>6.3802431229564457E-2</v>
      </c>
      <c r="C16" s="2">
        <f>F16/$E5</f>
        <v>0.20718740543373165</v>
      </c>
      <c r="D16" s="2">
        <f t="shared" si="2"/>
        <v>0.72901016333670388</v>
      </c>
      <c r="E16">
        <v>86444</v>
      </c>
      <c r="F16">
        <v>280712</v>
      </c>
      <c r="G16">
        <f>E5-(E16+F16)</f>
        <v>987714</v>
      </c>
    </row>
    <row r="17" spans="1:7" x14ac:dyDescent="0.25">
      <c r="A17" t="s">
        <v>20</v>
      </c>
      <c r="B17" s="2">
        <f>E17/$E6</f>
        <v>0.13718040388282199</v>
      </c>
      <c r="C17" s="2">
        <f>F17/$E6</f>
        <v>0.20732470965505287</v>
      </c>
      <c r="D17" s="2">
        <f t="shared" si="2"/>
        <v>0.65549488646212517</v>
      </c>
      <c r="E17">
        <v>126623</v>
      </c>
      <c r="F17">
        <v>191369</v>
      </c>
      <c r="G17">
        <f>E6-(E17+F17)</f>
        <v>605048</v>
      </c>
    </row>
    <row r="18" spans="1:7" x14ac:dyDescent="0.25">
      <c r="A18" t="s">
        <v>21</v>
      </c>
      <c r="B18" s="2">
        <f>E18/$E7</f>
        <v>0.19452720906508492</v>
      </c>
      <c r="C18" s="2">
        <f>F18/$E7</f>
        <v>0.18224744031600529</v>
      </c>
      <c r="D18" s="2">
        <f t="shared" si="2"/>
        <v>0.62322535061890982</v>
      </c>
      <c r="E18">
        <v>509899</v>
      </c>
      <c r="F18">
        <v>477711</v>
      </c>
      <c r="G18">
        <f>E7-(E18+F18)</f>
        <v>1633612</v>
      </c>
    </row>
    <row r="19" spans="1:7" x14ac:dyDescent="0.25">
      <c r="A19" t="s">
        <v>22</v>
      </c>
      <c r="B19" s="2">
        <f>E19/$E8</f>
        <v>0.27176502895268573</v>
      </c>
      <c r="C19" s="2">
        <f>F19/$E8</f>
        <v>0.20211280020612685</v>
      </c>
      <c r="D19" s="2">
        <f t="shared" si="2"/>
        <v>0.5261221708411874</v>
      </c>
      <c r="E19">
        <v>801609</v>
      </c>
      <c r="F19">
        <v>596160</v>
      </c>
      <c r="G19">
        <f>E8-(E19+F19)</f>
        <v>1551871</v>
      </c>
    </row>
    <row r="20" spans="1:7" x14ac:dyDescent="0.25">
      <c r="A20" t="s">
        <v>23</v>
      </c>
      <c r="B20" s="2">
        <f>E20/$E9</f>
        <v>4.5686508778009373E-2</v>
      </c>
      <c r="C20" s="2">
        <f>F20/$E9</f>
        <v>0.20888352134117433</v>
      </c>
      <c r="D20" s="2">
        <f t="shared" si="2"/>
        <v>0.74542996988081633</v>
      </c>
      <c r="E20">
        <v>52999</v>
      </c>
      <c r="F20">
        <v>242317</v>
      </c>
      <c r="G20">
        <f>E9-(E20+F20)</f>
        <v>864742</v>
      </c>
    </row>
    <row r="21" spans="1:7" x14ac:dyDescent="0.25">
      <c r="A21" t="s">
        <v>24</v>
      </c>
      <c r="B21" s="2">
        <f>E21/$E10</f>
        <v>0.11179378261132097</v>
      </c>
      <c r="C21" s="2">
        <f>F21/$E10</f>
        <v>0.21149225859382229</v>
      </c>
      <c r="D21" s="2">
        <f t="shared" si="2"/>
        <v>0.67671395879485674</v>
      </c>
      <c r="E21">
        <v>201806</v>
      </c>
      <c r="F21">
        <v>381778</v>
      </c>
      <c r="G21">
        <f>E10-(E21+F21)</f>
        <v>1221579</v>
      </c>
    </row>
    <row r="22" spans="1:7" x14ac:dyDescent="0.25">
      <c r="A22" t="s">
        <v>25</v>
      </c>
      <c r="B22" s="2">
        <f>E22/$E11</f>
        <v>8.314832276032591E-2</v>
      </c>
      <c r="C22" s="2">
        <f>F22/$E11</f>
        <v>0.23234439666994613</v>
      </c>
      <c r="D22" s="2">
        <f t="shared" si="2"/>
        <v>0.68450728056972798</v>
      </c>
      <c r="E22">
        <v>121869</v>
      </c>
      <c r="F22">
        <v>340543</v>
      </c>
      <c r="G22">
        <f>E11-(E22+F22)</f>
        <v>1003270</v>
      </c>
    </row>
    <row r="24" spans="1:7" x14ac:dyDescent="0.25">
      <c r="A24" s="11" t="s">
        <v>598</v>
      </c>
    </row>
    <row r="26" spans="1:7" x14ac:dyDescent="0.25">
      <c r="B26" t="s">
        <v>602</v>
      </c>
      <c r="C26" t="s">
        <v>603</v>
      </c>
      <c r="D26" t="s">
        <v>604</v>
      </c>
    </row>
    <row r="27" spans="1:7" x14ac:dyDescent="0.25">
      <c r="A27" t="s">
        <v>599</v>
      </c>
      <c r="B27">
        <v>0.8799129</v>
      </c>
      <c r="C27">
        <v>0.89008430000000005</v>
      </c>
      <c r="D27">
        <v>0.9108212</v>
      </c>
    </row>
    <row r="28" spans="1:7" x14ac:dyDescent="0.25">
      <c r="A28" t="s">
        <v>600</v>
      </c>
      <c r="B28">
        <v>0.91494719999999996</v>
      </c>
      <c r="C28">
        <v>0.89825089999999996</v>
      </c>
      <c r="D28">
        <v>0.89995099999999995</v>
      </c>
    </row>
    <row r="29" spans="1:7" x14ac:dyDescent="0.25">
      <c r="A29" t="s">
        <v>601</v>
      </c>
      <c r="B29">
        <v>0.80611290000000002</v>
      </c>
      <c r="C29">
        <v>0.79236640000000003</v>
      </c>
      <c r="D29">
        <v>0.89417279999999999</v>
      </c>
    </row>
  </sheetData>
  <sortState ref="G15:H23">
    <sortCondition ref="G15"/>
  </sortState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14"/>
  <sheetViews>
    <sheetView workbookViewId="0">
      <selection activeCell="J5" sqref="J5"/>
    </sheetView>
  </sheetViews>
  <sheetFormatPr baseColWidth="10" defaultColWidth="9.140625" defaultRowHeight="15" x14ac:dyDescent="0.25"/>
  <cols>
    <col min="1" max="1" width="30.140625" bestFit="1" customWidth="1"/>
    <col min="5" max="5" width="10.28515625" bestFit="1" customWidth="1"/>
    <col min="7" max="7" width="10" bestFit="1" customWidth="1"/>
  </cols>
  <sheetData>
    <row r="1" spans="1:13" x14ac:dyDescent="0.25">
      <c r="A1" t="s">
        <v>702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311</v>
      </c>
      <c r="I1" t="s">
        <v>306</v>
      </c>
      <c r="J1" t="s">
        <v>315</v>
      </c>
    </row>
    <row r="2" spans="1:13" x14ac:dyDescent="0.25">
      <c r="A2" t="s">
        <v>606</v>
      </c>
      <c r="B2">
        <v>1409</v>
      </c>
      <c r="C2">
        <v>3773</v>
      </c>
      <c r="D2">
        <v>38845</v>
      </c>
      <c r="E2">
        <v>7388</v>
      </c>
      <c r="F2">
        <v>356</v>
      </c>
      <c r="G2">
        <v>501</v>
      </c>
      <c r="H2">
        <v>4031</v>
      </c>
      <c r="I2">
        <f>J2-SUM(B2:H2)</f>
        <v>20289</v>
      </c>
      <c r="J2">
        <v>76592</v>
      </c>
    </row>
    <row r="3" spans="1:13" x14ac:dyDescent="0.25">
      <c r="A3" t="s">
        <v>698</v>
      </c>
      <c r="B3">
        <v>73</v>
      </c>
      <c r="C3">
        <v>246</v>
      </c>
      <c r="D3">
        <v>67</v>
      </c>
      <c r="E3">
        <v>65</v>
      </c>
      <c r="F3">
        <v>3</v>
      </c>
      <c r="G3">
        <v>9</v>
      </c>
      <c r="H3">
        <v>137</v>
      </c>
      <c r="I3">
        <f>J3-SUM(B3:H3)</f>
        <v>456</v>
      </c>
      <c r="J3">
        <v>1056</v>
      </c>
    </row>
    <row r="4" spans="1:13" x14ac:dyDescent="0.25">
      <c r="A4" t="s">
        <v>699</v>
      </c>
      <c r="B4">
        <v>1</v>
      </c>
      <c r="C4">
        <v>8</v>
      </c>
      <c r="D4">
        <v>40</v>
      </c>
      <c r="E4">
        <v>59</v>
      </c>
      <c r="F4">
        <v>0</v>
      </c>
      <c r="G4">
        <v>2</v>
      </c>
      <c r="H4">
        <v>43</v>
      </c>
      <c r="I4">
        <f>J4-SUM(B4:H4)</f>
        <v>289</v>
      </c>
      <c r="J4">
        <v>442</v>
      </c>
    </row>
    <row r="5" spans="1:13" x14ac:dyDescent="0.25">
      <c r="A5" t="s">
        <v>700</v>
      </c>
      <c r="B5">
        <v>8</v>
      </c>
      <c r="C5">
        <v>39</v>
      </c>
      <c r="D5">
        <v>589</v>
      </c>
      <c r="E5">
        <v>72</v>
      </c>
      <c r="F5">
        <v>9</v>
      </c>
      <c r="G5">
        <v>6</v>
      </c>
      <c r="H5">
        <v>1370</v>
      </c>
      <c r="I5">
        <f>J5-SUM(B5:H5)</f>
        <v>2935</v>
      </c>
      <c r="J5">
        <v>5028</v>
      </c>
    </row>
    <row r="6" spans="1:13" x14ac:dyDescent="0.25">
      <c r="A6" t="s">
        <v>701</v>
      </c>
      <c r="B6">
        <v>138</v>
      </c>
      <c r="C6">
        <v>86</v>
      </c>
      <c r="D6">
        <v>767</v>
      </c>
      <c r="E6">
        <v>694</v>
      </c>
      <c r="F6">
        <v>29</v>
      </c>
      <c r="G6">
        <v>99</v>
      </c>
      <c r="H6">
        <v>43</v>
      </c>
      <c r="I6">
        <f>J6-SUM(B6:H6)</f>
        <v>273</v>
      </c>
      <c r="J6">
        <v>2129</v>
      </c>
    </row>
    <row r="9" spans="1:13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23</v>
      </c>
      <c r="I1" t="s">
        <v>24</v>
      </c>
      <c r="J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23</v>
      </c>
      <c r="T1" t="s">
        <v>24</v>
      </c>
      <c r="U1" t="s">
        <v>25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89"/>
  <sheetViews>
    <sheetView topLeftCell="U1" workbookViewId="0">
      <selection activeCell="AC8" sqref="AC8"/>
    </sheetView>
  </sheetViews>
  <sheetFormatPr baseColWidth="10" defaultColWidth="11.42578125" defaultRowHeight="15" x14ac:dyDescent="0.25"/>
  <cols>
    <col min="32" max="32" width="11.85546875" bestFit="1" customWidth="1"/>
  </cols>
  <sheetData>
    <row r="1" spans="1:35" s="11" customFormat="1" x14ac:dyDescent="0.25">
      <c r="A1" s="11" t="s">
        <v>704</v>
      </c>
    </row>
    <row r="2" spans="1:35" s="11" customFormat="1" x14ac:dyDescent="0.25"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11" t="s">
        <v>23</v>
      </c>
      <c r="I2" s="11" t="s">
        <v>24</v>
      </c>
      <c r="J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23</v>
      </c>
      <c r="T2" s="11" t="s">
        <v>24</v>
      </c>
      <c r="U2" s="11" t="s">
        <v>25</v>
      </c>
      <c r="Y2" s="11" t="s">
        <v>297</v>
      </c>
      <c r="Z2" s="11" t="s">
        <v>296</v>
      </c>
      <c r="AA2" s="11" t="s">
        <v>299</v>
      </c>
      <c r="AB2" s="11" t="s">
        <v>298</v>
      </c>
      <c r="AC2" s="11" t="s">
        <v>605</v>
      </c>
      <c r="AF2" s="11" t="s">
        <v>297</v>
      </c>
      <c r="AG2" s="11" t="s">
        <v>296</v>
      </c>
      <c r="AH2" s="11" t="s">
        <v>299</v>
      </c>
      <c r="AI2" s="11" t="s">
        <v>298</v>
      </c>
    </row>
    <row r="3" spans="1:35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</row>
    <row r="4" spans="1:35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</row>
    <row r="5" spans="1:35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</row>
    <row r="6" spans="1:35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</row>
    <row r="7" spans="1:35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</row>
    <row r="8" spans="1:35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</row>
    <row r="9" spans="1:35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</row>
    <row r="10" spans="1:35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</row>
    <row r="11" spans="1:35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</row>
    <row r="12" spans="1:35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</row>
    <row r="13" spans="1:35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</row>
    <row r="14" spans="1:35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</row>
    <row r="15" spans="1:35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</row>
    <row r="16" spans="1:35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</row>
    <row r="17" spans="1:35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</row>
    <row r="18" spans="1:35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</row>
    <row r="19" spans="1:35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</row>
    <row r="20" spans="1:35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</row>
    <row r="21" spans="1:35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</row>
    <row r="22" spans="1:35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</row>
    <row r="23" spans="1:35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</row>
    <row r="24" spans="1:35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</row>
    <row r="25" spans="1:35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</row>
    <row r="26" spans="1:35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</row>
    <row r="27" spans="1:35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</row>
    <row r="28" spans="1:35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</row>
    <row r="29" spans="1:35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</row>
    <row r="30" spans="1:35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</row>
    <row r="31" spans="1:35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</row>
    <row r="32" spans="1:35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</row>
    <row r="33" spans="1:35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</row>
    <row r="34" spans="1:35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</row>
    <row r="35" spans="1:35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</row>
    <row r="36" spans="1:35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</row>
    <row r="37" spans="1:35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</row>
    <row r="38" spans="1:35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</row>
    <row r="39" spans="1:35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</row>
    <row r="40" spans="1:35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</row>
    <row r="41" spans="1:35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 t="shared" ref="AG41:AI41" si="14">SUM(AG3:AG40)</f>
        <v>2097</v>
      </c>
      <c r="AH41">
        <f t="shared" si="14"/>
        <v>43557</v>
      </c>
      <c r="AI41">
        <f t="shared" si="14"/>
        <v>13101</v>
      </c>
    </row>
    <row r="42" spans="1:35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</row>
    <row r="43" spans="1:35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</row>
    <row r="44" spans="1:35" x14ac:dyDescent="0.25">
      <c r="M44">
        <f>SUM(M3:M43)</f>
        <v>2059695</v>
      </c>
      <c r="N44">
        <f t="shared" ref="N44:U44" si="15">SUM(N3:N43)</f>
        <v>2757129</v>
      </c>
      <c r="O44">
        <f t="shared" si="15"/>
        <v>1358508</v>
      </c>
      <c r="P44">
        <f t="shared" si="15"/>
        <v>928906</v>
      </c>
      <c r="Q44">
        <f t="shared" si="15"/>
        <v>2636396</v>
      </c>
      <c r="R44">
        <f t="shared" si="15"/>
        <v>2974243</v>
      </c>
      <c r="S44">
        <f t="shared" si="15"/>
        <v>1164766</v>
      </c>
      <c r="T44">
        <f t="shared" si="15"/>
        <v>1819474</v>
      </c>
      <c r="U44">
        <f t="shared" si="15"/>
        <v>1472274</v>
      </c>
    </row>
    <row r="46" spans="1:35" s="11" customFormat="1" x14ac:dyDescent="0.25">
      <c r="A46" s="11" t="s">
        <v>705</v>
      </c>
    </row>
    <row r="47" spans="1:35" s="11" customFormat="1" x14ac:dyDescent="0.25">
      <c r="B47" s="11" t="s">
        <v>26</v>
      </c>
      <c r="C47" s="11" t="s">
        <v>27</v>
      </c>
      <c r="D47" s="11" t="s">
        <v>28</v>
      </c>
      <c r="E47" s="11" t="s">
        <v>29</v>
      </c>
      <c r="F47" s="11" t="s">
        <v>30</v>
      </c>
      <c r="G47" s="11" t="s">
        <v>31</v>
      </c>
      <c r="H47" s="11" t="s">
        <v>23</v>
      </c>
      <c r="I47" s="11" t="s">
        <v>24</v>
      </c>
      <c r="J47" s="11" t="s">
        <v>25</v>
      </c>
      <c r="M47" s="11" t="s">
        <v>26</v>
      </c>
      <c r="N47" s="11" t="s">
        <v>27</v>
      </c>
      <c r="O47" s="11" t="s">
        <v>28</v>
      </c>
      <c r="P47" s="11" t="s">
        <v>29</v>
      </c>
      <c r="Q47" s="11" t="s">
        <v>30</v>
      </c>
      <c r="R47" s="11" t="s">
        <v>31</v>
      </c>
      <c r="S47" s="11" t="s">
        <v>23</v>
      </c>
      <c r="T47" s="11" t="s">
        <v>24</v>
      </c>
      <c r="U47" s="11" t="s">
        <v>25</v>
      </c>
    </row>
    <row r="48" spans="1:35" x14ac:dyDescent="0.25">
      <c r="A48">
        <v>1</v>
      </c>
      <c r="B48" s="2">
        <f>M48/M$89</f>
        <v>1.7125251850181073E-4</v>
      </c>
      <c r="C48" s="2">
        <f t="shared" ref="C48:J63" si="16">N48/N$89</f>
        <v>7.006456440352481E-5</v>
      </c>
      <c r="D48" s="2">
        <f t="shared" si="16"/>
        <v>1.6650066452251514E-3</v>
      </c>
      <c r="E48" s="2">
        <f t="shared" si="16"/>
        <v>4.387112472430117E-3</v>
      </c>
      <c r="F48" s="2">
        <f t="shared" si="16"/>
        <v>3.3286141797294743E-4</v>
      </c>
      <c r="G48" s="2">
        <f t="shared" si="16"/>
        <v>1.5419419658990073E-3</v>
      </c>
      <c r="H48" s="2">
        <f t="shared" si="16"/>
        <v>1.294689503671626E-3</v>
      </c>
      <c r="I48" s="2">
        <f t="shared" si="16"/>
        <v>4.0010645210500535E-4</v>
      </c>
      <c r="J48" s="2">
        <f t="shared" si="16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</row>
    <row r="49" spans="1:21" x14ac:dyDescent="0.25">
      <c r="A49">
        <v>2</v>
      </c>
      <c r="B49" s="2">
        <f t="shared" ref="B49:B88" si="17">M49/M$89</f>
        <v>4.7244937225469241E-5</v>
      </c>
      <c r="C49" s="2">
        <f t="shared" si="16"/>
        <v>3.5071956360541301E-5</v>
      </c>
      <c r="D49" s="2">
        <f t="shared" si="16"/>
        <v>1.7638370239258941E-4</v>
      </c>
      <c r="E49" s="2">
        <f t="shared" si="16"/>
        <v>3.3385019442462989E-4</v>
      </c>
      <c r="F49" s="2">
        <f t="shared" si="16"/>
        <v>1.1351342237793593E-4</v>
      </c>
      <c r="G49" s="2">
        <f t="shared" si="16"/>
        <v>5.38725359209765E-4</v>
      </c>
      <c r="H49" s="2">
        <f t="shared" si="16"/>
        <v>1.1887563330528247E-4</v>
      </c>
      <c r="I49" s="2">
        <f t="shared" si="16"/>
        <v>1.027471344431576E-4</v>
      </c>
      <c r="J49" s="2">
        <f t="shared" si="16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</row>
    <row r="50" spans="1:21" x14ac:dyDescent="0.25">
      <c r="A50">
        <v>3</v>
      </c>
      <c r="B50" s="2">
        <f t="shared" si="17"/>
        <v>1.3658685718083815E-4</v>
      </c>
      <c r="C50" s="2">
        <f t="shared" si="16"/>
        <v>1.6102418576393319E-4</v>
      </c>
      <c r="D50" s="2">
        <f t="shared" si="16"/>
        <v>2.0012766233005338E-4</v>
      </c>
      <c r="E50" s="2">
        <f t="shared" si="16"/>
        <v>4.9299184018873794E-4</v>
      </c>
      <c r="F50" s="2">
        <f t="shared" si="16"/>
        <v>5.1352303763253738E-4</v>
      </c>
      <c r="G50" s="2">
        <f t="shared" si="16"/>
        <v>2.1406153066974836E-3</v>
      </c>
      <c r="H50" s="2">
        <f t="shared" si="16"/>
        <v>1.6178078358101454E-4</v>
      </c>
      <c r="I50" s="2">
        <f t="shared" si="16"/>
        <v>2.2725844022156535E-4</v>
      </c>
      <c r="J50" s="2">
        <f t="shared" si="16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</row>
    <row r="51" spans="1:21" x14ac:dyDescent="0.25">
      <c r="A51">
        <v>4</v>
      </c>
      <c r="B51" s="2">
        <f t="shared" si="17"/>
        <v>2.1986747587529447E-4</v>
      </c>
      <c r="C51" s="2">
        <f t="shared" si="16"/>
        <v>1.6731915229018421E-4</v>
      </c>
      <c r="D51" s="2">
        <f t="shared" si="16"/>
        <v>1.6990807695509925E-4</v>
      </c>
      <c r="E51" s="2">
        <f t="shared" si="16"/>
        <v>5.7729260664316385E-4</v>
      </c>
      <c r="F51" s="2">
        <f t="shared" si="16"/>
        <v>5.2036722927591291E-4</v>
      </c>
      <c r="G51" s="2">
        <f t="shared" si="16"/>
        <v>1.2755363616191286E-3</v>
      </c>
      <c r="H51" s="2">
        <f t="shared" si="16"/>
        <v>2.2622715599931458E-4</v>
      </c>
      <c r="I51" s="2">
        <f t="shared" si="16"/>
        <v>2.6577596204976385E-4</v>
      </c>
      <c r="J51" s="2">
        <f t="shared" si="16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</row>
    <row r="52" spans="1:21" x14ac:dyDescent="0.25">
      <c r="A52">
        <v>5</v>
      </c>
      <c r="B52" s="2">
        <f t="shared" si="17"/>
        <v>4.0137438760618328E-4</v>
      </c>
      <c r="C52" s="2">
        <f t="shared" si="16"/>
        <v>2.4267360453089474E-4</v>
      </c>
      <c r="D52" s="2">
        <f t="shared" si="16"/>
        <v>1.5371901336137383E-4</v>
      </c>
      <c r="E52" s="2">
        <f t="shared" si="16"/>
        <v>6.3249523922198538E-4</v>
      </c>
      <c r="F52" s="2">
        <f t="shared" si="16"/>
        <v>7.4559956036919235E-4</v>
      </c>
      <c r="G52" s="2">
        <f t="shared" si="16"/>
        <v>1.179066579587839E-3</v>
      </c>
      <c r="H52" s="2">
        <f t="shared" si="16"/>
        <v>3.2276374411971176E-4</v>
      </c>
      <c r="I52" s="2">
        <f t="shared" si="16"/>
        <v>3.9124894051507795E-4</v>
      </c>
      <c r="J52" s="2">
        <f t="shared" si="16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</row>
    <row r="53" spans="1:21" x14ac:dyDescent="0.25">
      <c r="A53">
        <v>6</v>
      </c>
      <c r="B53" s="2">
        <f t="shared" si="17"/>
        <v>2.2455875698819253E-4</v>
      </c>
      <c r="C53" s="2">
        <f t="shared" si="16"/>
        <v>1.6388072519601349E-4</v>
      </c>
      <c r="D53" s="2">
        <f t="shared" si="16"/>
        <v>1.1131908490161675E-4</v>
      </c>
      <c r="E53" s="2">
        <f t="shared" si="16"/>
        <v>5.2867597144359434E-4</v>
      </c>
      <c r="F53" s="2">
        <f t="shared" si="16"/>
        <v>4.9357472296465005E-4</v>
      </c>
      <c r="G53" s="2">
        <f t="shared" si="16"/>
        <v>7.3266341623922846E-4</v>
      </c>
      <c r="H53" s="2">
        <f t="shared" si="16"/>
        <v>1.9067970711384236E-4</v>
      </c>
      <c r="I53" s="2">
        <f t="shared" si="16"/>
        <v>2.943224565453012E-4</v>
      </c>
      <c r="J53" s="2">
        <f t="shared" si="16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</row>
    <row r="54" spans="1:21" x14ac:dyDescent="0.25">
      <c r="A54">
        <v>7</v>
      </c>
      <c r="B54" s="2">
        <f t="shared" si="17"/>
        <v>3.3494916830851125E-4</v>
      </c>
      <c r="C54" s="2">
        <f t="shared" si="16"/>
        <v>2.0479800761664501E-4</v>
      </c>
      <c r="D54" s="2">
        <f t="shared" si="16"/>
        <v>1.5171465310691258E-4</v>
      </c>
      <c r="E54" s="2">
        <f t="shared" si="16"/>
        <v>7.6984322093111399E-4</v>
      </c>
      <c r="F54" s="2">
        <f t="shared" si="16"/>
        <v>6.8229078766796861E-4</v>
      </c>
      <c r="G54" s="2">
        <f t="shared" si="16"/>
        <v>1.0029477816596965E-3</v>
      </c>
      <c r="H54" s="2">
        <f t="shared" si="16"/>
        <v>3.345537957450679E-4</v>
      </c>
      <c r="I54" s="2">
        <f t="shared" si="16"/>
        <v>5.432944537501742E-4</v>
      </c>
      <c r="J54" s="2">
        <f t="shared" si="16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</row>
    <row r="55" spans="1:21" x14ac:dyDescent="0.25">
      <c r="A55">
        <v>8</v>
      </c>
      <c r="B55" s="2">
        <f t="shared" si="17"/>
        <v>4.0668840514999709E-4</v>
      </c>
      <c r="C55" s="2">
        <f t="shared" si="16"/>
        <v>2.0646432228535851E-4</v>
      </c>
      <c r="D55" s="2">
        <f t="shared" si="16"/>
        <v>1.3313577536363719E-4</v>
      </c>
      <c r="E55" s="2">
        <f t="shared" si="16"/>
        <v>6.3967996363571483E-4</v>
      </c>
      <c r="F55" s="2">
        <f t="shared" si="16"/>
        <v>6.6129915110322527E-4</v>
      </c>
      <c r="G55" s="2">
        <f t="shared" si="16"/>
        <v>1.3450852371201896E-3</v>
      </c>
      <c r="H55" s="2">
        <f t="shared" si="16"/>
        <v>3.7089906767285744E-4</v>
      </c>
      <c r="I55" s="2">
        <f t="shared" si="16"/>
        <v>8.2091417415446955E-4</v>
      </c>
      <c r="J55" s="2">
        <f t="shared" si="16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</row>
    <row r="56" spans="1:21" x14ac:dyDescent="0.25">
      <c r="A56">
        <v>9</v>
      </c>
      <c r="B56" s="2">
        <f t="shared" si="17"/>
        <v>3.6836935676765249E-4</v>
      </c>
      <c r="C56" s="2">
        <f t="shared" si="16"/>
        <v>2.0043385015096679E-4</v>
      </c>
      <c r="D56" s="2">
        <f t="shared" si="16"/>
        <v>1.3066887043506953E-4</v>
      </c>
      <c r="E56" s="2">
        <f t="shared" si="16"/>
        <v>6.048340502291268E-4</v>
      </c>
      <c r="F56" s="2">
        <f t="shared" si="16"/>
        <v>6.8396010270293823E-4</v>
      </c>
      <c r="G56" s="2">
        <f t="shared" si="16"/>
        <v>2.3393538106831219E-3</v>
      </c>
      <c r="H56" s="2">
        <f t="shared" si="16"/>
        <v>2.7019607033146976E-4</v>
      </c>
      <c r="I56" s="2">
        <f t="shared" si="16"/>
        <v>1.3430012144407604E-3</v>
      </c>
      <c r="J56" s="2">
        <f t="shared" si="16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</row>
    <row r="57" spans="1:21" x14ac:dyDescent="0.25">
      <c r="A57">
        <v>10</v>
      </c>
      <c r="B57" s="2">
        <f t="shared" si="17"/>
        <v>3.3681737760125831E-4</v>
      </c>
      <c r="C57" s="2">
        <f t="shared" si="16"/>
        <v>2.4761964965866337E-4</v>
      </c>
      <c r="D57" s="2">
        <f t="shared" si="16"/>
        <v>1.6497426709796389E-4</v>
      </c>
      <c r="E57" s="2">
        <f t="shared" si="16"/>
        <v>6.9524183243522284E-4</v>
      </c>
      <c r="F57" s="2">
        <f t="shared" si="16"/>
        <v>8.6804381818421589E-4</v>
      </c>
      <c r="G57" s="2">
        <f t="shared" si="16"/>
        <v>4.37305356277268E-3</v>
      </c>
      <c r="H57" s="2">
        <f t="shared" si="16"/>
        <v>4.3924590829804225E-4</v>
      </c>
      <c r="I57" s="2">
        <f t="shared" si="16"/>
        <v>2.6989090886268439E-3</v>
      </c>
      <c r="J57" s="2">
        <f t="shared" si="16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</row>
    <row r="58" spans="1:21" x14ac:dyDescent="0.25">
      <c r="A58">
        <v>11</v>
      </c>
      <c r="B58" s="2">
        <f t="shared" si="17"/>
        <v>2.8313749725632708E-4</v>
      </c>
      <c r="C58" s="2">
        <f t="shared" si="16"/>
        <v>3.1853059611613793E-4</v>
      </c>
      <c r="D58" s="2">
        <f t="shared" si="16"/>
        <v>2.6403591813575994E-4</v>
      </c>
      <c r="E58" s="2">
        <f t="shared" si="16"/>
        <v>1.1784145492585304E-3</v>
      </c>
      <c r="F58" s="2">
        <f t="shared" si="16"/>
        <v>1.8106225526798266E-3</v>
      </c>
      <c r="G58" s="2">
        <f t="shared" si="16"/>
        <v>8.2142944099524856E-3</v>
      </c>
      <c r="H58" s="2">
        <f t="shared" si="16"/>
        <v>6.6476388825974144E-4</v>
      </c>
      <c r="I58" s="2">
        <f t="shared" si="16"/>
        <v>5.4754605931333937E-3</v>
      </c>
      <c r="J58" s="2">
        <f t="shared" si="16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</row>
    <row r="59" spans="1:21" x14ac:dyDescent="0.25">
      <c r="A59">
        <v>12</v>
      </c>
      <c r="B59" s="2">
        <f t="shared" si="17"/>
        <v>1.2898947272366689E-4</v>
      </c>
      <c r="C59" s="2">
        <f t="shared" si="16"/>
        <v>2.3984351453800037E-4</v>
      </c>
      <c r="D59" s="2">
        <f t="shared" si="16"/>
        <v>4.0966039970027104E-4</v>
      </c>
      <c r="E59" s="2">
        <f t="shared" si="16"/>
        <v>2.2204390800630962E-3</v>
      </c>
      <c r="F59" s="2">
        <f t="shared" si="16"/>
        <v>1.5918588173470544E-3</v>
      </c>
      <c r="G59" s="2">
        <f t="shared" si="16"/>
        <v>1.0338857022028521E-2</v>
      </c>
      <c r="H59" s="2">
        <f t="shared" si="16"/>
        <v>8.1652756030943833E-4</v>
      </c>
      <c r="I59" s="2">
        <f t="shared" si="16"/>
        <v>5.2600965256183021E-3</v>
      </c>
      <c r="J59" s="2">
        <f t="shared" si="16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</row>
    <row r="60" spans="1:21" x14ac:dyDescent="0.25">
      <c r="A60">
        <v>13</v>
      </c>
      <c r="B60" s="2">
        <f t="shared" si="17"/>
        <v>1.3754171970824217E-4</v>
      </c>
      <c r="C60" s="2">
        <f t="shared" si="16"/>
        <v>3.2244511311565533E-4</v>
      </c>
      <c r="D60" s="2">
        <f t="shared" si="16"/>
        <v>9.8660778986903825E-4</v>
      </c>
      <c r="E60" s="2">
        <f t="shared" si="16"/>
        <v>4.4764425459741537E-3</v>
      </c>
      <c r="F60" s="2">
        <f t="shared" si="16"/>
        <v>3.1470344368006507E-3</v>
      </c>
      <c r="G60" s="2">
        <f t="shared" si="16"/>
        <v>1.4304295032858483E-2</v>
      </c>
      <c r="H60" s="2">
        <f t="shared" si="16"/>
        <v>1.8174408903988823E-3</v>
      </c>
      <c r="I60" s="2">
        <f t="shared" si="16"/>
        <v>7.2917059982359885E-3</v>
      </c>
      <c r="J60" s="2">
        <f t="shared" si="16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</row>
    <row r="61" spans="1:21" x14ac:dyDescent="0.25">
      <c r="A61">
        <v>14</v>
      </c>
      <c r="B61" s="2">
        <f t="shared" si="17"/>
        <v>6.9833663362883834E-4</v>
      </c>
      <c r="C61" s="2">
        <f t="shared" si="16"/>
        <v>7.6232573621683359E-4</v>
      </c>
      <c r="D61" s="2">
        <f t="shared" si="16"/>
        <v>4.6045551399506003E-3</v>
      </c>
      <c r="E61" s="2">
        <f t="shared" si="16"/>
        <v>4.4341364937179766E-2</v>
      </c>
      <c r="F61" s="2">
        <f t="shared" si="16"/>
        <v>1.6232127269913719E-2</v>
      </c>
      <c r="G61" s="2">
        <f t="shared" si="16"/>
        <v>4.0578293331272851E-2</v>
      </c>
      <c r="H61" s="2">
        <f t="shared" si="16"/>
        <v>7.3131119468947707E-3</v>
      </c>
      <c r="I61" s="2">
        <f t="shared" si="16"/>
        <v>4.7297593459653932E-2</v>
      </c>
      <c r="J61" s="2">
        <f t="shared" si="16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</row>
    <row r="62" spans="1:21" x14ac:dyDescent="0.25">
      <c r="A62">
        <v>15</v>
      </c>
      <c r="B62" s="2">
        <f t="shared" si="17"/>
        <v>7.5106165144636552E-4</v>
      </c>
      <c r="C62" s="2">
        <f t="shared" si="16"/>
        <v>7.3823029711845266E-4</v>
      </c>
      <c r="D62" s="2">
        <f t="shared" si="16"/>
        <v>6.2542978109302394E-3</v>
      </c>
      <c r="E62" s="2">
        <f t="shared" si="16"/>
        <v>1.3362629446281672E-2</v>
      </c>
      <c r="F62" s="2">
        <f t="shared" si="16"/>
        <v>8.0842005842268767E-3</v>
      </c>
      <c r="G62" s="2">
        <f t="shared" si="16"/>
        <v>2.1492561112185983E-2</v>
      </c>
      <c r="H62" s="2">
        <f t="shared" si="16"/>
        <v>9.7176619494345074E-3</v>
      </c>
      <c r="I62" s="2">
        <f t="shared" si="16"/>
        <v>1.0406968745941362E-2</v>
      </c>
      <c r="J62" s="2">
        <f t="shared" si="16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</row>
    <row r="63" spans="1:21" x14ac:dyDescent="0.25">
      <c r="A63">
        <v>16</v>
      </c>
      <c r="B63" s="2">
        <f t="shared" si="17"/>
        <v>2.6843261433430491E-3</v>
      </c>
      <c r="C63" s="2">
        <f t="shared" si="16"/>
        <v>1.7682772567752553E-3</v>
      </c>
      <c r="D63" s="2">
        <f t="shared" si="16"/>
        <v>1.3306485184694088E-2</v>
      </c>
      <c r="E63" s="2">
        <f t="shared" si="16"/>
        <v>2.2491779777180143E-2</v>
      </c>
      <c r="F63" s="2">
        <f t="shared" si="16"/>
        <v>1.3737961943289696E-2</v>
      </c>
      <c r="G63" s="2">
        <f t="shared" si="16"/>
        <v>2.7219071891570423E-2</v>
      </c>
      <c r="H63" s="2">
        <f t="shared" si="16"/>
        <v>1.6459887186048877E-2</v>
      </c>
      <c r="I63" s="2">
        <f t="shared" si="16"/>
        <v>1.4464620112463066E-2</v>
      </c>
      <c r="J63" s="2">
        <f t="shared" si="16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</row>
    <row r="64" spans="1:21" x14ac:dyDescent="0.25">
      <c r="A64">
        <v>17</v>
      </c>
      <c r="B64" s="2">
        <f t="shared" si="17"/>
        <v>1.0288020996347567E-2</v>
      </c>
      <c r="C64" s="2">
        <f t="shared" ref="C64:C88" si="18">N64/N$89</f>
        <v>6.3458287978055425E-3</v>
      </c>
      <c r="D64" s="2">
        <f t="shared" ref="D64:D88" si="19">O64/O$89</f>
        <v>2.3384331453346202E-2</v>
      </c>
      <c r="E64" s="2">
        <f t="shared" ref="E64:E88" si="20">P64/P$89</f>
        <v>3.2738992972261814E-2</v>
      </c>
      <c r="F64" s="2">
        <f t="shared" ref="F64:F88" si="21">Q64/Q$89</f>
        <v>2.6560346322774413E-2</v>
      </c>
      <c r="G64" s="2">
        <f t="shared" ref="G64:G88" si="22">R64/R$89</f>
        <v>4.3033011483206769E-2</v>
      </c>
      <c r="H64" s="2">
        <f t="shared" ref="H64:H88" si="23">S64/S$89</f>
        <v>2.1847852131831925E-2</v>
      </c>
      <c r="I64" s="2">
        <f t="shared" ref="I64:I88" si="24">T64/T$89</f>
        <v>2.2111537632631115E-2</v>
      </c>
      <c r="J64" s="2">
        <f t="shared" ref="J64:J88" si="25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</row>
    <row r="65" spans="1:21" x14ac:dyDescent="0.25">
      <c r="A65">
        <v>18</v>
      </c>
      <c r="B65" s="2">
        <f t="shared" si="17"/>
        <v>4.9712177448995087E-2</v>
      </c>
      <c r="C65" s="2">
        <f t="shared" si="18"/>
        <v>3.7106949762067458E-2</v>
      </c>
      <c r="D65" s="2">
        <f t="shared" si="19"/>
        <v>7.5408658219573044E-2</v>
      </c>
      <c r="E65" s="2">
        <f t="shared" si="20"/>
        <v>8.3153365965553325E-2</v>
      </c>
      <c r="F65" s="2">
        <f t="shared" si="21"/>
        <v>7.8071777541736637E-2</v>
      </c>
      <c r="G65" s="2">
        <f t="shared" si="22"/>
        <v>0.10358028086992702</v>
      </c>
      <c r="H65" s="2">
        <f t="shared" si="23"/>
        <v>6.0864678840323427E-2</v>
      </c>
      <c r="I65" s="2">
        <f t="shared" si="24"/>
        <v>6.4060307607711642E-2</v>
      </c>
      <c r="J65" s="2">
        <f t="shared" si="25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</row>
    <row r="66" spans="1:21" x14ac:dyDescent="0.25">
      <c r="A66">
        <v>19</v>
      </c>
      <c r="B66" s="2">
        <f t="shared" si="17"/>
        <v>0.16653068178803571</v>
      </c>
      <c r="C66" s="2">
        <f t="shared" si="18"/>
        <v>0.13846241739674833</v>
      </c>
      <c r="D66" s="2">
        <f t="shared" si="19"/>
        <v>0.1786480898446775</v>
      </c>
      <c r="E66" s="2">
        <f t="shared" si="20"/>
        <v>0.16190548950066286</v>
      </c>
      <c r="F66" s="2">
        <f t="shared" si="21"/>
        <v>0.20489519122087191</v>
      </c>
      <c r="G66" s="2">
        <f t="shared" si="22"/>
        <v>0.23906440901774328</v>
      </c>
      <c r="H66" s="2">
        <f t="shared" si="23"/>
        <v>0.14893733959878544</v>
      </c>
      <c r="I66" s="2">
        <f t="shared" si="24"/>
        <v>0.16573963106793954</v>
      </c>
      <c r="J66" s="2">
        <f t="shared" si="25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</row>
    <row r="67" spans="1:21" x14ac:dyDescent="0.25">
      <c r="A67">
        <v>20</v>
      </c>
      <c r="B67" s="2">
        <f t="shared" si="17"/>
        <v>0.21216239953133686</v>
      </c>
      <c r="C67" s="2">
        <f t="shared" si="18"/>
        <v>0.20859839528607516</v>
      </c>
      <c r="D67" s="2">
        <f t="shared" si="19"/>
        <v>0.20597715646036147</v>
      </c>
      <c r="E67" s="2">
        <f t="shared" si="20"/>
        <v>0.16536732921401151</v>
      </c>
      <c r="F67" s="2">
        <f t="shared" si="21"/>
        <v>0.21658148152043216</v>
      </c>
      <c r="G67" s="2">
        <f t="shared" si="22"/>
        <v>0.22173153120202194</v>
      </c>
      <c r="H67" s="2">
        <f t="shared" si="23"/>
        <v>0.18645470222274385</v>
      </c>
      <c r="I67" s="2">
        <f t="shared" si="24"/>
        <v>0.19113836840182449</v>
      </c>
      <c r="J67" s="2">
        <f t="shared" si="25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21" x14ac:dyDescent="0.25">
      <c r="A68">
        <v>21</v>
      </c>
      <c r="B68" s="2">
        <f t="shared" si="17"/>
        <v>0.1708973511573785</v>
      </c>
      <c r="C68" s="2">
        <f t="shared" si="18"/>
        <v>0.19154945707897419</v>
      </c>
      <c r="D68" s="2">
        <f t="shared" si="19"/>
        <v>0.16525325862722909</v>
      </c>
      <c r="E68" s="2">
        <f t="shared" si="20"/>
        <v>0.11159122366753597</v>
      </c>
      <c r="F68" s="2">
        <f t="shared" si="21"/>
        <v>0.12677692325541137</v>
      </c>
      <c r="G68" s="2">
        <f t="shared" si="22"/>
        <v>0.10264488497783461</v>
      </c>
      <c r="H68" s="2">
        <f t="shared" si="23"/>
        <v>0.16195657059133847</v>
      </c>
      <c r="I68" s="2">
        <f t="shared" si="24"/>
        <v>0.14659019715403598</v>
      </c>
      <c r="J68" s="2">
        <f t="shared" si="25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21" x14ac:dyDescent="0.25">
      <c r="A69">
        <v>22</v>
      </c>
      <c r="B69" s="2">
        <f t="shared" si="17"/>
        <v>0.14677872767225233</v>
      </c>
      <c r="C69" s="2">
        <f t="shared" si="18"/>
        <v>0.17051554056636448</v>
      </c>
      <c r="D69" s="2">
        <f t="shared" si="19"/>
        <v>0.13278624577157078</v>
      </c>
      <c r="E69" s="2">
        <f t="shared" si="20"/>
        <v>8.5563841006359553E-2</v>
      </c>
      <c r="F69" s="2">
        <f t="shared" si="21"/>
        <v>9.1503503641861147E-2</v>
      </c>
      <c r="G69" s="2">
        <f t="shared" si="22"/>
        <v>6.4180286046729013E-2</v>
      </c>
      <c r="H69" s="2">
        <f t="shared" si="23"/>
        <v>0.13991653175331276</v>
      </c>
      <c r="I69" s="2">
        <f t="shared" si="24"/>
        <v>0.12411838656427855</v>
      </c>
      <c r="J69" s="2">
        <f t="shared" si="25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21" x14ac:dyDescent="0.25">
      <c r="A70">
        <v>23</v>
      </c>
      <c r="B70" s="2">
        <f t="shared" si="17"/>
        <v>0.11376659763840909</v>
      </c>
      <c r="C70" s="2">
        <f t="shared" si="18"/>
        <v>0.13153925024039234</v>
      </c>
      <c r="D70" s="2">
        <f t="shared" si="19"/>
        <v>0.10346646396931171</v>
      </c>
      <c r="E70" s="2">
        <f t="shared" si="20"/>
        <v>8.513718812159092E-2</v>
      </c>
      <c r="F70" s="2">
        <f t="shared" si="21"/>
        <v>6.867128031956031E-2</v>
      </c>
      <c r="G70" s="2">
        <f t="shared" si="22"/>
        <v>4.4564123640772647E-2</v>
      </c>
      <c r="H70" s="2">
        <f t="shared" si="23"/>
        <v>0.11650086869632258</v>
      </c>
      <c r="I70" s="2">
        <f t="shared" si="24"/>
        <v>9.846475535401146E-2</v>
      </c>
      <c r="J70" s="2">
        <f t="shared" si="25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21" x14ac:dyDescent="0.25">
      <c r="A71">
        <v>24</v>
      </c>
      <c r="B71" s="2">
        <f t="shared" si="17"/>
        <v>5.6196192199213221E-2</v>
      </c>
      <c r="C71" s="2">
        <f t="shared" si="18"/>
        <v>5.9895601418589219E-2</v>
      </c>
      <c r="D71" s="2">
        <f t="shared" si="19"/>
        <v>4.9567906183605563E-2</v>
      </c>
      <c r="E71" s="2">
        <f t="shared" si="20"/>
        <v>5.2848797115476839E-2</v>
      </c>
      <c r="F71" s="2">
        <f t="shared" si="21"/>
        <v>3.560853460682039E-2</v>
      </c>
      <c r="G71" s="2">
        <f t="shared" si="22"/>
        <v>2.1698020241910268E-2</v>
      </c>
      <c r="H71" s="2">
        <f t="shared" si="23"/>
        <v>5.8148091381232912E-2</v>
      </c>
      <c r="I71" s="2">
        <f t="shared" si="24"/>
        <v>4.6777632222149222E-2</v>
      </c>
      <c r="J71" s="2">
        <f t="shared" si="25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21" x14ac:dyDescent="0.25">
      <c r="A72">
        <v>25</v>
      </c>
      <c r="B72" s="2">
        <f t="shared" si="17"/>
        <v>1.8717547388270393E-2</v>
      </c>
      <c r="C72" s="2">
        <f t="shared" si="18"/>
        <v>1.8417696684972763E-2</v>
      </c>
      <c r="D72" s="2">
        <f t="shared" si="19"/>
        <v>2.3108963190694835E-2</v>
      </c>
      <c r="E72" s="2">
        <f t="shared" si="20"/>
        <v>4.2886218752585754E-2</v>
      </c>
      <c r="F72" s="2">
        <f t="shared" si="21"/>
        <v>1.3772934093272311E-2</v>
      </c>
      <c r="G72" s="2">
        <f t="shared" si="22"/>
        <v>1.0182516065559819E-2</v>
      </c>
      <c r="H72" s="2">
        <f t="shared" si="23"/>
        <v>2.8419254590385683E-2</v>
      </c>
      <c r="I72" s="2">
        <f t="shared" si="24"/>
        <v>1.6575947189390098E-2</v>
      </c>
      <c r="J72" s="2">
        <f t="shared" si="25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21" x14ac:dyDescent="0.25">
      <c r="A73">
        <v>26</v>
      </c>
      <c r="B73" s="2">
        <f t="shared" si="17"/>
        <v>8.7939517512946788E-3</v>
      </c>
      <c r="C73" s="2">
        <f t="shared" si="18"/>
        <v>8.1936395182128849E-3</v>
      </c>
      <c r="D73" s="2">
        <f t="shared" si="19"/>
        <v>8.0840474509163013E-3</v>
      </c>
      <c r="E73" s="2">
        <f t="shared" si="20"/>
        <v>2.5036010437488647E-2</v>
      </c>
      <c r="F73" s="2">
        <f t="shared" si="21"/>
        <v>8.0001088393402801E-3</v>
      </c>
      <c r="G73" s="2">
        <f t="shared" si="22"/>
        <v>4.6788228320931921E-3</v>
      </c>
      <c r="H73" s="2">
        <f t="shared" si="23"/>
        <v>1.2903901239435826E-2</v>
      </c>
      <c r="I73" s="2">
        <f t="shared" si="24"/>
        <v>8.5742230621055314E-3</v>
      </c>
      <c r="J73" s="2">
        <f t="shared" si="25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21" x14ac:dyDescent="0.25">
      <c r="A74">
        <v>27</v>
      </c>
      <c r="B74" s="2">
        <f t="shared" si="17"/>
        <v>8.2892031161564943E-3</v>
      </c>
      <c r="C74" s="2">
        <f t="shared" si="18"/>
        <v>5.3101481076021379E-3</v>
      </c>
      <c r="D74" s="2">
        <f t="shared" si="19"/>
        <v>3.5982121106530205E-3</v>
      </c>
      <c r="E74" s="2">
        <f t="shared" si="20"/>
        <v>2.3169419034801728E-2</v>
      </c>
      <c r="F74" s="2">
        <f t="shared" si="21"/>
        <v>8.5398401230218409E-3</v>
      </c>
      <c r="G74" s="2">
        <f t="shared" si="22"/>
        <v>2.9107606127705254E-3</v>
      </c>
      <c r="H74" s="2">
        <f t="shared" si="23"/>
        <v>1.0479848895861666E-2</v>
      </c>
      <c r="I74" s="2">
        <f t="shared" si="24"/>
        <v>6.8580422307931441E-3</v>
      </c>
      <c r="J74" s="2">
        <f t="shared" si="25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21" x14ac:dyDescent="0.25">
      <c r="A75">
        <v>28</v>
      </c>
      <c r="B75" s="2">
        <f t="shared" si="17"/>
        <v>6.6607473493120028E-3</v>
      </c>
      <c r="C75" s="2">
        <f t="shared" si="18"/>
        <v>3.8842588410887276E-3</v>
      </c>
      <c r="D75" s="2">
        <f t="shared" si="19"/>
        <v>1.1292257310518575E-3</v>
      </c>
      <c r="E75" s="2">
        <f t="shared" si="20"/>
        <v>1.6741964574279334E-2</v>
      </c>
      <c r="F75" s="2">
        <f t="shared" si="21"/>
        <v>7.3046721957719255E-3</v>
      </c>
      <c r="G75" s="2">
        <f t="shared" si="22"/>
        <v>1.3637877784614468E-3</v>
      </c>
      <c r="H75" s="2">
        <f t="shared" si="23"/>
        <v>7.1759750306208915E-3</v>
      </c>
      <c r="I75" s="2">
        <f t="shared" si="24"/>
        <v>4.8575605846200602E-3</v>
      </c>
      <c r="J75" s="2">
        <f t="shared" si="25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21" x14ac:dyDescent="0.25">
      <c r="A76">
        <v>29</v>
      </c>
      <c r="B76" s="2">
        <f t="shared" si="17"/>
        <v>7.6605299312660895E-3</v>
      </c>
      <c r="C76" s="2">
        <f t="shared" si="18"/>
        <v>3.7635964995225216E-3</v>
      </c>
      <c r="D76" s="2">
        <f t="shared" si="19"/>
        <v>3.0142494595936391E-4</v>
      </c>
      <c r="E76" s="2">
        <f t="shared" si="20"/>
        <v>9.1077159030641779E-3</v>
      </c>
      <c r="F76" s="2">
        <f t="shared" si="21"/>
        <v>9.1876595552176869E-3</v>
      </c>
      <c r="G76" s="2">
        <f t="shared" si="22"/>
        <v>8.3938695296890747E-4</v>
      </c>
      <c r="H76" s="2">
        <f t="shared" si="23"/>
        <v>3.2364134946626082E-3</v>
      </c>
      <c r="I76" s="2">
        <f t="shared" si="24"/>
        <v>3.7353897877041744E-3</v>
      </c>
      <c r="J76" s="2">
        <f t="shared" si="25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21" x14ac:dyDescent="0.25">
      <c r="A77">
        <v>30</v>
      </c>
      <c r="B77" s="2">
        <f t="shared" si="17"/>
        <v>5.6807262700989741E-3</v>
      </c>
      <c r="C77" s="2">
        <f t="shared" si="18"/>
        <v>2.9512548738050968E-3</v>
      </c>
      <c r="D77" s="2">
        <f t="shared" si="19"/>
        <v>1.582673693234205E-4</v>
      </c>
      <c r="E77" s="2">
        <f t="shared" si="20"/>
        <v>3.6963012200500272E-3</v>
      </c>
      <c r="F77" s="2">
        <f t="shared" si="21"/>
        <v>7.0528560227467547E-3</v>
      </c>
      <c r="G77" s="2">
        <f t="shared" si="22"/>
        <v>3.5031741707381499E-4</v>
      </c>
      <c r="H77" s="2">
        <f t="shared" si="23"/>
        <v>1.4913085601004972E-3</v>
      </c>
      <c r="I77" s="2">
        <f t="shared" si="24"/>
        <v>1.5111927059454958E-3</v>
      </c>
      <c r="J77" s="2">
        <f t="shared" si="25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21" x14ac:dyDescent="0.25">
      <c r="A78">
        <v>31</v>
      </c>
      <c r="B78" s="2">
        <f t="shared" si="17"/>
        <v>5.0592353120451298E-3</v>
      </c>
      <c r="C78" s="2">
        <f t="shared" si="18"/>
        <v>2.749736596647507E-3</v>
      </c>
      <c r="D78" s="2">
        <f t="shared" si="19"/>
        <v>9.0196211450755954E-5</v>
      </c>
      <c r="E78" s="2">
        <f t="shared" si="20"/>
        <v>1.7024204498332007E-3</v>
      </c>
      <c r="F78" s="2">
        <f t="shared" si="21"/>
        <v>9.1155868785828716E-3</v>
      </c>
      <c r="G78" s="2">
        <f t="shared" si="22"/>
        <v>2.3272566843535614E-4</v>
      </c>
      <c r="H78" s="2">
        <f t="shared" si="23"/>
        <v>5.4757254804379553E-4</v>
      </c>
      <c r="I78" s="2">
        <f t="shared" si="24"/>
        <v>7.8953327595015544E-4</v>
      </c>
      <c r="J78" s="2">
        <f t="shared" si="25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21" x14ac:dyDescent="0.25">
      <c r="A79">
        <v>32</v>
      </c>
      <c r="B79" s="2">
        <f t="shared" si="17"/>
        <v>2.4745885134106497E-3</v>
      </c>
      <c r="C79" s="2">
        <f t="shared" si="18"/>
        <v>1.8424679336917849E-3</v>
      </c>
      <c r="D79" s="2">
        <f t="shared" si="19"/>
        <v>4.0010114310207125E-5</v>
      </c>
      <c r="E79" s="2">
        <f t="shared" si="20"/>
        <v>6.2147866178760016E-4</v>
      </c>
      <c r="F79" s="2">
        <f t="shared" si="21"/>
        <v>1.1335525477837255E-2</v>
      </c>
      <c r="G79" s="2">
        <f t="shared" si="22"/>
        <v>1.1094793005111286E-4</v>
      </c>
      <c r="H79" s="2">
        <f t="shared" si="23"/>
        <v>2.2667039102282422E-4</v>
      </c>
      <c r="I79" s="2">
        <f t="shared" si="24"/>
        <v>2.9609395886328666E-4</v>
      </c>
      <c r="J79" s="2">
        <f t="shared" si="25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21" x14ac:dyDescent="0.25">
      <c r="A80">
        <v>33</v>
      </c>
      <c r="B80" s="2">
        <f t="shared" si="17"/>
        <v>1.5497003662146888E-3</v>
      </c>
      <c r="C80" s="2">
        <f t="shared" si="18"/>
        <v>1.5778941935149413E-3</v>
      </c>
      <c r="D80" s="2">
        <f t="shared" si="19"/>
        <v>3.7003573928515266E-5</v>
      </c>
      <c r="E80" s="2">
        <f t="shared" si="20"/>
        <v>4.9311158559563336E-4</v>
      </c>
      <c r="F80" s="2">
        <f t="shared" si="21"/>
        <v>1.237171105291879E-2</v>
      </c>
      <c r="G80" s="2">
        <f t="shared" si="22"/>
        <v>9.0133192049138757E-5</v>
      </c>
      <c r="H80" s="2">
        <f t="shared" si="23"/>
        <v>1.6337642966564921E-4</v>
      </c>
      <c r="I80" s="2">
        <f t="shared" si="24"/>
        <v>2.2472772262444323E-4</v>
      </c>
      <c r="J80" s="2">
        <f t="shared" si="25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7"/>
        <v>6.7537841720908046E-4</v>
      </c>
      <c r="C81" s="2">
        <f t="shared" si="18"/>
        <v>7.339719374095181E-4</v>
      </c>
      <c r="D81" s="2">
        <f t="shared" si="19"/>
        <v>1.8887240859346333E-5</v>
      </c>
      <c r="E81" s="2">
        <f t="shared" si="20"/>
        <v>2.0404617334991728E-4</v>
      </c>
      <c r="F81" s="2">
        <f t="shared" si="21"/>
        <v>5.551181950163935E-3</v>
      </c>
      <c r="G81" s="2">
        <f t="shared" si="22"/>
        <v>3.8787611405892691E-5</v>
      </c>
      <c r="H81" s="2">
        <f t="shared" si="23"/>
        <v>6.6928488549953958E-5</v>
      </c>
      <c r="I81" s="2">
        <f t="shared" si="24"/>
        <v>9.8242457120280253E-5</v>
      </c>
      <c r="J81" s="2">
        <f t="shared" si="25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7"/>
        <v>3.6625205290253919E-4</v>
      </c>
      <c r="C82" s="2">
        <f t="shared" si="18"/>
        <v>3.3447960794525284E-4</v>
      </c>
      <c r="D82" s="2">
        <f t="shared" si="19"/>
        <v>1.5726518919618987E-5</v>
      </c>
      <c r="E82" s="2">
        <f t="shared" si="20"/>
        <v>1.1447660899208974E-4</v>
      </c>
      <c r="F82" s="2">
        <f t="shared" si="21"/>
        <v>4.4612026980805049E-3</v>
      </c>
      <c r="G82" s="2">
        <f t="shared" si="22"/>
        <v>2.5807202836395929E-5</v>
      </c>
      <c r="H82" s="2">
        <f t="shared" si="23"/>
        <v>4.2905150275732074E-5</v>
      </c>
      <c r="I82" s="2">
        <f t="shared" si="24"/>
        <v>7.0252720496109732E-5</v>
      </c>
      <c r="J82" s="2">
        <f t="shared" si="25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7"/>
        <v>2.0251388733377764E-4</v>
      </c>
      <c r="C83" s="2">
        <f t="shared" si="18"/>
        <v>1.7514818628921907E-4</v>
      </c>
      <c r="D83" s="2">
        <f t="shared" si="19"/>
        <v>9.5592565981997765E-6</v>
      </c>
      <c r="E83" s="2">
        <f t="shared" si="20"/>
        <v>7.0530044661444414E-5</v>
      </c>
      <c r="F83" s="2">
        <f t="shared" si="21"/>
        <v>2.4594018410207794E-3</v>
      </c>
      <c r="G83" s="2">
        <f t="shared" si="22"/>
        <v>1.7051187588333023E-5</v>
      </c>
      <c r="H83" s="2">
        <f t="shared" si="23"/>
        <v>3.3597214782029866E-5</v>
      </c>
      <c r="I83" s="2">
        <f t="shared" si="24"/>
        <v>4.2870356095248518E-5</v>
      </c>
      <c r="J83" s="2">
        <f t="shared" si="25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7"/>
        <v>1.1603655496062085E-4</v>
      </c>
      <c r="C84" s="2">
        <f t="shared" si="18"/>
        <v>1.0698798150708111E-4</v>
      </c>
      <c r="D84" s="2">
        <f t="shared" si="19"/>
        <v>1.0407255167394918E-5</v>
      </c>
      <c r="E84" s="2">
        <f t="shared" si="20"/>
        <v>4.9814089268524404E-5</v>
      </c>
      <c r="F84" s="2">
        <f t="shared" si="21"/>
        <v>1.2436814339282605E-3</v>
      </c>
      <c r="G84" s="2">
        <f t="shared" si="22"/>
        <v>1.6705555407488437E-5</v>
      </c>
      <c r="H84" s="2">
        <f t="shared" si="23"/>
        <v>2.57962783682604E-5</v>
      </c>
      <c r="I84" s="2">
        <f t="shared" si="24"/>
        <v>3.5834961175249055E-5</v>
      </c>
      <c r="J84" s="2">
        <f t="shared" si="25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7"/>
        <v>5.832964569576826E-5</v>
      </c>
      <c r="C85" s="2">
        <f t="shared" si="18"/>
        <v>6.9852968890037382E-5</v>
      </c>
      <c r="D85" s="2">
        <f t="shared" si="19"/>
        <v>1.0484345946412659E-5</v>
      </c>
      <c r="E85" s="2">
        <f t="shared" si="20"/>
        <v>3.281024148936463E-5</v>
      </c>
      <c r="F85" s="2">
        <f t="shared" si="21"/>
        <v>5.9803211127787566E-4</v>
      </c>
      <c r="G85" s="2">
        <f t="shared" si="22"/>
        <v>1.5553448138006476E-5</v>
      </c>
      <c r="H85" s="2">
        <f t="shared" si="23"/>
        <v>1.8881812001510191E-5</v>
      </c>
      <c r="I85" s="2">
        <f t="shared" si="24"/>
        <v>2.7989736624170521E-5</v>
      </c>
      <c r="J85" s="2">
        <f t="shared" si="25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7"/>
        <v>2.5573709429603737E-5</v>
      </c>
      <c r="C86" s="2">
        <f t="shared" si="18"/>
        <v>2.0418967051536864E-5</v>
      </c>
      <c r="D86" s="2">
        <f t="shared" si="19"/>
        <v>8.5570764709691541E-6</v>
      </c>
      <c r="E86" s="2">
        <f t="shared" si="20"/>
        <v>2.3709590565307289E-5</v>
      </c>
      <c r="F86" s="2">
        <f t="shared" si="21"/>
        <v>1.0742042250029672E-4</v>
      </c>
      <c r="G86" s="2">
        <f t="shared" si="22"/>
        <v>9.1016474289074924E-6</v>
      </c>
      <c r="H86" s="2">
        <f t="shared" si="23"/>
        <v>1.2853815681779238E-5</v>
      </c>
      <c r="I86" s="2">
        <f t="shared" si="24"/>
        <v>1.1894372706473909E-5</v>
      </c>
      <c r="J86" s="2">
        <f t="shared" si="25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7"/>
        <v>6.3519115953398888E-6</v>
      </c>
      <c r="C87" s="2">
        <f t="shared" si="18"/>
        <v>5.8982249384620736E-6</v>
      </c>
      <c r="D87" s="2">
        <f t="shared" si="19"/>
        <v>4.3170836249934473E-6</v>
      </c>
      <c r="E87" s="2">
        <f t="shared" si="20"/>
        <v>1.0417850399907748E-5</v>
      </c>
      <c r="F87" s="2">
        <f t="shared" si="21"/>
        <v>1.0308020340937565E-5</v>
      </c>
      <c r="G87" s="2">
        <f t="shared" si="22"/>
        <v>4.6468326535772435E-6</v>
      </c>
      <c r="H87" s="2">
        <f t="shared" si="23"/>
        <v>8.5987594560868006E-6</v>
      </c>
      <c r="I87" s="2">
        <f t="shared" si="24"/>
        <v>5.3145069539564279E-6</v>
      </c>
      <c r="J87" s="2">
        <f t="shared" si="25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7"/>
        <v>8.3031524122090051E-8</v>
      </c>
      <c r="C88" s="2">
        <f t="shared" si="18"/>
        <v>1.0579775674371432E-7</v>
      </c>
      <c r="D88" s="2">
        <f t="shared" si="19"/>
        <v>0</v>
      </c>
      <c r="E88" s="2">
        <f t="shared" si="20"/>
        <v>2.3949081379098273E-7</v>
      </c>
      <c r="F88" s="2">
        <f t="shared" si="21"/>
        <v>0</v>
      </c>
      <c r="G88" s="2">
        <f t="shared" si="22"/>
        <v>3.8403575649398705E-8</v>
      </c>
      <c r="H88" s="2">
        <f t="shared" si="23"/>
        <v>1.7729400940385155E-7</v>
      </c>
      <c r="I88" s="2">
        <f t="shared" si="24"/>
        <v>5.0614351942442171E-8</v>
      </c>
      <c r="J88" s="2">
        <f t="shared" si="25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6">SUM(N48:N88)</f>
        <v>37807985</v>
      </c>
      <c r="O89">
        <f t="shared" si="26"/>
        <v>12971720</v>
      </c>
      <c r="P89">
        <f t="shared" si="26"/>
        <v>8351051</v>
      </c>
      <c r="Q89">
        <f t="shared" si="26"/>
        <v>23961924</v>
      </c>
      <c r="R89">
        <f t="shared" si="26"/>
        <v>26039242</v>
      </c>
      <c r="S89">
        <f t="shared" si="26"/>
        <v>11280697</v>
      </c>
      <c r="T89">
        <f t="shared" si="26"/>
        <v>19757242</v>
      </c>
      <c r="U89">
        <f t="shared" si="26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14"/>
  <sheetViews>
    <sheetView topLeftCell="U1" workbookViewId="0">
      <selection activeCell="AH15" sqref="AH15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35" s="11" customFormat="1" x14ac:dyDescent="0.25">
      <c r="A1" s="11" t="s">
        <v>704</v>
      </c>
    </row>
    <row r="2" spans="1:35" s="11" customFormat="1" x14ac:dyDescent="0.25"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11" t="s">
        <v>23</v>
      </c>
      <c r="I2" s="11" t="s">
        <v>24</v>
      </c>
      <c r="J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23</v>
      </c>
      <c r="T2" s="11" t="s">
        <v>24</v>
      </c>
      <c r="U2" s="11" t="s">
        <v>25</v>
      </c>
      <c r="Y2" s="11" t="s">
        <v>297</v>
      </c>
      <c r="Z2" s="11" t="s">
        <v>296</v>
      </c>
      <c r="AA2" s="11" t="s">
        <v>299</v>
      </c>
      <c r="AB2" s="11" t="s">
        <v>298</v>
      </c>
      <c r="AC2" s="18" t="s">
        <v>605</v>
      </c>
      <c r="AF2" s="11" t="s">
        <v>297</v>
      </c>
      <c r="AG2" s="11" t="s">
        <v>296</v>
      </c>
      <c r="AH2" s="11" t="s">
        <v>299</v>
      </c>
      <c r="AI2" s="11" t="s">
        <v>298</v>
      </c>
    </row>
    <row r="3" spans="1:35" x14ac:dyDescent="0.25">
      <c r="A3" t="s">
        <v>32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32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32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32</v>
      </c>
      <c r="AF3">
        <v>1995</v>
      </c>
      <c r="AG3">
        <v>437</v>
      </c>
      <c r="AH3">
        <v>10988</v>
      </c>
      <c r="AI3">
        <v>1255</v>
      </c>
    </row>
    <row r="4" spans="1:35" x14ac:dyDescent="0.25">
      <c r="A4" t="s">
        <v>33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33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33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33</v>
      </c>
      <c r="AF4">
        <v>2092</v>
      </c>
      <c r="AG4">
        <v>297</v>
      </c>
      <c r="AH4">
        <v>7374</v>
      </c>
      <c r="AI4">
        <v>931</v>
      </c>
    </row>
    <row r="5" spans="1:35" x14ac:dyDescent="0.25">
      <c r="A5" t="s">
        <v>34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34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34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34</v>
      </c>
      <c r="AF5">
        <v>2279</v>
      </c>
      <c r="AG5">
        <v>307</v>
      </c>
      <c r="AH5">
        <v>7632</v>
      </c>
      <c r="AI5">
        <v>671</v>
      </c>
    </row>
    <row r="6" spans="1:35" x14ac:dyDescent="0.25">
      <c r="A6" t="s">
        <v>35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35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35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697</v>
      </c>
      <c r="AF6">
        <v>3420</v>
      </c>
      <c r="AG6">
        <v>1056</v>
      </c>
      <c r="AH6">
        <v>17563</v>
      </c>
      <c r="AI6">
        <v>10244</v>
      </c>
    </row>
    <row r="7" spans="1:35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</row>
    <row r="8" spans="1:35" x14ac:dyDescent="0.25">
      <c r="A8" t="s">
        <v>705</v>
      </c>
    </row>
    <row r="9" spans="1:35" s="11" customFormat="1" x14ac:dyDescent="0.25">
      <c r="B9" s="11" t="s">
        <v>26</v>
      </c>
      <c r="C9" s="11" t="s">
        <v>27</v>
      </c>
      <c r="D9" s="11" t="s">
        <v>28</v>
      </c>
      <c r="E9" s="11" t="s">
        <v>29</v>
      </c>
      <c r="F9" s="11" t="s">
        <v>30</v>
      </c>
      <c r="G9" s="11" t="s">
        <v>31</v>
      </c>
      <c r="H9" s="11" t="s">
        <v>23</v>
      </c>
      <c r="I9" s="11" t="s">
        <v>24</v>
      </c>
      <c r="J9" s="11" t="s">
        <v>25</v>
      </c>
      <c r="M9" s="11" t="s">
        <v>26</v>
      </c>
      <c r="N9" s="11" t="s">
        <v>27</v>
      </c>
      <c r="O9" s="11" t="s">
        <v>28</v>
      </c>
      <c r="P9" s="11" t="s">
        <v>29</v>
      </c>
      <c r="Q9" s="11" t="s">
        <v>30</v>
      </c>
      <c r="R9" s="11" t="s">
        <v>31</v>
      </c>
      <c r="S9" s="11" t="s">
        <v>23</v>
      </c>
      <c r="T9" s="11" t="s">
        <v>24</v>
      </c>
      <c r="U9" s="11" t="s">
        <v>25</v>
      </c>
      <c r="AC9" s="18"/>
    </row>
    <row r="10" spans="1:35" x14ac:dyDescent="0.25">
      <c r="A10" t="s">
        <v>32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32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</row>
    <row r="11" spans="1:35" x14ac:dyDescent="0.25">
      <c r="A11" t="s">
        <v>33</v>
      </c>
      <c r="B11">
        <f t="shared" ref="B11:B13" si="4"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33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</row>
    <row r="12" spans="1:35" x14ac:dyDescent="0.25">
      <c r="A12" t="s">
        <v>34</v>
      </c>
      <c r="B12">
        <f t="shared" si="4"/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34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</row>
    <row r="13" spans="1:35" x14ac:dyDescent="0.25">
      <c r="A13" t="s">
        <v>35</v>
      </c>
      <c r="B13">
        <f t="shared" si="4"/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35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</row>
    <row r="14" spans="1:35" x14ac:dyDescent="0.25">
      <c r="M14">
        <f>SUM(M10:M13)</f>
        <v>24087237</v>
      </c>
      <c r="N14">
        <f t="shared" ref="N14:U14" si="5">SUM(N10:N13)</f>
        <v>37807985</v>
      </c>
      <c r="O14">
        <f t="shared" si="5"/>
        <v>12971720</v>
      </c>
      <c r="P14">
        <f t="shared" si="5"/>
        <v>8351051</v>
      </c>
      <c r="Q14">
        <f t="shared" si="5"/>
        <v>23961924</v>
      </c>
      <c r="R14">
        <f t="shared" si="5"/>
        <v>26039242</v>
      </c>
      <c r="S14">
        <f t="shared" si="5"/>
        <v>11280697</v>
      </c>
      <c r="T14">
        <f t="shared" si="5"/>
        <v>19757242</v>
      </c>
      <c r="U14">
        <f t="shared" si="5"/>
        <v>12950535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workbookViewId="0">
      <selection activeCell="J44" sqref="J44"/>
    </sheetView>
  </sheetViews>
  <sheetFormatPr baseColWidth="10" defaultColWidth="11.42578125" defaultRowHeight="15" x14ac:dyDescent="0.25"/>
  <sheetData>
    <row r="1" spans="1:43" x14ac:dyDescent="0.25"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37</v>
      </c>
      <c r="I1" t="s">
        <v>38</v>
      </c>
      <c r="J1" t="s">
        <v>39</v>
      </c>
      <c r="M1" t="s">
        <v>36</v>
      </c>
      <c r="N1" t="s">
        <v>36</v>
      </c>
      <c r="O1" t="s">
        <v>36</v>
      </c>
      <c r="P1" t="s">
        <v>36</v>
      </c>
      <c r="Q1" t="s">
        <v>36</v>
      </c>
      <c r="R1" t="s">
        <v>36</v>
      </c>
      <c r="S1" t="s">
        <v>37</v>
      </c>
      <c r="T1" t="s">
        <v>38</v>
      </c>
      <c r="U1" t="s">
        <v>39</v>
      </c>
      <c r="X1" t="s">
        <v>36</v>
      </c>
      <c r="Y1" t="s">
        <v>36</v>
      </c>
      <c r="Z1" t="s">
        <v>36</v>
      </c>
      <c r="AA1" t="s">
        <v>36</v>
      </c>
      <c r="AB1" t="s">
        <v>36</v>
      </c>
      <c r="AC1" t="s">
        <v>36</v>
      </c>
      <c r="AD1" t="s">
        <v>37</v>
      </c>
      <c r="AE1" t="s">
        <v>38</v>
      </c>
      <c r="AF1" t="s">
        <v>39</v>
      </c>
      <c r="AI1" t="s">
        <v>36</v>
      </c>
      <c r="AJ1" t="s">
        <v>36</v>
      </c>
      <c r="AK1" t="s">
        <v>36</v>
      </c>
      <c r="AL1" t="s">
        <v>36</v>
      </c>
      <c r="AM1" t="s">
        <v>36</v>
      </c>
      <c r="AN1" t="s">
        <v>36</v>
      </c>
      <c r="AO1" t="s">
        <v>37</v>
      </c>
      <c r="AP1" t="s">
        <v>38</v>
      </c>
      <c r="AQ1" t="s">
        <v>39</v>
      </c>
    </row>
    <row r="2" spans="1:43" x14ac:dyDescent="0.25">
      <c r="A2" t="s">
        <v>40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40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40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40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41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41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41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41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42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42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42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42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43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43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43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43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44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44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44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44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45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45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45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45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46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46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46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46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47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47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47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47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48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48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48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48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49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49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49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49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50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50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50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50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51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51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51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51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52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52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52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52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53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53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53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53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54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54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54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54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55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55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55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55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56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56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56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56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57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57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57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57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58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58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58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58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59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59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59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59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60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60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60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60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61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61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61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61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62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62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62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62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63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63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63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63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64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64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64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64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65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65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65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65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66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66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66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66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67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67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67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67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68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68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68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68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69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69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69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69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70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70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70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70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71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71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71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71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72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72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72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72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73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73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73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73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74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74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74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74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75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75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75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75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76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76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76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76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77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77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77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77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78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78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78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78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79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79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79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79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80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80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80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80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81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81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81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81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82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82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82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82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83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83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83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83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84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84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84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84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85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85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85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85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86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86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86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86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87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87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87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87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88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88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88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88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89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89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89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89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90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90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90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90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91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91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91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91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92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92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92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92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93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93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93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93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94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94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94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94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95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95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95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95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96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96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96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96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97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97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97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97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98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98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98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98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99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99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99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99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100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100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100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100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101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101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101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101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102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102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102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102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103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103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103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103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104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104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104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104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105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105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105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105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106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106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106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106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107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107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107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107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108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108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108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108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109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109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109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109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110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110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110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110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111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111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111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111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112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112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112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112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113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113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113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113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114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114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114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114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115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115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115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115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116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116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116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116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117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117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117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117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118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118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118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118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119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119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119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119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120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120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120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120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121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121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121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121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122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122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122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122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123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123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123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123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124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124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124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124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125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125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125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125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126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126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126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126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127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127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127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127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128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128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128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128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129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129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129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129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130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130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130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130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131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131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131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131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132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132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132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132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133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133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133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133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134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134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134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134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135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135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135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135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136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136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136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136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137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137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137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137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138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138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138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138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139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139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139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139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140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140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140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140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141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141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141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141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142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142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142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142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143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143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143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143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144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144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144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144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145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145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145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145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146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146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146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146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147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147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147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147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148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148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148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148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149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149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149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149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150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150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150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150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151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151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151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151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152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152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152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152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153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153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153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153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154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154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154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154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155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155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155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155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156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156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156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156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157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157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157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157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158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158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158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158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159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159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159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159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160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160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160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160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161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161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161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161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162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162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162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162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163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163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163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163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164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164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164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164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165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165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165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165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166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166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166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166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167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167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167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167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168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168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168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168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169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169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169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169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170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170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170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170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171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171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171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171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172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172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172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172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173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173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173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173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174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174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174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174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175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175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175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175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176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176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176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176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177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177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177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177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178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178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178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178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179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179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179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179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180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180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180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180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181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181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181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181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182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182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182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182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183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183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183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183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184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184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184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184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185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185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185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185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186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186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186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186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187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187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187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187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188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188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188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188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189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189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189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189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190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190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190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190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191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191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191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191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192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192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192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192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193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193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193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193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194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194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194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194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195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195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195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195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196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196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196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196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197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197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197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197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198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198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198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198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199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199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199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199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200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200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200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200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201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201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201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201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202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202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202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202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203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203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203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203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204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204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204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204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205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205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205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205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206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206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206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206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207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207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207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207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208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208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208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208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209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209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209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209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210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210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210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210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211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211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211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211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212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212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212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212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213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213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213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213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214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214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214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214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215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215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215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215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216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216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216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216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217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217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217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217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218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218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218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218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219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219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219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219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220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220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220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220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221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221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221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221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222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222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222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222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223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223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223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223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224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224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224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224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225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225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225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225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226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226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226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226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227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227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227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227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228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228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228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228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229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229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229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229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230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230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230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230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231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231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231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231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232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232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232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232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233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233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233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233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234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234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234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234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235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235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235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235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236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236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236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236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237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237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237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237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238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238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238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238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239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239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239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239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240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240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240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240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241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241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241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241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242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242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242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242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243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243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243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243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244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244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244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244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245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245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245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245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246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246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246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246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247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247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247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247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248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248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248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248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249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249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249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249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250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250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250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250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251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251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251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251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252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252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252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252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253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253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253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253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254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254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254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254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255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255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255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255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256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256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256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256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257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257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257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257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258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258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258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258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259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259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259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259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260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260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260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260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261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261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261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261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262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262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262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262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263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263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263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263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264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264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264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264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265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265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265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265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266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266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266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266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267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267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267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267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268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268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268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268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269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269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269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269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270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270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270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270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271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271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271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271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272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272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272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272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273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273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273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273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274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274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274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274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275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275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275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275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276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276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276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276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277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277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277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277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278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278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278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278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279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279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279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279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280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280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280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280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281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281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281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281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282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282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282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282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283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283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283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283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284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284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284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284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285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285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285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285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286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286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286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286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287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287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287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287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288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288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288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288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289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289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289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289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290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290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290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290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291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291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291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291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292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292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292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292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293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293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293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293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294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294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294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294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295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295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295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295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Q37"/>
  <sheetViews>
    <sheetView tabSelected="1" workbookViewId="0">
      <selection activeCell="K12" sqref="K12"/>
    </sheetView>
  </sheetViews>
  <sheetFormatPr baseColWidth="10" defaultColWidth="11.42578125" defaultRowHeight="15" x14ac:dyDescent="0.25"/>
  <sheetData>
    <row r="1" spans="1:17" x14ac:dyDescent="0.25">
      <c r="A1" t="s">
        <v>307</v>
      </c>
    </row>
    <row r="2" spans="1:17" x14ac:dyDescent="0.25">
      <c r="B2" t="s">
        <v>300</v>
      </c>
      <c r="C2" t="s">
        <v>301</v>
      </c>
      <c r="D2" t="s">
        <v>302</v>
      </c>
      <c r="E2" t="s">
        <v>303</v>
      </c>
      <c r="F2" t="s">
        <v>304</v>
      </c>
      <c r="G2" t="s">
        <v>305</v>
      </c>
      <c r="H2" t="s">
        <v>306</v>
      </c>
    </row>
    <row r="3" spans="1:17" x14ac:dyDescent="0.25">
      <c r="A3" t="s">
        <v>17</v>
      </c>
      <c r="B3" s="12">
        <f t="shared" ref="B3:H11" si="0">J3/$Q3</f>
        <v>4.468891850554985E-3</v>
      </c>
      <c r="C3" s="12">
        <f t="shared" si="0"/>
        <v>3.1184376828842474E-2</v>
      </c>
      <c r="D3" s="12">
        <f t="shared" si="0"/>
        <v>0.1125544042215217</v>
      </c>
      <c r="E3" s="12">
        <f t="shared" si="0"/>
        <v>0.14534791653347365</v>
      </c>
      <c r="F3" s="12">
        <f t="shared" si="0"/>
        <v>1.9371591283521606E-3</v>
      </c>
      <c r="G3" s="12">
        <f t="shared" si="0"/>
        <v>1.1512302116170534E-2</v>
      </c>
      <c r="H3" s="12">
        <f t="shared" si="0"/>
        <v>0.69299494932108452</v>
      </c>
      <c r="J3">
        <v>9087</v>
      </c>
      <c r="K3">
        <v>63410</v>
      </c>
      <c r="L3">
        <v>228867</v>
      </c>
      <c r="M3">
        <v>295549</v>
      </c>
      <c r="N3">
        <v>3939</v>
      </c>
      <c r="O3">
        <v>23409</v>
      </c>
      <c r="P3">
        <f>Q3-SUM(J3:O3)</f>
        <v>1409129</v>
      </c>
      <c r="Q3">
        <v>2033390</v>
      </c>
    </row>
    <row r="4" spans="1:17" x14ac:dyDescent="0.25">
      <c r="A4" t="s">
        <v>18</v>
      </c>
      <c r="B4" s="12">
        <f t="shared" si="0"/>
        <v>3.522973569941626E-3</v>
      </c>
      <c r="C4" s="12">
        <f t="shared" si="0"/>
        <v>2.0596726271823747E-2</v>
      </c>
      <c r="D4" s="12">
        <f t="shared" si="0"/>
        <v>9.2501510690071412E-2</v>
      </c>
      <c r="E4" s="12">
        <f t="shared" si="0"/>
        <v>0.13194529602876887</v>
      </c>
      <c r="F4" s="12">
        <f t="shared" si="0"/>
        <v>1.311604020430144E-3</v>
      </c>
      <c r="G4" s="12">
        <f t="shared" si="0"/>
        <v>8.2227340757014544E-3</v>
      </c>
      <c r="H4" s="12">
        <f t="shared" si="0"/>
        <v>0.74189915534326278</v>
      </c>
      <c r="J4">
        <v>9538</v>
      </c>
      <c r="K4">
        <v>55763</v>
      </c>
      <c r="L4">
        <v>250436</v>
      </c>
      <c r="M4">
        <v>357225</v>
      </c>
      <c r="N4">
        <v>3551</v>
      </c>
      <c r="O4">
        <v>22262</v>
      </c>
      <c r="P4">
        <f t="shared" ref="P4:P11" si="1">Q4-SUM(J4:O4)</f>
        <v>2008597</v>
      </c>
      <c r="Q4">
        <v>2707372</v>
      </c>
    </row>
    <row r="5" spans="1:17" x14ac:dyDescent="0.25">
      <c r="A5" t="s">
        <v>19</v>
      </c>
      <c r="B5" s="12">
        <f t="shared" si="0"/>
        <v>3.2337230906695205E-3</v>
      </c>
      <c r="C5" s="12">
        <f t="shared" si="0"/>
        <v>2.3734848290466064E-2</v>
      </c>
      <c r="D5" s="12">
        <f t="shared" si="0"/>
        <v>0.12260376213683818</v>
      </c>
      <c r="E5" s="12">
        <f t="shared" si="0"/>
        <v>0.12865312603294246</v>
      </c>
      <c r="F5" s="12">
        <f t="shared" si="0"/>
        <v>1.1667061606009518E-3</v>
      </c>
      <c r="G5" s="12">
        <f t="shared" si="0"/>
        <v>8.2016575377821116E-3</v>
      </c>
      <c r="H5" s="12">
        <f t="shared" si="0"/>
        <v>0.71240617675070073</v>
      </c>
      <c r="J5">
        <v>4285</v>
      </c>
      <c r="K5">
        <v>31451</v>
      </c>
      <c r="L5">
        <v>162462</v>
      </c>
      <c r="M5">
        <v>170478</v>
      </c>
      <c r="N5">
        <v>1546</v>
      </c>
      <c r="O5">
        <v>10868</v>
      </c>
      <c r="P5">
        <f t="shared" si="1"/>
        <v>944008</v>
      </c>
      <c r="Q5">
        <v>1325098</v>
      </c>
    </row>
    <row r="6" spans="1:17" x14ac:dyDescent="0.25">
      <c r="A6" t="s">
        <v>20</v>
      </c>
      <c r="B6" s="12">
        <f t="shared" si="0"/>
        <v>6.3104706736847767E-3</v>
      </c>
      <c r="C6" s="12">
        <f t="shared" si="0"/>
        <v>3.9554209521076751E-2</v>
      </c>
      <c r="D6" s="12">
        <f t="shared" si="0"/>
        <v>0.13376964876570333</v>
      </c>
      <c r="E6" s="12">
        <f t="shared" si="0"/>
        <v>0.17904811649823801</v>
      </c>
      <c r="F6" s="12">
        <f t="shared" si="0"/>
        <v>2.8738981895786442E-3</v>
      </c>
      <c r="G6" s="12">
        <f t="shared" si="0"/>
        <v>1.4375095273535926E-2</v>
      </c>
      <c r="H6" s="12">
        <f t="shared" si="0"/>
        <v>0.62406856107818254</v>
      </c>
      <c r="J6">
        <v>5630</v>
      </c>
      <c r="K6">
        <v>35289</v>
      </c>
      <c r="L6">
        <v>119345</v>
      </c>
      <c r="M6">
        <v>159741</v>
      </c>
      <c r="N6">
        <v>2564</v>
      </c>
      <c r="O6">
        <v>12825</v>
      </c>
      <c r="P6">
        <f t="shared" si="1"/>
        <v>556774</v>
      </c>
      <c r="Q6">
        <v>892168</v>
      </c>
    </row>
    <row r="7" spans="1:17" x14ac:dyDescent="0.25">
      <c r="A7" t="s">
        <v>21</v>
      </c>
      <c r="B7" s="12">
        <f t="shared" si="0"/>
        <v>6.1744258392620443E-3</v>
      </c>
      <c r="C7" s="12">
        <f t="shared" si="0"/>
        <v>2.9889138007030119E-2</v>
      </c>
      <c r="D7" s="12">
        <f t="shared" si="0"/>
        <v>9.9164358036340841E-2</v>
      </c>
      <c r="E7" s="12">
        <f t="shared" si="0"/>
        <v>0.23115728018152915</v>
      </c>
      <c r="F7" s="12">
        <f t="shared" si="0"/>
        <v>5.1126680552925586E-3</v>
      </c>
      <c r="G7" s="12">
        <f t="shared" si="0"/>
        <v>2.530516088275871E-2</v>
      </c>
      <c r="H7" s="12">
        <f t="shared" si="0"/>
        <v>0.60319696899778663</v>
      </c>
      <c r="J7">
        <v>15521</v>
      </c>
      <c r="K7">
        <v>75134</v>
      </c>
      <c r="L7">
        <v>249275</v>
      </c>
      <c r="M7">
        <v>581073</v>
      </c>
      <c r="N7">
        <v>12852</v>
      </c>
      <c r="O7">
        <v>63611</v>
      </c>
      <c r="P7">
        <f t="shared" si="1"/>
        <v>1516290</v>
      </c>
      <c r="Q7">
        <v>2513756</v>
      </c>
    </row>
    <row r="8" spans="1:17" x14ac:dyDescent="0.25">
      <c r="A8" t="s">
        <v>22</v>
      </c>
      <c r="B8" s="12">
        <f t="shared" si="0"/>
        <v>6.2705503210221981E-3</v>
      </c>
      <c r="C8" s="12">
        <f t="shared" si="0"/>
        <v>2.2602422511717648E-2</v>
      </c>
      <c r="D8" s="12">
        <f t="shared" si="0"/>
        <v>8.7022862622485195E-2</v>
      </c>
      <c r="E8" s="12">
        <f t="shared" si="0"/>
        <v>0.29746698977072039</v>
      </c>
      <c r="F8" s="12">
        <f t="shared" si="0"/>
        <v>6.8255411064071844E-3</v>
      </c>
      <c r="G8" s="12">
        <f t="shared" si="0"/>
        <v>3.3637668654358736E-2</v>
      </c>
      <c r="H8" s="12">
        <f t="shared" si="0"/>
        <v>0.54617396501328863</v>
      </c>
      <c r="J8">
        <v>16315</v>
      </c>
      <c r="K8">
        <v>58808</v>
      </c>
      <c r="L8">
        <v>226420</v>
      </c>
      <c r="M8">
        <v>773963</v>
      </c>
      <c r="N8">
        <v>17759</v>
      </c>
      <c r="O8">
        <v>87520</v>
      </c>
      <c r="P8">
        <f t="shared" si="1"/>
        <v>1421060</v>
      </c>
      <c r="Q8">
        <v>2601845</v>
      </c>
    </row>
    <row r="9" spans="1:17" x14ac:dyDescent="0.25">
      <c r="A9" t="s">
        <v>23</v>
      </c>
      <c r="B9" s="12">
        <f t="shared" si="0"/>
        <v>3.4341187929098982E-3</v>
      </c>
      <c r="C9" s="12">
        <f t="shared" si="0"/>
        <v>2.9523513805918326E-2</v>
      </c>
      <c r="D9" s="12">
        <f t="shared" si="0"/>
        <v>0.13344320390367836</v>
      </c>
      <c r="E9" s="12">
        <f t="shared" si="0"/>
        <v>0.10134188943765199</v>
      </c>
      <c r="F9" s="12">
        <f t="shared" si="0"/>
        <v>9.624732732318313E-4</v>
      </c>
      <c r="G9" s="12">
        <f t="shared" si="0"/>
        <v>7.6529009988314089E-3</v>
      </c>
      <c r="H9" s="12">
        <f t="shared" si="0"/>
        <v>0.72364189978777815</v>
      </c>
      <c r="J9">
        <v>3882</v>
      </c>
      <c r="K9">
        <v>33374</v>
      </c>
      <c r="L9">
        <v>150847</v>
      </c>
      <c r="M9">
        <v>114559</v>
      </c>
      <c r="N9">
        <v>1088</v>
      </c>
      <c r="O9">
        <v>8651</v>
      </c>
      <c r="P9">
        <f t="shared" si="1"/>
        <v>818020</v>
      </c>
      <c r="Q9">
        <v>1130421</v>
      </c>
    </row>
    <row r="10" spans="1:17" x14ac:dyDescent="0.25">
      <c r="A10" t="s">
        <v>24</v>
      </c>
      <c r="B10" s="12">
        <f t="shared" si="0"/>
        <v>5.1012631699277914E-3</v>
      </c>
      <c r="C10" s="12">
        <f t="shared" si="0"/>
        <v>2.9790710080591386E-2</v>
      </c>
      <c r="D10" s="12">
        <f t="shared" si="0"/>
        <v>0.11546192390496694</v>
      </c>
      <c r="E10" s="12">
        <f t="shared" si="0"/>
        <v>0.15963774363175642</v>
      </c>
      <c r="F10" s="12">
        <f t="shared" si="0"/>
        <v>1.9873968792272372E-3</v>
      </c>
      <c r="G10" s="12">
        <f t="shared" si="0"/>
        <v>1.1199201707089374E-2</v>
      </c>
      <c r="H10" s="12">
        <f t="shared" si="0"/>
        <v>0.67682176062644084</v>
      </c>
      <c r="J10">
        <v>8568</v>
      </c>
      <c r="K10">
        <v>50036</v>
      </c>
      <c r="L10">
        <v>193928</v>
      </c>
      <c r="M10">
        <v>268125</v>
      </c>
      <c r="N10">
        <v>3338</v>
      </c>
      <c r="O10">
        <v>18810</v>
      </c>
      <c r="P10">
        <f t="shared" si="1"/>
        <v>1136779</v>
      </c>
      <c r="Q10">
        <v>1679584</v>
      </c>
    </row>
    <row r="11" spans="1:17" x14ac:dyDescent="0.25">
      <c r="A11" t="s">
        <v>25</v>
      </c>
      <c r="B11" s="12">
        <f t="shared" si="0"/>
        <v>4.6983543671324729E-3</v>
      </c>
      <c r="C11" s="12">
        <f t="shared" si="0"/>
        <v>2.7980594104089099E-2</v>
      </c>
      <c r="D11" s="12">
        <f t="shared" si="0"/>
        <v>0.12798381767483841</v>
      </c>
      <c r="E11" s="12">
        <f t="shared" si="0"/>
        <v>0.14227376028062649</v>
      </c>
      <c r="F11" s="12">
        <f t="shared" si="0"/>
        <v>1.3714828278920924E-3</v>
      </c>
      <c r="G11" s="12">
        <f t="shared" si="0"/>
        <v>9.1168441828467939E-3</v>
      </c>
      <c r="H11" s="12">
        <f t="shared" si="0"/>
        <v>0.68657514656257468</v>
      </c>
      <c r="J11">
        <v>6413</v>
      </c>
      <c r="K11">
        <v>38192</v>
      </c>
      <c r="L11">
        <v>174691</v>
      </c>
      <c r="M11">
        <v>194196</v>
      </c>
      <c r="N11">
        <v>1872</v>
      </c>
      <c r="O11">
        <v>12444</v>
      </c>
      <c r="P11">
        <f t="shared" si="1"/>
        <v>937138</v>
      </c>
      <c r="Q11">
        <v>1364946</v>
      </c>
    </row>
    <row r="13" spans="1:17" x14ac:dyDescent="0.25">
      <c r="A13" t="s">
        <v>308</v>
      </c>
    </row>
    <row r="14" spans="1:17" x14ac:dyDescent="0.25">
      <c r="B14" t="s">
        <v>300</v>
      </c>
      <c r="C14" t="s">
        <v>301</v>
      </c>
      <c r="D14" t="s">
        <v>302</v>
      </c>
      <c r="E14" t="s">
        <v>303</v>
      </c>
      <c r="F14" t="s">
        <v>304</v>
      </c>
      <c r="G14" t="s">
        <v>305</v>
      </c>
      <c r="H14" t="s">
        <v>306</v>
      </c>
    </row>
    <row r="15" spans="1:17" x14ac:dyDescent="0.25">
      <c r="A15" t="s">
        <v>17</v>
      </c>
      <c r="B15" s="2">
        <f t="shared" ref="B15:H23" si="2">J15/$Q15</f>
        <v>4.3133124999556833E-3</v>
      </c>
      <c r="C15" s="2">
        <f t="shared" si="2"/>
        <v>5.6123823054793583E-2</v>
      </c>
      <c r="D15" s="2">
        <f t="shared" si="2"/>
        <v>0.26051518251547873</v>
      </c>
      <c r="E15" s="2">
        <f t="shared" si="2"/>
        <v>0.1002391251766557</v>
      </c>
      <c r="F15" s="2">
        <f t="shared" si="2"/>
        <v>3.6270648274022244E-4</v>
      </c>
      <c r="G15" s="2">
        <f t="shared" si="2"/>
        <v>4.2935838699722289E-3</v>
      </c>
      <c r="H15" s="2">
        <f t="shared" si="2"/>
        <v>0.57415226640040384</v>
      </c>
      <c r="J15">
        <v>103413</v>
      </c>
      <c r="K15">
        <v>1345586</v>
      </c>
      <c r="L15">
        <v>6245932</v>
      </c>
      <c r="M15">
        <v>2403264</v>
      </c>
      <c r="N15">
        <v>8696</v>
      </c>
      <c r="O15">
        <v>102940</v>
      </c>
      <c r="P15">
        <f>Q15-SUM(J15:O15)</f>
        <v>13765478</v>
      </c>
      <c r="Q15" s="6">
        <v>23975309</v>
      </c>
    </row>
    <row r="16" spans="1:17" x14ac:dyDescent="0.25">
      <c r="A16" t="s">
        <v>18</v>
      </c>
      <c r="B16" s="2">
        <f t="shared" si="2"/>
        <v>4.4071630568267382E-3</v>
      </c>
      <c r="C16" s="2">
        <f t="shared" si="2"/>
        <v>2.0207787808162604E-2</v>
      </c>
      <c r="D16" s="2">
        <f t="shared" si="2"/>
        <v>0.23137959267270966</v>
      </c>
      <c r="E16" s="2">
        <f t="shared" si="2"/>
        <v>8.5668710228511136E-2</v>
      </c>
      <c r="F16" s="2">
        <f t="shared" si="2"/>
        <v>1.6179020489911469E-4</v>
      </c>
      <c r="G16" s="2">
        <f t="shared" si="2"/>
        <v>3.9893820795995592E-3</v>
      </c>
      <c r="H16" s="2">
        <f t="shared" si="2"/>
        <v>0.65418557394929122</v>
      </c>
      <c r="J16">
        <v>165946</v>
      </c>
      <c r="K16">
        <v>760898</v>
      </c>
      <c r="L16">
        <v>8712298</v>
      </c>
      <c r="M16">
        <v>3225744</v>
      </c>
      <c r="N16">
        <v>6092</v>
      </c>
      <c r="O16">
        <v>150215</v>
      </c>
      <c r="P16">
        <f t="shared" ref="P16:P23" si="3">Q16-SUM(J16:O16)</f>
        <v>24632508</v>
      </c>
      <c r="Q16" s="6">
        <v>37653701</v>
      </c>
    </row>
    <row r="17" spans="1:17" x14ac:dyDescent="0.25">
      <c r="A17" t="s">
        <v>19</v>
      </c>
      <c r="B17" s="2">
        <f t="shared" si="2"/>
        <v>1.6077156568873232E-3</v>
      </c>
      <c r="C17" s="2">
        <f t="shared" si="2"/>
        <v>2.4385984572351159E-2</v>
      </c>
      <c r="D17" s="2">
        <f t="shared" si="2"/>
        <v>0.20516433038877821</v>
      </c>
      <c r="E17" s="2">
        <f t="shared" si="2"/>
        <v>8.2458115013299874E-2</v>
      </c>
      <c r="F17" s="2">
        <f t="shared" si="2"/>
        <v>2.0298095385542822E-4</v>
      </c>
      <c r="G17" s="2">
        <f t="shared" si="2"/>
        <v>4.0628298097891476E-3</v>
      </c>
      <c r="H17" s="2">
        <f t="shared" si="2"/>
        <v>0.6821180436050388</v>
      </c>
      <c r="J17">
        <v>20530</v>
      </c>
      <c r="K17">
        <v>311401</v>
      </c>
      <c r="L17">
        <v>2619881</v>
      </c>
      <c r="M17">
        <v>1052963</v>
      </c>
      <c r="N17">
        <v>2592</v>
      </c>
      <c r="O17">
        <v>51881</v>
      </c>
      <c r="P17">
        <f t="shared" si="3"/>
        <v>8710423</v>
      </c>
      <c r="Q17" s="6">
        <v>12769671</v>
      </c>
    </row>
    <row r="18" spans="1:17" x14ac:dyDescent="0.25">
      <c r="A18" t="s">
        <v>20</v>
      </c>
      <c r="B18" s="2">
        <f t="shared" si="2"/>
        <v>7.8314508112246137E-3</v>
      </c>
      <c r="C18" s="2">
        <f t="shared" si="2"/>
        <v>8.6837037841782677E-2</v>
      </c>
      <c r="D18" s="2">
        <f t="shared" si="2"/>
        <v>0.18360880452929265</v>
      </c>
      <c r="E18" s="2">
        <f t="shared" si="2"/>
        <v>7.1861459977699535E-2</v>
      </c>
      <c r="F18" s="2">
        <f t="shared" si="2"/>
        <v>1.1137286446319923E-3</v>
      </c>
      <c r="G18" s="2">
        <f t="shared" si="2"/>
        <v>4.1209643198945652E-3</v>
      </c>
      <c r="H18" s="2">
        <f t="shared" si="2"/>
        <v>0.64462655387547396</v>
      </c>
      <c r="J18">
        <v>60480</v>
      </c>
      <c r="K18">
        <v>670617</v>
      </c>
      <c r="L18">
        <v>1417957</v>
      </c>
      <c r="M18">
        <v>554965</v>
      </c>
      <c r="N18">
        <v>8601</v>
      </c>
      <c r="O18">
        <v>31825</v>
      </c>
      <c r="P18">
        <f t="shared" si="3"/>
        <v>4978262</v>
      </c>
      <c r="Q18" s="6">
        <v>7722707</v>
      </c>
    </row>
    <row r="19" spans="1:17" x14ac:dyDescent="0.25">
      <c r="A19" t="s">
        <v>21</v>
      </c>
      <c r="B19" s="2">
        <f t="shared" si="2"/>
        <v>2.8873336067248064E-2</v>
      </c>
      <c r="C19" s="2">
        <f t="shared" si="2"/>
        <v>8.1930816018106895E-2</v>
      </c>
      <c r="D19" s="2">
        <f t="shared" si="2"/>
        <v>0.27093584430754081</v>
      </c>
      <c r="E19" s="2">
        <f t="shared" si="2"/>
        <v>0.1290676727057076</v>
      </c>
      <c r="F19" s="2">
        <f t="shared" si="2"/>
        <v>1.1874684140158694E-3</v>
      </c>
      <c r="G19" s="2">
        <f t="shared" si="2"/>
        <v>6.0313312172348204E-3</v>
      </c>
      <c r="H19" s="2">
        <f t="shared" si="2"/>
        <v>0.48197353127014597</v>
      </c>
      <c r="J19">
        <v>666621</v>
      </c>
      <c r="K19">
        <v>1891600</v>
      </c>
      <c r="L19">
        <v>6255305</v>
      </c>
      <c r="M19">
        <v>2979885</v>
      </c>
      <c r="N19">
        <v>27416</v>
      </c>
      <c r="O19">
        <v>139250</v>
      </c>
      <c r="P19">
        <f t="shared" si="3"/>
        <v>11127695</v>
      </c>
      <c r="Q19" s="6">
        <v>23087772</v>
      </c>
    </row>
    <row r="20" spans="1:17" x14ac:dyDescent="0.25">
      <c r="A20" t="s">
        <v>22</v>
      </c>
      <c r="B20" s="2">
        <f t="shared" si="2"/>
        <v>9.1861020969299656E-3</v>
      </c>
      <c r="C20" s="2">
        <f t="shared" si="2"/>
        <v>7.5413268278237591E-2</v>
      </c>
      <c r="D20" s="2">
        <f t="shared" si="2"/>
        <v>0.30770721455600852</v>
      </c>
      <c r="E20" s="2">
        <f t="shared" si="2"/>
        <v>0.14563861221846269</v>
      </c>
      <c r="F20" s="2">
        <f t="shared" si="2"/>
        <v>1.3917904331133065E-3</v>
      </c>
      <c r="G20" s="2">
        <f t="shared" si="2"/>
        <v>7.7834639617078705E-3</v>
      </c>
      <c r="H20" s="2">
        <f t="shared" si="2"/>
        <v>0.45287954845554007</v>
      </c>
      <c r="J20">
        <v>212553</v>
      </c>
      <c r="K20">
        <v>1744953</v>
      </c>
      <c r="L20">
        <v>7119896</v>
      </c>
      <c r="M20">
        <v>3369865</v>
      </c>
      <c r="N20">
        <v>32204</v>
      </c>
      <c r="O20">
        <v>180098</v>
      </c>
      <c r="P20">
        <f t="shared" si="3"/>
        <v>10478972</v>
      </c>
      <c r="Q20" s="6">
        <v>23138541</v>
      </c>
    </row>
    <row r="21" spans="1:17" x14ac:dyDescent="0.25">
      <c r="A21" t="s">
        <v>23</v>
      </c>
      <c r="B21" s="2">
        <f t="shared" si="2"/>
        <v>1.5845708488013304E-3</v>
      </c>
      <c r="C21" s="2">
        <f t="shared" si="2"/>
        <v>2.4647820159156494E-2</v>
      </c>
      <c r="D21" s="2">
        <f t="shared" si="2"/>
        <v>0.19526163812561936</v>
      </c>
      <c r="E21" s="2">
        <f t="shared" si="2"/>
        <v>4.9986148062227446E-2</v>
      </c>
      <c r="F21" s="2">
        <f t="shared" si="2"/>
        <v>1.6704074468017465E-4</v>
      </c>
      <c r="G21" s="2">
        <f t="shared" si="2"/>
        <v>2.9624980357498077E-3</v>
      </c>
      <c r="H21" s="2">
        <f t="shared" si="2"/>
        <v>0.72539028402376537</v>
      </c>
      <c r="J21">
        <v>17445</v>
      </c>
      <c r="K21">
        <v>271355</v>
      </c>
      <c r="L21">
        <v>2149692</v>
      </c>
      <c r="M21">
        <v>550312</v>
      </c>
      <c r="N21">
        <v>1839</v>
      </c>
      <c r="O21">
        <v>32615</v>
      </c>
      <c r="P21">
        <f t="shared" si="3"/>
        <v>7986032</v>
      </c>
      <c r="Q21" s="6">
        <v>11009290</v>
      </c>
    </row>
    <row r="22" spans="1:17" x14ac:dyDescent="0.25">
      <c r="A22" t="s">
        <v>24</v>
      </c>
      <c r="B22" s="2">
        <f t="shared" si="2"/>
        <v>5.7815924642840369E-3</v>
      </c>
      <c r="C22" s="2">
        <f t="shared" si="2"/>
        <v>5.6773319778495167E-2</v>
      </c>
      <c r="D22" s="2">
        <f t="shared" si="2"/>
        <v>0.22770947166758668</v>
      </c>
      <c r="E22" s="2">
        <f t="shared" si="2"/>
        <v>8.239911585253297E-2</v>
      </c>
      <c r="F22" s="2">
        <f t="shared" si="2"/>
        <v>4.9566913097700844E-4</v>
      </c>
      <c r="G22" s="2">
        <f t="shared" si="2"/>
        <v>3.7775042700554646E-3</v>
      </c>
      <c r="H22" s="2">
        <f t="shared" si="2"/>
        <v>0.62306332683606869</v>
      </c>
      <c r="J22">
        <v>104768</v>
      </c>
      <c r="K22">
        <v>1028787</v>
      </c>
      <c r="L22">
        <v>4126314</v>
      </c>
      <c r="M22">
        <v>1493151</v>
      </c>
      <c r="N22">
        <v>8982</v>
      </c>
      <c r="O22">
        <v>68452</v>
      </c>
      <c r="P22">
        <f t="shared" si="3"/>
        <v>11290505</v>
      </c>
      <c r="Q22" s="6">
        <v>18120959</v>
      </c>
    </row>
    <row r="23" spans="1:17" x14ac:dyDescent="0.25">
      <c r="A23" t="s">
        <v>25</v>
      </c>
      <c r="B23" s="2">
        <f t="shared" si="2"/>
        <v>3.2256573350072405E-3</v>
      </c>
      <c r="C23" s="2">
        <f t="shared" si="2"/>
        <v>3.4479253493288828E-2</v>
      </c>
      <c r="D23" s="2">
        <f t="shared" si="2"/>
        <v>0.22173340241212597</v>
      </c>
      <c r="E23" s="2">
        <f t="shared" si="2"/>
        <v>7.8531470159149797E-2</v>
      </c>
      <c r="F23" s="2">
        <f t="shared" si="2"/>
        <v>2.5684810266892523E-4</v>
      </c>
      <c r="G23" s="2">
        <f t="shared" si="2"/>
        <v>3.5425668761329679E-3</v>
      </c>
      <c r="H23" s="2">
        <f t="shared" si="2"/>
        <v>0.65823080162162628</v>
      </c>
      <c r="J23">
        <v>39635</v>
      </c>
      <c r="K23">
        <v>423661</v>
      </c>
      <c r="L23">
        <v>2724531</v>
      </c>
      <c r="M23">
        <v>964949</v>
      </c>
      <c r="N23">
        <v>3156</v>
      </c>
      <c r="O23">
        <v>43529</v>
      </c>
      <c r="P23">
        <f t="shared" si="3"/>
        <v>8087957</v>
      </c>
      <c r="Q23" s="6">
        <v>12287418</v>
      </c>
    </row>
    <row r="26" spans="1:17" x14ac:dyDescent="0.25">
      <c r="A26" t="s">
        <v>309</v>
      </c>
    </row>
    <row r="28" spans="1:17" x14ac:dyDescent="0.25">
      <c r="B28" t="s">
        <v>300</v>
      </c>
      <c r="C28" t="s">
        <v>301</v>
      </c>
      <c r="D28" t="s">
        <v>302</v>
      </c>
      <c r="E28" t="s">
        <v>303</v>
      </c>
      <c r="F28" t="s">
        <v>310</v>
      </c>
      <c r="G28" t="s">
        <v>311</v>
      </c>
      <c r="H28" t="s">
        <v>306</v>
      </c>
    </row>
    <row r="29" spans="1:17" x14ac:dyDescent="0.25">
      <c r="A29" t="s">
        <v>17</v>
      </c>
      <c r="B29" s="2">
        <f t="shared" ref="B29:H37" si="4">J29/$Q29</f>
        <v>4.4320076325741744E-3</v>
      </c>
      <c r="C29" s="2">
        <f t="shared" si="4"/>
        <v>5.8327718735707364E-2</v>
      </c>
      <c r="D29" s="2">
        <f t="shared" si="4"/>
        <v>0.41024299322805757</v>
      </c>
      <c r="E29" s="2">
        <f t="shared" si="4"/>
        <v>0.1102336492261691</v>
      </c>
      <c r="F29" s="2">
        <f t="shared" si="4"/>
        <v>2.4353419658796394E-3</v>
      </c>
      <c r="G29" s="2">
        <f t="shared" si="4"/>
        <v>5.539763645931179E-2</v>
      </c>
      <c r="H29" s="2">
        <f t="shared" si="4"/>
        <v>0.35893065275230035</v>
      </c>
      <c r="J29">
        <v>9012</v>
      </c>
      <c r="K29">
        <v>118603</v>
      </c>
      <c r="L29">
        <v>834184</v>
      </c>
      <c r="M29">
        <v>224148</v>
      </c>
      <c r="N29">
        <v>4952</v>
      </c>
      <c r="O29">
        <v>112645</v>
      </c>
      <c r="P29">
        <f>Q29-SUM(J29:O29)</f>
        <v>729846</v>
      </c>
      <c r="Q29">
        <v>2033390</v>
      </c>
    </row>
    <row r="30" spans="1:17" x14ac:dyDescent="0.25">
      <c r="A30" t="s">
        <v>18</v>
      </c>
      <c r="B30" s="2">
        <f t="shared" si="4"/>
        <v>4.5246829767021301E-3</v>
      </c>
      <c r="C30" s="2">
        <f t="shared" si="4"/>
        <v>4.0835910248019115E-2</v>
      </c>
      <c r="D30" s="2">
        <f t="shared" si="4"/>
        <v>0.39396617827177055</v>
      </c>
      <c r="E30" s="2">
        <f t="shared" si="4"/>
        <v>0.10459958956508378</v>
      </c>
      <c r="F30" s="2">
        <f t="shared" si="4"/>
        <v>2.7044676535031018E-3</v>
      </c>
      <c r="G30" s="2">
        <f t="shared" si="4"/>
        <v>0.10977582689043101</v>
      </c>
      <c r="H30" s="2">
        <f t="shared" si="4"/>
        <v>0.3435933443944903</v>
      </c>
      <c r="J30">
        <v>12250</v>
      </c>
      <c r="K30">
        <v>110558</v>
      </c>
      <c r="L30">
        <v>1066613</v>
      </c>
      <c r="M30">
        <v>283190</v>
      </c>
      <c r="N30">
        <v>7322</v>
      </c>
      <c r="O30">
        <v>297204</v>
      </c>
      <c r="P30">
        <f t="shared" ref="P30:P37" si="5">Q30-SUM(J30:O30)</f>
        <v>930235</v>
      </c>
      <c r="Q30">
        <v>2707372</v>
      </c>
    </row>
    <row r="31" spans="1:17" x14ac:dyDescent="0.25">
      <c r="A31" t="s">
        <v>19</v>
      </c>
      <c r="B31" s="2">
        <f t="shared" si="4"/>
        <v>3.0843001800621539E-3</v>
      </c>
      <c r="C31" s="2">
        <f t="shared" si="4"/>
        <v>4.1504100074107729E-2</v>
      </c>
      <c r="D31" s="2">
        <f t="shared" si="4"/>
        <v>0.35168795062704794</v>
      </c>
      <c r="E31" s="2">
        <f t="shared" si="4"/>
        <v>9.7589008511068609E-2</v>
      </c>
      <c r="F31" s="2">
        <f t="shared" si="4"/>
        <v>3.1718408751654596E-3</v>
      </c>
      <c r="G31" s="2">
        <f t="shared" si="4"/>
        <v>0.11329426200930044</v>
      </c>
      <c r="H31" s="2">
        <f t="shared" si="4"/>
        <v>0.38966853772324767</v>
      </c>
      <c r="J31">
        <v>4087</v>
      </c>
      <c r="K31">
        <v>54997</v>
      </c>
      <c r="L31">
        <v>466021</v>
      </c>
      <c r="M31">
        <v>129315</v>
      </c>
      <c r="N31">
        <v>4203</v>
      </c>
      <c r="O31">
        <v>150126</v>
      </c>
      <c r="P31">
        <f t="shared" si="5"/>
        <v>516349</v>
      </c>
      <c r="Q31">
        <v>1325098</v>
      </c>
    </row>
    <row r="32" spans="1:17" x14ac:dyDescent="0.25">
      <c r="A32" t="s">
        <v>20</v>
      </c>
      <c r="B32" s="2">
        <f t="shared" si="4"/>
        <v>5.7466755140287481E-3</v>
      </c>
      <c r="C32" s="2">
        <f t="shared" si="4"/>
        <v>6.0814779279238888E-2</v>
      </c>
      <c r="D32" s="2">
        <f t="shared" si="4"/>
        <v>0.30502999435083977</v>
      </c>
      <c r="E32" s="2">
        <f t="shared" si="4"/>
        <v>7.3783188816456097E-2</v>
      </c>
      <c r="F32" s="2">
        <f t="shared" si="4"/>
        <v>3.2045534024981843E-3</v>
      </c>
      <c r="G32" s="2">
        <f t="shared" si="4"/>
        <v>6.1735009549770896E-2</v>
      </c>
      <c r="H32" s="2">
        <f t="shared" si="4"/>
        <v>0.48968579908716742</v>
      </c>
      <c r="J32">
        <v>5127</v>
      </c>
      <c r="K32">
        <v>54257</v>
      </c>
      <c r="L32">
        <v>272138</v>
      </c>
      <c r="M32">
        <v>65827</v>
      </c>
      <c r="N32">
        <v>2859</v>
      </c>
      <c r="O32">
        <v>55078</v>
      </c>
      <c r="P32">
        <f t="shared" si="5"/>
        <v>436882</v>
      </c>
      <c r="Q32">
        <v>892168</v>
      </c>
    </row>
    <row r="33" spans="1:17" x14ac:dyDescent="0.25">
      <c r="A33" t="s">
        <v>21</v>
      </c>
      <c r="B33" s="2">
        <f t="shared" si="4"/>
        <v>9.718922600284197E-3</v>
      </c>
      <c r="C33" s="2">
        <f t="shared" si="4"/>
        <v>5.480325059393195E-2</v>
      </c>
      <c r="D33" s="2">
        <f t="shared" si="4"/>
        <v>0.30128660060881007</v>
      </c>
      <c r="E33" s="2">
        <f t="shared" si="4"/>
        <v>0.1096065011878639</v>
      </c>
      <c r="F33" s="2">
        <f t="shared" si="4"/>
        <v>3.3686642617660584E-3</v>
      </c>
      <c r="G33" s="2">
        <f t="shared" si="4"/>
        <v>6.245673804458348E-2</v>
      </c>
      <c r="H33" s="2">
        <f t="shared" si="4"/>
        <v>0.45875932270276032</v>
      </c>
      <c r="J33">
        <v>24431</v>
      </c>
      <c r="K33">
        <v>137762</v>
      </c>
      <c r="L33">
        <v>757361</v>
      </c>
      <c r="M33">
        <v>275524</v>
      </c>
      <c r="N33">
        <v>8468</v>
      </c>
      <c r="O33">
        <v>157001</v>
      </c>
      <c r="P33">
        <f t="shared" si="5"/>
        <v>1153209</v>
      </c>
      <c r="Q33">
        <v>2513756</v>
      </c>
    </row>
    <row r="34" spans="1:17" x14ac:dyDescent="0.25">
      <c r="A34" t="s">
        <v>22</v>
      </c>
      <c r="B34" s="2">
        <f t="shared" si="4"/>
        <v>5.8696809379498007E-3</v>
      </c>
      <c r="C34" s="2">
        <f t="shared" si="4"/>
        <v>4.3732428334508779E-2</v>
      </c>
      <c r="D34" s="2">
        <f t="shared" si="4"/>
        <v>0.27864880498261813</v>
      </c>
      <c r="E34" s="2">
        <f t="shared" si="4"/>
        <v>0.10156331372545252</v>
      </c>
      <c r="F34" s="2">
        <f t="shared" si="4"/>
        <v>3.7308140953823152E-3</v>
      </c>
      <c r="G34" s="2">
        <f t="shared" si="4"/>
        <v>5.253003157374863E-2</v>
      </c>
      <c r="H34" s="2">
        <f t="shared" si="4"/>
        <v>0.51392492635033982</v>
      </c>
      <c r="J34">
        <v>15272</v>
      </c>
      <c r="K34">
        <v>113785</v>
      </c>
      <c r="L34">
        <v>725001</v>
      </c>
      <c r="M34">
        <v>264252</v>
      </c>
      <c r="N34">
        <v>9707</v>
      </c>
      <c r="O34">
        <v>136675</v>
      </c>
      <c r="P34">
        <f t="shared" si="5"/>
        <v>1337153</v>
      </c>
      <c r="Q34">
        <v>2601845</v>
      </c>
    </row>
    <row r="35" spans="1:17" x14ac:dyDescent="0.25">
      <c r="A35" t="s">
        <v>23</v>
      </c>
      <c r="B35" s="2">
        <f t="shared" si="4"/>
        <v>3.7030451486658512E-3</v>
      </c>
      <c r="C35" s="2">
        <f t="shared" si="4"/>
        <v>5.3247418439678666E-2</v>
      </c>
      <c r="D35" s="2">
        <f t="shared" si="4"/>
        <v>0.3364560637143153</v>
      </c>
      <c r="E35" s="2">
        <f t="shared" si="4"/>
        <v>7.5479843350397771E-2</v>
      </c>
      <c r="F35" s="2">
        <f t="shared" si="4"/>
        <v>3.0758451939587109E-3</v>
      </c>
      <c r="G35" s="2">
        <f t="shared" si="4"/>
        <v>0.13757175424023438</v>
      </c>
      <c r="H35" s="2">
        <f t="shared" si="4"/>
        <v>0.39046602991274931</v>
      </c>
      <c r="J35">
        <v>4186</v>
      </c>
      <c r="K35">
        <v>60192</v>
      </c>
      <c r="L35">
        <v>380337</v>
      </c>
      <c r="M35">
        <v>85324</v>
      </c>
      <c r="N35">
        <v>3477</v>
      </c>
      <c r="O35">
        <v>155514</v>
      </c>
      <c r="P35">
        <f t="shared" si="5"/>
        <v>441391</v>
      </c>
      <c r="Q35">
        <v>1130421</v>
      </c>
    </row>
    <row r="36" spans="1:17" x14ac:dyDescent="0.25">
      <c r="A36" t="s">
        <v>24</v>
      </c>
      <c r="B36" s="2">
        <f t="shared" si="4"/>
        <v>4.9125259588088475E-3</v>
      </c>
      <c r="C36" s="2">
        <f t="shared" si="4"/>
        <v>5.4273558214414999E-2</v>
      </c>
      <c r="D36" s="2">
        <f t="shared" si="4"/>
        <v>0.34149765656257741</v>
      </c>
      <c r="E36" s="2">
        <f t="shared" si="4"/>
        <v>8.6650623011412353E-2</v>
      </c>
      <c r="F36" s="2">
        <f t="shared" si="4"/>
        <v>3.2138910587383544E-3</v>
      </c>
      <c r="G36" s="2">
        <f t="shared" si="4"/>
        <v>0.1206143902299617</v>
      </c>
      <c r="H36" s="2">
        <f t="shared" si="4"/>
        <v>0.38883735496408633</v>
      </c>
      <c r="J36">
        <v>8251</v>
      </c>
      <c r="K36">
        <v>91157</v>
      </c>
      <c r="L36">
        <v>573574</v>
      </c>
      <c r="M36">
        <v>145537</v>
      </c>
      <c r="N36">
        <v>5398</v>
      </c>
      <c r="O36">
        <v>202582</v>
      </c>
      <c r="P36">
        <f t="shared" si="5"/>
        <v>653085</v>
      </c>
      <c r="Q36">
        <v>1679584</v>
      </c>
    </row>
    <row r="37" spans="1:17" x14ac:dyDescent="0.25">
      <c r="A37" t="s">
        <v>25</v>
      </c>
      <c r="B37" s="2">
        <f t="shared" si="4"/>
        <v>4.0074845451761459E-3</v>
      </c>
      <c r="C37" s="2">
        <f t="shared" si="4"/>
        <v>4.6880242881403369E-2</v>
      </c>
      <c r="D37" s="2">
        <f t="shared" si="4"/>
        <v>0.33874819956247354</v>
      </c>
      <c r="E37" s="2">
        <f t="shared" si="4"/>
        <v>8.6895745326188725E-2</v>
      </c>
      <c r="F37" s="2">
        <f t="shared" si="4"/>
        <v>3.2301644167608097E-3</v>
      </c>
      <c r="G37" s="2">
        <f t="shared" si="4"/>
        <v>0.12937727939420315</v>
      </c>
      <c r="H37" s="2">
        <f t="shared" si="4"/>
        <v>0.39086088387379425</v>
      </c>
      <c r="J37">
        <v>5470</v>
      </c>
      <c r="K37">
        <v>63989</v>
      </c>
      <c r="L37">
        <v>462373</v>
      </c>
      <c r="M37">
        <v>118608</v>
      </c>
      <c r="N37">
        <v>4409</v>
      </c>
      <c r="O37">
        <v>176593</v>
      </c>
      <c r="P37">
        <f t="shared" si="5"/>
        <v>533504</v>
      </c>
      <c r="Q37">
        <v>1364946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11"/>
  <sheetViews>
    <sheetView workbookViewId="0">
      <selection activeCell="D8" sqref="D8"/>
    </sheetView>
  </sheetViews>
  <sheetFormatPr baseColWidth="10" defaultColWidth="9.140625" defaultRowHeight="15" x14ac:dyDescent="0.25"/>
  <cols>
    <col min="1" max="1" width="21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7" x14ac:dyDescent="0.25">
      <c r="A1" t="s">
        <v>316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</row>
    <row r="2" spans="1:7" x14ac:dyDescent="0.25">
      <c r="A2" t="s">
        <v>606</v>
      </c>
      <c r="B2">
        <v>328</v>
      </c>
      <c r="C2">
        <v>357</v>
      </c>
      <c r="D2">
        <v>552</v>
      </c>
      <c r="E2">
        <v>1863</v>
      </c>
      <c r="F2">
        <v>103</v>
      </c>
      <c r="G2">
        <v>283</v>
      </c>
    </row>
    <row r="3" spans="1:7" x14ac:dyDescent="0.25">
      <c r="A3" t="s">
        <v>607</v>
      </c>
      <c r="B3">
        <v>2</v>
      </c>
      <c r="C3">
        <v>6</v>
      </c>
      <c r="D3">
        <v>0</v>
      </c>
      <c r="E3">
        <v>30</v>
      </c>
      <c r="F3">
        <v>0</v>
      </c>
      <c r="G3">
        <v>2</v>
      </c>
    </row>
    <row r="4" spans="1:7" x14ac:dyDescent="0.25">
      <c r="A4" t="s">
        <v>608</v>
      </c>
      <c r="B4">
        <v>0</v>
      </c>
      <c r="C4">
        <v>1</v>
      </c>
      <c r="D4">
        <v>1</v>
      </c>
      <c r="E4">
        <v>5</v>
      </c>
      <c r="F4">
        <v>0</v>
      </c>
      <c r="G4">
        <v>0</v>
      </c>
    </row>
    <row r="5" spans="1:7" x14ac:dyDescent="0.25">
      <c r="A5" t="s">
        <v>609</v>
      </c>
      <c r="B5">
        <v>0</v>
      </c>
      <c r="C5">
        <v>18</v>
      </c>
      <c r="D5">
        <v>194</v>
      </c>
      <c r="E5">
        <v>54</v>
      </c>
      <c r="F5">
        <v>3</v>
      </c>
      <c r="G5">
        <v>10</v>
      </c>
    </row>
    <row r="6" spans="1:7" x14ac:dyDescent="0.25">
      <c r="A6" t="s">
        <v>610</v>
      </c>
      <c r="B6">
        <v>146</v>
      </c>
      <c r="C6">
        <v>0</v>
      </c>
      <c r="D6">
        <v>26</v>
      </c>
      <c r="E6">
        <v>141</v>
      </c>
      <c r="F6">
        <v>10</v>
      </c>
      <c r="G6">
        <v>46</v>
      </c>
    </row>
    <row r="8" spans="1:7" x14ac:dyDescent="0.25">
      <c r="A8" t="s">
        <v>692</v>
      </c>
    </row>
    <row r="9" spans="1:7" x14ac:dyDescent="0.25">
      <c r="B9" t="s">
        <v>317</v>
      </c>
      <c r="C9" t="s">
        <v>318</v>
      </c>
      <c r="E9" t="s">
        <v>319</v>
      </c>
      <c r="F9" t="s">
        <v>320</v>
      </c>
      <c r="G9" t="s">
        <v>321</v>
      </c>
    </row>
    <row r="10" spans="1:7" x14ac:dyDescent="0.25">
      <c r="B10" t="s">
        <v>322</v>
      </c>
      <c r="E10" t="s">
        <v>323</v>
      </c>
      <c r="F10" t="s">
        <v>324</v>
      </c>
      <c r="G10" t="s">
        <v>325</v>
      </c>
    </row>
    <row r="11" spans="1:7" x14ac:dyDescent="0.25">
      <c r="F11" t="s">
        <v>326</v>
      </c>
      <c r="G11" t="s">
        <v>327</v>
      </c>
    </row>
    <row r="12" spans="1:7" x14ac:dyDescent="0.25">
      <c r="F12" t="s">
        <v>328</v>
      </c>
      <c r="G12" t="s">
        <v>329</v>
      </c>
    </row>
    <row r="13" spans="1:7" x14ac:dyDescent="0.25">
      <c r="F13" t="s">
        <v>330</v>
      </c>
    </row>
    <row r="14" spans="1:7" x14ac:dyDescent="0.25">
      <c r="F14" t="s">
        <v>331</v>
      </c>
    </row>
    <row r="15" spans="1:7" x14ac:dyDescent="0.25">
      <c r="F15" t="s">
        <v>332</v>
      </c>
    </row>
    <row r="16" spans="1:7" x14ac:dyDescent="0.25">
      <c r="F16" t="s">
        <v>333</v>
      </c>
    </row>
    <row r="17" spans="6:6" x14ac:dyDescent="0.25">
      <c r="F17" t="s">
        <v>334</v>
      </c>
    </row>
    <row r="18" spans="6:6" x14ac:dyDescent="0.25">
      <c r="F18" t="s">
        <v>335</v>
      </c>
    </row>
    <row r="19" spans="6:6" x14ac:dyDescent="0.25">
      <c r="F19" t="s">
        <v>336</v>
      </c>
    </row>
    <row r="20" spans="6:6" x14ac:dyDescent="0.25">
      <c r="F20" t="s">
        <v>337</v>
      </c>
    </row>
    <row r="21" spans="6:6" x14ac:dyDescent="0.25">
      <c r="F21" t="s">
        <v>338</v>
      </c>
    </row>
    <row r="22" spans="6:6" x14ac:dyDescent="0.25">
      <c r="F22" t="s">
        <v>339</v>
      </c>
    </row>
    <row r="23" spans="6:6" x14ac:dyDescent="0.25">
      <c r="F23" t="s">
        <v>340</v>
      </c>
    </row>
    <row r="24" spans="6:6" x14ac:dyDescent="0.25">
      <c r="F24" t="s">
        <v>341</v>
      </c>
    </row>
    <row r="25" spans="6:6" x14ac:dyDescent="0.25">
      <c r="F25" t="s">
        <v>342</v>
      </c>
    </row>
    <row r="26" spans="6:6" x14ac:dyDescent="0.25">
      <c r="F26" t="s">
        <v>343</v>
      </c>
    </row>
    <row r="27" spans="6:6" x14ac:dyDescent="0.25">
      <c r="F27" t="s">
        <v>344</v>
      </c>
    </row>
    <row r="28" spans="6:6" x14ac:dyDescent="0.25">
      <c r="F28" t="s">
        <v>345</v>
      </c>
    </row>
    <row r="29" spans="6:6" x14ac:dyDescent="0.25">
      <c r="F29" t="s">
        <v>346</v>
      </c>
    </row>
    <row r="30" spans="6:6" x14ac:dyDescent="0.25">
      <c r="F30" t="s">
        <v>347</v>
      </c>
    </row>
    <row r="31" spans="6:6" x14ac:dyDescent="0.25">
      <c r="F31" t="s">
        <v>348</v>
      </c>
    </row>
    <row r="32" spans="6:6" x14ac:dyDescent="0.25">
      <c r="F32" t="s">
        <v>349</v>
      </c>
    </row>
    <row r="33" spans="1:11" x14ac:dyDescent="0.25">
      <c r="F33" t="s">
        <v>350</v>
      </c>
    </row>
    <row r="34" spans="1:11" x14ac:dyDescent="0.25">
      <c r="F34" t="s">
        <v>351</v>
      </c>
    </row>
    <row r="36" spans="1:11" x14ac:dyDescent="0.25">
      <c r="A36" t="s">
        <v>689</v>
      </c>
    </row>
    <row r="37" spans="1:11" x14ac:dyDescent="0.25">
      <c r="D37" t="s">
        <v>352</v>
      </c>
      <c r="E37" t="s">
        <v>353</v>
      </c>
      <c r="F37" t="s">
        <v>354</v>
      </c>
      <c r="G37" t="s">
        <v>355</v>
      </c>
      <c r="H37">
        <v>2</v>
      </c>
      <c r="I37" t="s">
        <v>356</v>
      </c>
      <c r="J37">
        <v>1</v>
      </c>
    </row>
    <row r="38" spans="1:11" x14ac:dyDescent="0.25">
      <c r="F38" t="s">
        <v>357</v>
      </c>
      <c r="H38" t="s">
        <v>327</v>
      </c>
      <c r="I38">
        <v>1</v>
      </c>
    </row>
    <row r="39" spans="1:11" x14ac:dyDescent="0.25">
      <c r="F39" t="s">
        <v>358</v>
      </c>
      <c r="H39" t="s">
        <v>329</v>
      </c>
      <c r="I39">
        <v>5</v>
      </c>
    </row>
    <row r="40" spans="1:11" x14ac:dyDescent="0.25">
      <c r="F40" t="s">
        <v>359</v>
      </c>
    </row>
    <row r="42" spans="1:11" x14ac:dyDescent="0.25">
      <c r="A42" t="s">
        <v>690</v>
      </c>
    </row>
    <row r="43" spans="1:11" x14ac:dyDescent="0.25">
      <c r="A43" t="s">
        <v>360</v>
      </c>
      <c r="B43" t="s">
        <v>317</v>
      </c>
      <c r="D43" t="s">
        <v>361</v>
      </c>
      <c r="E43" t="s">
        <v>362</v>
      </c>
      <c r="F43" t="s">
        <v>363</v>
      </c>
      <c r="G43" t="s">
        <v>364</v>
      </c>
      <c r="H43" t="s">
        <v>365</v>
      </c>
      <c r="I43">
        <v>1</v>
      </c>
      <c r="J43" t="s">
        <v>366</v>
      </c>
      <c r="K43">
        <v>3</v>
      </c>
    </row>
    <row r="44" spans="1:11" x14ac:dyDescent="0.25">
      <c r="A44" t="s">
        <v>367</v>
      </c>
      <c r="B44" t="s">
        <v>368</v>
      </c>
      <c r="D44" t="s">
        <v>369</v>
      </c>
      <c r="F44" t="s">
        <v>370</v>
      </c>
      <c r="I44" t="s">
        <v>321</v>
      </c>
      <c r="J44">
        <v>10</v>
      </c>
    </row>
    <row r="45" spans="1:11" x14ac:dyDescent="0.25">
      <c r="B45" t="s">
        <v>322</v>
      </c>
      <c r="D45" t="s">
        <v>371</v>
      </c>
      <c r="F45" t="s">
        <v>372</v>
      </c>
      <c r="I45" t="s">
        <v>356</v>
      </c>
      <c r="J45">
        <v>194</v>
      </c>
    </row>
    <row r="46" spans="1:11" x14ac:dyDescent="0.25">
      <c r="B46" t="s">
        <v>373</v>
      </c>
      <c r="D46" t="s">
        <v>374</v>
      </c>
      <c r="F46" t="s">
        <v>375</v>
      </c>
      <c r="I46" t="s">
        <v>327</v>
      </c>
      <c r="J46">
        <v>18</v>
      </c>
    </row>
    <row r="47" spans="1:11" x14ac:dyDescent="0.25">
      <c r="B47" t="s">
        <v>376</v>
      </c>
      <c r="F47" t="s">
        <v>377</v>
      </c>
      <c r="I47" t="s">
        <v>329</v>
      </c>
      <c r="J47">
        <v>54</v>
      </c>
    </row>
    <row r="48" spans="1:11" x14ac:dyDescent="0.25">
      <c r="B48" t="s">
        <v>378</v>
      </c>
      <c r="F48" t="s">
        <v>379</v>
      </c>
    </row>
    <row r="49" spans="6:6" x14ac:dyDescent="0.25">
      <c r="F49" t="s">
        <v>380</v>
      </c>
    </row>
    <row r="50" spans="6:6" x14ac:dyDescent="0.25">
      <c r="F50" t="s">
        <v>381</v>
      </c>
    </row>
    <row r="51" spans="6:6" x14ac:dyDescent="0.25">
      <c r="F51" t="s">
        <v>382</v>
      </c>
    </row>
    <row r="52" spans="6:6" x14ac:dyDescent="0.25">
      <c r="F52" t="s">
        <v>383</v>
      </c>
    </row>
    <row r="53" spans="6:6" x14ac:dyDescent="0.25">
      <c r="F53" t="s">
        <v>384</v>
      </c>
    </row>
    <row r="54" spans="6:6" x14ac:dyDescent="0.25">
      <c r="F54" t="s">
        <v>385</v>
      </c>
    </row>
    <row r="55" spans="6:6" x14ac:dyDescent="0.25">
      <c r="F55" t="s">
        <v>386</v>
      </c>
    </row>
    <row r="56" spans="6:6" x14ac:dyDescent="0.25">
      <c r="F56" t="s">
        <v>387</v>
      </c>
    </row>
    <row r="57" spans="6:6" x14ac:dyDescent="0.25">
      <c r="F57" t="s">
        <v>388</v>
      </c>
    </row>
    <row r="58" spans="6:6" x14ac:dyDescent="0.25">
      <c r="F58" t="s">
        <v>389</v>
      </c>
    </row>
    <row r="59" spans="6:6" x14ac:dyDescent="0.25">
      <c r="F59" t="s">
        <v>334</v>
      </c>
    </row>
    <row r="60" spans="6:6" x14ac:dyDescent="0.25">
      <c r="F60" t="s">
        <v>390</v>
      </c>
    </row>
    <row r="61" spans="6:6" x14ac:dyDescent="0.25">
      <c r="F61" t="s">
        <v>391</v>
      </c>
    </row>
    <row r="62" spans="6:6" x14ac:dyDescent="0.25">
      <c r="F62" t="s">
        <v>392</v>
      </c>
    </row>
    <row r="63" spans="6:6" x14ac:dyDescent="0.25">
      <c r="F63" t="s">
        <v>336</v>
      </c>
    </row>
    <row r="64" spans="6:6" x14ac:dyDescent="0.25">
      <c r="F64" t="s">
        <v>393</v>
      </c>
    </row>
    <row r="65" spans="6:6" x14ac:dyDescent="0.25">
      <c r="F65" t="s">
        <v>394</v>
      </c>
    </row>
    <row r="66" spans="6:6" x14ac:dyDescent="0.25">
      <c r="F66" t="s">
        <v>337</v>
      </c>
    </row>
    <row r="67" spans="6:6" x14ac:dyDescent="0.25">
      <c r="F67" t="s">
        <v>395</v>
      </c>
    </row>
    <row r="68" spans="6:6" x14ac:dyDescent="0.25">
      <c r="F68" t="s">
        <v>339</v>
      </c>
    </row>
    <row r="69" spans="6:6" x14ac:dyDescent="0.25">
      <c r="F69" t="s">
        <v>396</v>
      </c>
    </row>
    <row r="70" spans="6:6" x14ac:dyDescent="0.25">
      <c r="F70" t="s">
        <v>397</v>
      </c>
    </row>
    <row r="71" spans="6:6" x14ac:dyDescent="0.25">
      <c r="F71" t="s">
        <v>398</v>
      </c>
    </row>
    <row r="72" spans="6:6" x14ac:dyDescent="0.25">
      <c r="F72" t="s">
        <v>399</v>
      </c>
    </row>
    <row r="73" spans="6:6" x14ac:dyDescent="0.25">
      <c r="F73" t="s">
        <v>400</v>
      </c>
    </row>
    <row r="74" spans="6:6" x14ac:dyDescent="0.25">
      <c r="F74" t="s">
        <v>401</v>
      </c>
    </row>
    <row r="75" spans="6:6" x14ac:dyDescent="0.25">
      <c r="F75" t="s">
        <v>342</v>
      </c>
    </row>
    <row r="76" spans="6:6" x14ac:dyDescent="0.25">
      <c r="F76" t="s">
        <v>402</v>
      </c>
    </row>
    <row r="77" spans="6:6" x14ac:dyDescent="0.25">
      <c r="F77" t="s">
        <v>403</v>
      </c>
    </row>
    <row r="78" spans="6:6" x14ac:dyDescent="0.25">
      <c r="F78" t="s">
        <v>343</v>
      </c>
    </row>
    <row r="79" spans="6:6" x14ac:dyDescent="0.25">
      <c r="F79" t="s">
        <v>344</v>
      </c>
    </row>
    <row r="80" spans="6:6" x14ac:dyDescent="0.25">
      <c r="F80" t="s">
        <v>404</v>
      </c>
    </row>
    <row r="81" spans="1:14" x14ac:dyDescent="0.25">
      <c r="F81" t="s">
        <v>405</v>
      </c>
    </row>
    <row r="82" spans="1:14" x14ac:dyDescent="0.25">
      <c r="F82" t="s">
        <v>347</v>
      </c>
    </row>
    <row r="83" spans="1:14" x14ac:dyDescent="0.25">
      <c r="F83" t="s">
        <v>406</v>
      </c>
    </row>
    <row r="84" spans="1:14" x14ac:dyDescent="0.25">
      <c r="F84" t="s">
        <v>407</v>
      </c>
    </row>
    <row r="85" spans="1:14" x14ac:dyDescent="0.25">
      <c r="F85" t="s">
        <v>350</v>
      </c>
    </row>
    <row r="86" spans="1:14" x14ac:dyDescent="0.25">
      <c r="F86" t="s">
        <v>408</v>
      </c>
    </row>
    <row r="87" spans="1:14" x14ac:dyDescent="0.25">
      <c r="F87" t="s">
        <v>409</v>
      </c>
    </row>
    <row r="88" spans="1:14" x14ac:dyDescent="0.25">
      <c r="F88" t="s">
        <v>410</v>
      </c>
    </row>
    <row r="89" spans="1:14" x14ac:dyDescent="0.25">
      <c r="F89" t="s">
        <v>411</v>
      </c>
    </row>
    <row r="91" spans="1:14" x14ac:dyDescent="0.25">
      <c r="A91" t="s">
        <v>691</v>
      </c>
    </row>
    <row r="92" spans="1:14" x14ac:dyDescent="0.25">
      <c r="A92" t="s">
        <v>412</v>
      </c>
      <c r="B92" t="s">
        <v>413</v>
      </c>
      <c r="C92" t="s">
        <v>414</v>
      </c>
      <c r="D92" t="s">
        <v>415</v>
      </c>
      <c r="F92" t="s">
        <v>416</v>
      </c>
      <c r="G92" t="s">
        <v>417</v>
      </c>
      <c r="H92">
        <v>2</v>
      </c>
      <c r="I92" t="s">
        <v>418</v>
      </c>
      <c r="J92">
        <v>1</v>
      </c>
      <c r="K92" t="s">
        <v>419</v>
      </c>
      <c r="L92">
        <v>3</v>
      </c>
      <c r="M92" t="s">
        <v>366</v>
      </c>
      <c r="N92">
        <v>10</v>
      </c>
    </row>
    <row r="93" spans="1:14" x14ac:dyDescent="0.25">
      <c r="A93" t="s">
        <v>420</v>
      </c>
      <c r="B93" t="s">
        <v>421</v>
      </c>
      <c r="C93" t="s">
        <v>422</v>
      </c>
      <c r="D93" t="s">
        <v>423</v>
      </c>
      <c r="F93" t="s">
        <v>424</v>
      </c>
      <c r="J93" t="s">
        <v>321</v>
      </c>
      <c r="K93">
        <v>46</v>
      </c>
    </row>
    <row r="94" spans="1:14" x14ac:dyDescent="0.25">
      <c r="A94" t="s">
        <v>425</v>
      </c>
      <c r="B94" t="s">
        <v>426</v>
      </c>
      <c r="C94" t="s">
        <v>427</v>
      </c>
      <c r="F94" t="s">
        <v>428</v>
      </c>
      <c r="J94" t="s">
        <v>325</v>
      </c>
      <c r="K94">
        <v>146</v>
      </c>
    </row>
    <row r="95" spans="1:14" x14ac:dyDescent="0.25">
      <c r="A95" t="s">
        <v>429</v>
      </c>
      <c r="B95" t="s">
        <v>430</v>
      </c>
      <c r="C95" t="s">
        <v>431</v>
      </c>
      <c r="F95" t="s">
        <v>432</v>
      </c>
      <c r="J95" t="s">
        <v>356</v>
      </c>
      <c r="K95">
        <v>26</v>
      </c>
    </row>
    <row r="96" spans="1:14" x14ac:dyDescent="0.25">
      <c r="A96" t="s">
        <v>433</v>
      </c>
      <c r="B96" t="s">
        <v>434</v>
      </c>
      <c r="C96" t="s">
        <v>435</v>
      </c>
      <c r="F96" t="s">
        <v>436</v>
      </c>
      <c r="J96" t="s">
        <v>329</v>
      </c>
      <c r="K96">
        <v>141</v>
      </c>
    </row>
    <row r="97" spans="1:6" x14ac:dyDescent="0.25">
      <c r="A97" t="s">
        <v>437</v>
      </c>
      <c r="B97" t="s">
        <v>438</v>
      </c>
      <c r="C97" t="s">
        <v>439</v>
      </c>
      <c r="F97" t="s">
        <v>440</v>
      </c>
    </row>
    <row r="98" spans="1:6" x14ac:dyDescent="0.25">
      <c r="A98" t="s">
        <v>441</v>
      </c>
      <c r="B98" t="s">
        <v>442</v>
      </c>
      <c r="C98" t="s">
        <v>443</v>
      </c>
      <c r="F98" t="s">
        <v>444</v>
      </c>
    </row>
    <row r="99" spans="1:6" x14ac:dyDescent="0.25">
      <c r="A99" t="s">
        <v>445</v>
      </c>
      <c r="C99" t="s">
        <v>446</v>
      </c>
      <c r="F99" t="s">
        <v>447</v>
      </c>
    </row>
    <row r="100" spans="1:6" x14ac:dyDescent="0.25">
      <c r="A100" t="s">
        <v>448</v>
      </c>
      <c r="C100" t="s">
        <v>449</v>
      </c>
      <c r="F100" t="s">
        <v>450</v>
      </c>
    </row>
    <row r="101" spans="1:6" x14ac:dyDescent="0.25">
      <c r="A101" t="s">
        <v>451</v>
      </c>
      <c r="C101" t="s">
        <v>452</v>
      </c>
      <c r="F101" t="s">
        <v>453</v>
      </c>
    </row>
    <row r="102" spans="1:6" x14ac:dyDescent="0.25">
      <c r="C102" t="s">
        <v>454</v>
      </c>
      <c r="F102" t="s">
        <v>455</v>
      </c>
    </row>
    <row r="103" spans="1:6" x14ac:dyDescent="0.25">
      <c r="C103" t="s">
        <v>456</v>
      </c>
      <c r="F103" t="s">
        <v>457</v>
      </c>
    </row>
    <row r="104" spans="1:6" x14ac:dyDescent="0.25">
      <c r="C104" t="s">
        <v>458</v>
      </c>
      <c r="F104" t="s">
        <v>459</v>
      </c>
    </row>
    <row r="105" spans="1:6" x14ac:dyDescent="0.25">
      <c r="C105" t="s">
        <v>460</v>
      </c>
      <c r="F105" t="s">
        <v>461</v>
      </c>
    </row>
    <row r="106" spans="1:6" x14ac:dyDescent="0.25">
      <c r="C106" t="s">
        <v>462</v>
      </c>
      <c r="F106" t="s">
        <v>463</v>
      </c>
    </row>
    <row r="107" spans="1:6" x14ac:dyDescent="0.25">
      <c r="C107" t="s">
        <v>464</v>
      </c>
      <c r="F107" t="s">
        <v>465</v>
      </c>
    </row>
    <row r="108" spans="1:6" x14ac:dyDescent="0.25">
      <c r="C108" t="s">
        <v>466</v>
      </c>
      <c r="F108" t="s">
        <v>467</v>
      </c>
    </row>
    <row r="109" spans="1:6" x14ac:dyDescent="0.25">
      <c r="C109" t="s">
        <v>468</v>
      </c>
      <c r="F109" t="s">
        <v>469</v>
      </c>
    </row>
    <row r="110" spans="1:6" x14ac:dyDescent="0.25">
      <c r="C110" t="s">
        <v>470</v>
      </c>
      <c r="F110" t="s">
        <v>471</v>
      </c>
    </row>
    <row r="111" spans="1:6" x14ac:dyDescent="0.25">
      <c r="C111" t="s">
        <v>472</v>
      </c>
      <c r="F111" t="s">
        <v>473</v>
      </c>
    </row>
    <row r="112" spans="1:6" x14ac:dyDescent="0.25">
      <c r="C112" t="s">
        <v>474</v>
      </c>
      <c r="F112" t="s">
        <v>475</v>
      </c>
    </row>
    <row r="113" spans="3:6" x14ac:dyDescent="0.25">
      <c r="C113" t="s">
        <v>476</v>
      </c>
      <c r="F113" t="s">
        <v>477</v>
      </c>
    </row>
    <row r="114" spans="3:6" x14ac:dyDescent="0.25">
      <c r="C114" t="s">
        <v>478</v>
      </c>
      <c r="F114" t="s">
        <v>479</v>
      </c>
    </row>
    <row r="115" spans="3:6" x14ac:dyDescent="0.25">
      <c r="C115" t="s">
        <v>480</v>
      </c>
      <c r="F115" t="s">
        <v>481</v>
      </c>
    </row>
    <row r="116" spans="3:6" x14ac:dyDescent="0.25">
      <c r="C116" t="s">
        <v>482</v>
      </c>
      <c r="F116" t="s">
        <v>483</v>
      </c>
    </row>
    <row r="117" spans="3:6" x14ac:dyDescent="0.25">
      <c r="C117" t="s">
        <v>484</v>
      </c>
      <c r="F117" t="s">
        <v>485</v>
      </c>
    </row>
    <row r="118" spans="3:6" x14ac:dyDescent="0.25">
      <c r="C118" t="s">
        <v>486</v>
      </c>
      <c r="F118" t="s">
        <v>487</v>
      </c>
    </row>
    <row r="119" spans="3:6" x14ac:dyDescent="0.25">
      <c r="C119" t="s">
        <v>488</v>
      </c>
      <c r="F119" t="s">
        <v>489</v>
      </c>
    </row>
    <row r="120" spans="3:6" x14ac:dyDescent="0.25">
      <c r="C120" t="s">
        <v>490</v>
      </c>
      <c r="F120" t="s">
        <v>491</v>
      </c>
    </row>
    <row r="121" spans="3:6" x14ac:dyDescent="0.25">
      <c r="C121" t="s">
        <v>492</v>
      </c>
      <c r="F121" t="s">
        <v>493</v>
      </c>
    </row>
    <row r="122" spans="3:6" x14ac:dyDescent="0.25">
      <c r="C122" t="s">
        <v>494</v>
      </c>
      <c r="F122" t="s">
        <v>495</v>
      </c>
    </row>
    <row r="123" spans="3:6" x14ac:dyDescent="0.25">
      <c r="C123" t="s">
        <v>496</v>
      </c>
      <c r="F123" t="s">
        <v>497</v>
      </c>
    </row>
    <row r="124" spans="3:6" x14ac:dyDescent="0.25">
      <c r="C124" t="s">
        <v>498</v>
      </c>
      <c r="F124" t="s">
        <v>499</v>
      </c>
    </row>
    <row r="125" spans="3:6" x14ac:dyDescent="0.25">
      <c r="C125" t="s">
        <v>500</v>
      </c>
      <c r="F125" t="s">
        <v>501</v>
      </c>
    </row>
    <row r="126" spans="3:6" x14ac:dyDescent="0.25">
      <c r="C126" t="s">
        <v>502</v>
      </c>
      <c r="F126" t="s">
        <v>503</v>
      </c>
    </row>
    <row r="127" spans="3:6" x14ac:dyDescent="0.25">
      <c r="C127" t="s">
        <v>504</v>
      </c>
      <c r="F127" t="s">
        <v>505</v>
      </c>
    </row>
    <row r="128" spans="3:6" x14ac:dyDescent="0.25">
      <c r="C128" t="s">
        <v>506</v>
      </c>
      <c r="F128" t="s">
        <v>507</v>
      </c>
    </row>
    <row r="129" spans="3:6" x14ac:dyDescent="0.25">
      <c r="C129" t="s">
        <v>508</v>
      </c>
      <c r="F129" t="s">
        <v>509</v>
      </c>
    </row>
    <row r="130" spans="3:6" x14ac:dyDescent="0.25">
      <c r="C130" t="s">
        <v>510</v>
      </c>
      <c r="F130" t="s">
        <v>511</v>
      </c>
    </row>
    <row r="131" spans="3:6" x14ac:dyDescent="0.25">
      <c r="C131" t="s">
        <v>512</v>
      </c>
      <c r="F131" t="s">
        <v>513</v>
      </c>
    </row>
    <row r="132" spans="3:6" x14ac:dyDescent="0.25">
      <c r="C132" t="s">
        <v>514</v>
      </c>
      <c r="F132" t="s">
        <v>515</v>
      </c>
    </row>
    <row r="133" spans="3:6" x14ac:dyDescent="0.25">
      <c r="C133" t="s">
        <v>516</v>
      </c>
      <c r="F133" t="s">
        <v>517</v>
      </c>
    </row>
    <row r="134" spans="3:6" x14ac:dyDescent="0.25">
      <c r="C134" t="s">
        <v>518</v>
      </c>
      <c r="F134" t="s">
        <v>519</v>
      </c>
    </row>
    <row r="135" spans="3:6" x14ac:dyDescent="0.25">
      <c r="C135" t="s">
        <v>520</v>
      </c>
      <c r="F135" t="s">
        <v>521</v>
      </c>
    </row>
    <row r="136" spans="3:6" x14ac:dyDescent="0.25">
      <c r="F136" t="s">
        <v>522</v>
      </c>
    </row>
    <row r="137" spans="3:6" x14ac:dyDescent="0.25">
      <c r="F137" t="s">
        <v>523</v>
      </c>
    </row>
    <row r="138" spans="3:6" x14ac:dyDescent="0.25">
      <c r="F138" t="s">
        <v>524</v>
      </c>
    </row>
    <row r="139" spans="3:6" x14ac:dyDescent="0.25">
      <c r="F139" t="s">
        <v>525</v>
      </c>
    </row>
    <row r="140" spans="3:6" x14ac:dyDescent="0.25">
      <c r="F140" t="s">
        <v>526</v>
      </c>
    </row>
    <row r="141" spans="3:6" x14ac:dyDescent="0.25">
      <c r="F141" t="s">
        <v>527</v>
      </c>
    </row>
    <row r="142" spans="3:6" x14ac:dyDescent="0.25">
      <c r="F142" t="s">
        <v>528</v>
      </c>
    </row>
    <row r="143" spans="3:6" x14ac:dyDescent="0.25">
      <c r="F143" t="s">
        <v>529</v>
      </c>
    </row>
    <row r="144" spans="3:6" x14ac:dyDescent="0.25">
      <c r="F144" t="s">
        <v>530</v>
      </c>
    </row>
    <row r="145" spans="6:6" x14ac:dyDescent="0.25">
      <c r="F145" t="s">
        <v>531</v>
      </c>
    </row>
    <row r="146" spans="6:6" x14ac:dyDescent="0.25">
      <c r="F146" t="s">
        <v>532</v>
      </c>
    </row>
    <row r="147" spans="6:6" x14ac:dyDescent="0.25">
      <c r="F147" t="s">
        <v>533</v>
      </c>
    </row>
    <row r="148" spans="6:6" x14ac:dyDescent="0.25">
      <c r="F148" t="s">
        <v>534</v>
      </c>
    </row>
    <row r="149" spans="6:6" x14ac:dyDescent="0.25">
      <c r="F149" t="s">
        <v>535</v>
      </c>
    </row>
    <row r="150" spans="6:6" x14ac:dyDescent="0.25">
      <c r="F150" t="s">
        <v>536</v>
      </c>
    </row>
    <row r="151" spans="6:6" x14ac:dyDescent="0.25">
      <c r="F151" t="s">
        <v>537</v>
      </c>
    </row>
    <row r="152" spans="6:6" x14ac:dyDescent="0.25">
      <c r="F152" t="s">
        <v>538</v>
      </c>
    </row>
    <row r="153" spans="6:6" x14ac:dyDescent="0.25">
      <c r="F153" t="s">
        <v>539</v>
      </c>
    </row>
    <row r="154" spans="6:6" x14ac:dyDescent="0.25">
      <c r="F154" t="s">
        <v>540</v>
      </c>
    </row>
    <row r="155" spans="6:6" x14ac:dyDescent="0.25">
      <c r="F155" t="s">
        <v>541</v>
      </c>
    </row>
    <row r="156" spans="6:6" x14ac:dyDescent="0.25">
      <c r="F156" t="s">
        <v>542</v>
      </c>
    </row>
    <row r="157" spans="6:6" x14ac:dyDescent="0.25">
      <c r="F157" t="s">
        <v>543</v>
      </c>
    </row>
    <row r="158" spans="6:6" x14ac:dyDescent="0.25">
      <c r="F158" t="s">
        <v>544</v>
      </c>
    </row>
    <row r="159" spans="6:6" x14ac:dyDescent="0.25">
      <c r="F159" t="s">
        <v>545</v>
      </c>
    </row>
    <row r="160" spans="6:6" x14ac:dyDescent="0.25">
      <c r="F160" t="s">
        <v>546</v>
      </c>
    </row>
    <row r="161" spans="6:6" x14ac:dyDescent="0.25">
      <c r="F161" t="s">
        <v>547</v>
      </c>
    </row>
    <row r="162" spans="6:6" x14ac:dyDescent="0.25">
      <c r="F162" t="s">
        <v>548</v>
      </c>
    </row>
    <row r="163" spans="6:6" x14ac:dyDescent="0.25">
      <c r="F163" t="s">
        <v>549</v>
      </c>
    </row>
    <row r="164" spans="6:6" x14ac:dyDescent="0.25">
      <c r="F164" t="s">
        <v>550</v>
      </c>
    </row>
    <row r="165" spans="6:6" x14ac:dyDescent="0.25">
      <c r="F165" t="s">
        <v>551</v>
      </c>
    </row>
    <row r="166" spans="6:6" x14ac:dyDescent="0.25">
      <c r="F166" t="s">
        <v>552</v>
      </c>
    </row>
    <row r="167" spans="6:6" x14ac:dyDescent="0.25">
      <c r="F167" t="s">
        <v>553</v>
      </c>
    </row>
    <row r="168" spans="6:6" x14ac:dyDescent="0.25">
      <c r="F168" t="s">
        <v>554</v>
      </c>
    </row>
    <row r="169" spans="6:6" x14ac:dyDescent="0.25">
      <c r="F169" t="s">
        <v>555</v>
      </c>
    </row>
    <row r="170" spans="6:6" x14ac:dyDescent="0.25">
      <c r="F170" t="s">
        <v>556</v>
      </c>
    </row>
    <row r="171" spans="6:6" x14ac:dyDescent="0.25">
      <c r="F171" t="s">
        <v>557</v>
      </c>
    </row>
    <row r="172" spans="6:6" x14ac:dyDescent="0.25">
      <c r="F172" t="s">
        <v>558</v>
      </c>
    </row>
    <row r="173" spans="6:6" x14ac:dyDescent="0.25">
      <c r="F173" t="s">
        <v>559</v>
      </c>
    </row>
    <row r="174" spans="6:6" x14ac:dyDescent="0.25">
      <c r="F174" t="s">
        <v>560</v>
      </c>
    </row>
    <row r="175" spans="6:6" x14ac:dyDescent="0.25">
      <c r="F175" t="s">
        <v>561</v>
      </c>
    </row>
    <row r="176" spans="6:6" x14ac:dyDescent="0.25">
      <c r="F176" t="s">
        <v>562</v>
      </c>
    </row>
    <row r="177" spans="6:6" x14ac:dyDescent="0.25">
      <c r="F177" t="s">
        <v>563</v>
      </c>
    </row>
    <row r="178" spans="6:6" x14ac:dyDescent="0.25">
      <c r="F178" t="s">
        <v>564</v>
      </c>
    </row>
    <row r="179" spans="6:6" x14ac:dyDescent="0.25">
      <c r="F179" t="s">
        <v>565</v>
      </c>
    </row>
    <row r="180" spans="6:6" x14ac:dyDescent="0.25">
      <c r="F180" t="s">
        <v>566</v>
      </c>
    </row>
    <row r="181" spans="6:6" x14ac:dyDescent="0.25">
      <c r="F181" t="s">
        <v>567</v>
      </c>
    </row>
    <row r="182" spans="6:6" x14ac:dyDescent="0.25">
      <c r="F182" t="s">
        <v>568</v>
      </c>
    </row>
    <row r="183" spans="6:6" x14ac:dyDescent="0.25">
      <c r="F183" t="s">
        <v>569</v>
      </c>
    </row>
    <row r="184" spans="6:6" x14ac:dyDescent="0.25">
      <c r="F184" t="s">
        <v>570</v>
      </c>
    </row>
    <row r="185" spans="6:6" x14ac:dyDescent="0.25">
      <c r="F185" t="s">
        <v>571</v>
      </c>
    </row>
    <row r="186" spans="6:6" x14ac:dyDescent="0.25">
      <c r="F186" t="s">
        <v>572</v>
      </c>
    </row>
    <row r="187" spans="6:6" x14ac:dyDescent="0.25">
      <c r="F187" t="s">
        <v>573</v>
      </c>
    </row>
    <row r="188" spans="6:6" x14ac:dyDescent="0.25">
      <c r="F188" t="s">
        <v>574</v>
      </c>
    </row>
    <row r="189" spans="6:6" x14ac:dyDescent="0.25">
      <c r="F189" t="s">
        <v>575</v>
      </c>
    </row>
    <row r="190" spans="6:6" x14ac:dyDescent="0.25">
      <c r="F190" t="s">
        <v>576</v>
      </c>
    </row>
    <row r="191" spans="6:6" x14ac:dyDescent="0.25">
      <c r="F191" t="s">
        <v>577</v>
      </c>
    </row>
    <row r="192" spans="6:6" x14ac:dyDescent="0.25">
      <c r="F192" t="s">
        <v>578</v>
      </c>
    </row>
    <row r="193" spans="6:6" x14ac:dyDescent="0.25">
      <c r="F193" t="s">
        <v>579</v>
      </c>
    </row>
    <row r="194" spans="6:6" x14ac:dyDescent="0.25">
      <c r="F194" t="s">
        <v>580</v>
      </c>
    </row>
    <row r="195" spans="6:6" x14ac:dyDescent="0.25">
      <c r="F195" t="s">
        <v>581</v>
      </c>
    </row>
    <row r="196" spans="6:6" x14ac:dyDescent="0.25">
      <c r="F196" t="s">
        <v>582</v>
      </c>
    </row>
    <row r="197" spans="6:6" x14ac:dyDescent="0.25">
      <c r="F197" t="s">
        <v>583</v>
      </c>
    </row>
    <row r="198" spans="6:6" x14ac:dyDescent="0.25">
      <c r="F198" t="s">
        <v>584</v>
      </c>
    </row>
    <row r="199" spans="6:6" x14ac:dyDescent="0.25">
      <c r="F199" t="s">
        <v>585</v>
      </c>
    </row>
    <row r="200" spans="6:6" x14ac:dyDescent="0.25">
      <c r="F200" t="s">
        <v>586</v>
      </c>
    </row>
    <row r="201" spans="6:6" x14ac:dyDescent="0.25">
      <c r="F201" t="s">
        <v>587</v>
      </c>
    </row>
    <row r="202" spans="6:6" x14ac:dyDescent="0.25">
      <c r="F202" t="s">
        <v>588</v>
      </c>
    </row>
    <row r="203" spans="6:6" x14ac:dyDescent="0.25">
      <c r="F203" t="s">
        <v>589</v>
      </c>
    </row>
    <row r="204" spans="6:6" x14ac:dyDescent="0.25">
      <c r="F204" t="s">
        <v>590</v>
      </c>
    </row>
    <row r="205" spans="6:6" x14ac:dyDescent="0.25">
      <c r="F205" t="s">
        <v>591</v>
      </c>
    </row>
    <row r="206" spans="6:6" x14ac:dyDescent="0.25">
      <c r="F206" t="s">
        <v>592</v>
      </c>
    </row>
    <row r="207" spans="6:6" x14ac:dyDescent="0.25">
      <c r="F207" t="s">
        <v>593</v>
      </c>
    </row>
    <row r="208" spans="6:6" x14ac:dyDescent="0.25">
      <c r="F208" t="s">
        <v>594</v>
      </c>
    </row>
    <row r="209" spans="6:6" x14ac:dyDescent="0.25">
      <c r="F209" t="s">
        <v>595</v>
      </c>
    </row>
    <row r="210" spans="6:6" x14ac:dyDescent="0.25">
      <c r="F210" t="s">
        <v>596</v>
      </c>
    </row>
    <row r="211" spans="6:6" x14ac:dyDescent="0.25">
      <c r="F211" t="s">
        <v>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46"/>
  <sheetViews>
    <sheetView workbookViewId="0">
      <selection activeCell="J29" sqref="J29"/>
    </sheetView>
  </sheetViews>
  <sheetFormatPr baseColWidth="10" defaultRowHeight="15" x14ac:dyDescent="0.25"/>
  <cols>
    <col min="1" max="1" width="15.28515625" bestFit="1" customWidth="1"/>
    <col min="2" max="2" width="21.5703125" bestFit="1" customWidth="1"/>
    <col min="3" max="3" width="32.28515625" bestFit="1" customWidth="1"/>
    <col min="4" max="4" width="18.5703125" bestFit="1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14" x14ac:dyDescent="0.25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</row>
    <row r="2" spans="1:14" x14ac:dyDescent="0.25">
      <c r="A2" t="s">
        <v>688</v>
      </c>
      <c r="B2">
        <v>0</v>
      </c>
      <c r="C2">
        <v>0</v>
      </c>
      <c r="D2">
        <v>37</v>
      </c>
      <c r="E2">
        <v>27</v>
      </c>
      <c r="F2">
        <v>2</v>
      </c>
      <c r="G2">
        <v>5</v>
      </c>
    </row>
    <row r="3" spans="1:14" x14ac:dyDescent="0.25">
      <c r="B3">
        <v>15</v>
      </c>
      <c r="C3">
        <v>25</v>
      </c>
    </row>
    <row r="5" spans="1:14" x14ac:dyDescent="0.25">
      <c r="A5" t="s">
        <v>425</v>
      </c>
      <c r="B5" s="13" t="s">
        <v>659</v>
      </c>
      <c r="C5" s="15" t="s">
        <v>414</v>
      </c>
      <c r="D5" t="s">
        <v>687</v>
      </c>
      <c r="E5" s="14" t="s">
        <v>319</v>
      </c>
      <c r="F5" t="s">
        <v>686</v>
      </c>
      <c r="I5" s="14" t="s">
        <v>693</v>
      </c>
    </row>
    <row r="6" spans="1:14" x14ac:dyDescent="0.25">
      <c r="A6" t="s">
        <v>685</v>
      </c>
      <c r="B6" t="s">
        <v>684</v>
      </c>
      <c r="C6" t="s">
        <v>683</v>
      </c>
      <c r="E6" s="14" t="s">
        <v>645</v>
      </c>
      <c r="F6" t="s">
        <v>682</v>
      </c>
      <c r="M6" t="s">
        <v>319</v>
      </c>
      <c r="N6" t="s">
        <v>328</v>
      </c>
    </row>
    <row r="7" spans="1:14" x14ac:dyDescent="0.25">
      <c r="A7" t="s">
        <v>681</v>
      </c>
      <c r="B7" s="13" t="s">
        <v>680</v>
      </c>
      <c r="C7" t="s">
        <v>679</v>
      </c>
      <c r="E7" t="s">
        <v>678</v>
      </c>
      <c r="F7" s="15" t="s">
        <v>644</v>
      </c>
      <c r="M7" t="s">
        <v>645</v>
      </c>
      <c r="N7" t="s">
        <v>335</v>
      </c>
    </row>
    <row r="8" spans="1:14" x14ac:dyDescent="0.25">
      <c r="B8" t="s">
        <v>677</v>
      </c>
      <c r="C8" t="s">
        <v>676</v>
      </c>
      <c r="E8" s="14" t="s">
        <v>675</v>
      </c>
      <c r="F8" t="s">
        <v>370</v>
      </c>
      <c r="M8" t="s">
        <v>640</v>
      </c>
      <c r="N8" t="s">
        <v>336</v>
      </c>
    </row>
    <row r="9" spans="1:14" x14ac:dyDescent="0.25">
      <c r="B9" t="s">
        <v>674</v>
      </c>
      <c r="C9" t="s">
        <v>673</v>
      </c>
      <c r="F9" t="s">
        <v>672</v>
      </c>
      <c r="N9" t="s">
        <v>337</v>
      </c>
    </row>
    <row r="10" spans="1:14" x14ac:dyDescent="0.25">
      <c r="B10" t="s">
        <v>671</v>
      </c>
      <c r="C10" s="15" t="s">
        <v>641</v>
      </c>
      <c r="F10" s="14" t="s">
        <v>328</v>
      </c>
      <c r="N10" t="s">
        <v>399</v>
      </c>
    </row>
    <row r="11" spans="1:14" x14ac:dyDescent="0.25">
      <c r="B11" t="s">
        <v>670</v>
      </c>
      <c r="C11" t="s">
        <v>669</v>
      </c>
      <c r="F11" t="s">
        <v>668</v>
      </c>
      <c r="N11" t="s">
        <v>341</v>
      </c>
    </row>
    <row r="12" spans="1:14" x14ac:dyDescent="0.25">
      <c r="B12" t="s">
        <v>667</v>
      </c>
      <c r="C12" t="s">
        <v>666</v>
      </c>
      <c r="F12" s="13" t="s">
        <v>386</v>
      </c>
    </row>
    <row r="13" spans="1:14" x14ac:dyDescent="0.25">
      <c r="B13" t="s">
        <v>665</v>
      </c>
      <c r="C13" s="15" t="s">
        <v>664</v>
      </c>
      <c r="F13" t="s">
        <v>663</v>
      </c>
      <c r="I13" s="16" t="s">
        <v>694</v>
      </c>
    </row>
    <row r="14" spans="1:14" x14ac:dyDescent="0.25">
      <c r="B14" t="s">
        <v>662</v>
      </c>
      <c r="F14" s="13" t="s">
        <v>389</v>
      </c>
    </row>
    <row r="15" spans="1:14" x14ac:dyDescent="0.25">
      <c r="B15" s="13" t="s">
        <v>656</v>
      </c>
      <c r="F15" s="15" t="s">
        <v>519</v>
      </c>
      <c r="I15" s="13" t="s">
        <v>695</v>
      </c>
    </row>
    <row r="16" spans="1:14" x14ac:dyDescent="0.25">
      <c r="B16" t="s">
        <v>661</v>
      </c>
      <c r="F16" t="s">
        <v>660</v>
      </c>
      <c r="J16" t="s">
        <v>659</v>
      </c>
      <c r="N16" t="s">
        <v>370</v>
      </c>
    </row>
    <row r="17" spans="2:14" x14ac:dyDescent="0.25">
      <c r="B17" t="s">
        <v>658</v>
      </c>
      <c r="F17" t="s">
        <v>657</v>
      </c>
      <c r="J17" t="s">
        <v>656</v>
      </c>
      <c r="N17" t="s">
        <v>386</v>
      </c>
    </row>
    <row r="18" spans="2:14" x14ac:dyDescent="0.25">
      <c r="B18" s="15" t="s">
        <v>655</v>
      </c>
      <c r="F18" s="14" t="s">
        <v>335</v>
      </c>
      <c r="J18" t="s">
        <v>654</v>
      </c>
      <c r="N18" t="s">
        <v>389</v>
      </c>
    </row>
    <row r="19" spans="2:14" x14ac:dyDescent="0.25">
      <c r="B19" s="13" t="s">
        <v>654</v>
      </c>
      <c r="F19" t="s">
        <v>653</v>
      </c>
      <c r="J19" t="s">
        <v>630</v>
      </c>
    </row>
    <row r="20" spans="2:14" x14ac:dyDescent="0.25">
      <c r="B20" t="s">
        <v>652</v>
      </c>
      <c r="F20" t="s">
        <v>651</v>
      </c>
      <c r="J20" t="s">
        <v>623</v>
      </c>
    </row>
    <row r="21" spans="2:14" x14ac:dyDescent="0.25">
      <c r="B21" t="s">
        <v>650</v>
      </c>
      <c r="F21" s="14" t="s">
        <v>336</v>
      </c>
      <c r="J21" t="s">
        <v>620</v>
      </c>
    </row>
    <row r="22" spans="2:14" x14ac:dyDescent="0.25">
      <c r="B22" s="15" t="s">
        <v>646</v>
      </c>
      <c r="F22" t="s">
        <v>394</v>
      </c>
    </row>
    <row r="23" spans="2:14" x14ac:dyDescent="0.25">
      <c r="B23" t="s">
        <v>649</v>
      </c>
      <c r="F23" t="s">
        <v>648</v>
      </c>
      <c r="I23" s="15" t="s">
        <v>696</v>
      </c>
    </row>
    <row r="24" spans="2:14" x14ac:dyDescent="0.25">
      <c r="B24" t="s">
        <v>647</v>
      </c>
      <c r="F24" s="14" t="s">
        <v>337</v>
      </c>
      <c r="J24" t="s">
        <v>646</v>
      </c>
      <c r="K24" t="s">
        <v>414</v>
      </c>
      <c r="M24" t="s">
        <v>645</v>
      </c>
      <c r="N24" t="s">
        <v>644</v>
      </c>
    </row>
    <row r="25" spans="2:14" x14ac:dyDescent="0.25">
      <c r="B25" t="s">
        <v>643</v>
      </c>
      <c r="F25" t="s">
        <v>642</v>
      </c>
      <c r="J25" t="s">
        <v>639</v>
      </c>
      <c r="K25" t="s">
        <v>641</v>
      </c>
      <c r="M25" t="s">
        <v>640</v>
      </c>
      <c r="N25" t="s">
        <v>519</v>
      </c>
    </row>
    <row r="26" spans="2:14" x14ac:dyDescent="0.25">
      <c r="B26" s="15" t="s">
        <v>639</v>
      </c>
      <c r="F26" t="s">
        <v>638</v>
      </c>
      <c r="K26" t="s">
        <v>637</v>
      </c>
    </row>
    <row r="27" spans="2:14" x14ac:dyDescent="0.25">
      <c r="B27" t="s">
        <v>636</v>
      </c>
      <c r="F27" t="s">
        <v>635</v>
      </c>
    </row>
    <row r="28" spans="2:14" x14ac:dyDescent="0.25">
      <c r="B28" t="s">
        <v>634</v>
      </c>
      <c r="F28" s="14" t="s">
        <v>399</v>
      </c>
    </row>
    <row r="29" spans="2:14" x14ac:dyDescent="0.25">
      <c r="B29" t="s">
        <v>633</v>
      </c>
      <c r="F29" s="14" t="s">
        <v>341</v>
      </c>
    </row>
    <row r="30" spans="2:14" x14ac:dyDescent="0.25">
      <c r="B30" t="s">
        <v>632</v>
      </c>
      <c r="F30" t="s">
        <v>631</v>
      </c>
    </row>
    <row r="31" spans="2:14" x14ac:dyDescent="0.25">
      <c r="B31" s="13" t="s">
        <v>630</v>
      </c>
      <c r="F31" t="s">
        <v>405</v>
      </c>
    </row>
    <row r="32" spans="2:14" x14ac:dyDescent="0.25">
      <c r="B32" t="s">
        <v>629</v>
      </c>
      <c r="F32" t="s">
        <v>628</v>
      </c>
    </row>
    <row r="33" spans="2:6" x14ac:dyDescent="0.25">
      <c r="B33" t="s">
        <v>627</v>
      </c>
      <c r="F33" t="s">
        <v>626</v>
      </c>
    </row>
    <row r="34" spans="2:6" x14ac:dyDescent="0.25">
      <c r="B34" t="s">
        <v>625</v>
      </c>
      <c r="F34" t="s">
        <v>624</v>
      </c>
    </row>
    <row r="35" spans="2:6" x14ac:dyDescent="0.25">
      <c r="B35" s="13" t="s">
        <v>623</v>
      </c>
      <c r="F35" t="s">
        <v>622</v>
      </c>
    </row>
    <row r="36" spans="2:6" x14ac:dyDescent="0.25">
      <c r="B36" t="s">
        <v>621</v>
      </c>
    </row>
    <row r="37" spans="2:6" x14ac:dyDescent="0.25">
      <c r="B37" s="13" t="s">
        <v>620</v>
      </c>
    </row>
    <row r="38" spans="2:6" x14ac:dyDescent="0.25">
      <c r="B38" t="s">
        <v>619</v>
      </c>
    </row>
    <row r="39" spans="2:6" x14ac:dyDescent="0.25">
      <c r="B39" t="s">
        <v>618</v>
      </c>
    </row>
    <row r="40" spans="2:6" x14ac:dyDescent="0.25">
      <c r="B40" t="s">
        <v>617</v>
      </c>
    </row>
    <row r="41" spans="2:6" x14ac:dyDescent="0.25">
      <c r="B41" t="s">
        <v>616</v>
      </c>
    </row>
    <row r="42" spans="2:6" x14ac:dyDescent="0.25">
      <c r="B42" t="s">
        <v>615</v>
      </c>
    </row>
    <row r="43" spans="2:6" x14ac:dyDescent="0.25">
      <c r="B43" t="s">
        <v>614</v>
      </c>
    </row>
    <row r="44" spans="2:6" x14ac:dyDescent="0.25">
      <c r="B44" t="s">
        <v>613</v>
      </c>
    </row>
    <row r="45" spans="2:6" x14ac:dyDescent="0.25">
      <c r="B45" t="s">
        <v>612</v>
      </c>
    </row>
    <row r="46" spans="2:6" x14ac:dyDescent="0.25">
      <c r="B46" t="s">
        <v>611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2"/>
  <sheetViews>
    <sheetView workbookViewId="0">
      <selection activeCell="C21" sqref="C21"/>
    </sheetView>
  </sheetViews>
  <sheetFormatPr baseColWidth="10" defaultColWidth="9.140625" defaultRowHeight="15" x14ac:dyDescent="0.25"/>
  <cols>
    <col min="1" max="1" width="30.42578125" bestFit="1" customWidth="1"/>
    <col min="2" max="2" width="11.85546875" bestFit="1" customWidth="1"/>
    <col min="3" max="3" width="10.5703125" bestFit="1" customWidth="1"/>
    <col min="4" max="4" width="12.42578125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312</v>
      </c>
    </row>
    <row r="2" spans="1:10" x14ac:dyDescent="0.25">
      <c r="B2" t="s">
        <v>300</v>
      </c>
      <c r="C2" t="s">
        <v>301</v>
      </c>
      <c r="D2" t="s">
        <v>302</v>
      </c>
      <c r="E2" t="s">
        <v>303</v>
      </c>
      <c r="F2" t="s">
        <v>304</v>
      </c>
      <c r="G2" t="s">
        <v>305</v>
      </c>
      <c r="H2" t="s">
        <v>311</v>
      </c>
      <c r="I2" t="s">
        <v>306</v>
      </c>
    </row>
    <row r="3" spans="1:10" x14ac:dyDescent="0.25">
      <c r="A3" t="s">
        <v>698</v>
      </c>
      <c r="B3">
        <v>150</v>
      </c>
      <c r="C3">
        <v>1189</v>
      </c>
      <c r="D3">
        <v>101</v>
      </c>
      <c r="E3">
        <v>47</v>
      </c>
      <c r="F3">
        <v>34</v>
      </c>
      <c r="G3">
        <v>12</v>
      </c>
      <c r="H3">
        <v>1397</v>
      </c>
      <c r="I3">
        <f>J3-SUM(B3:H3)</f>
        <v>6856</v>
      </c>
      <c r="J3">
        <v>9786</v>
      </c>
    </row>
    <row r="4" spans="1:10" x14ac:dyDescent="0.25">
      <c r="A4" t="s">
        <v>699</v>
      </c>
      <c r="B4">
        <v>0</v>
      </c>
      <c r="C4">
        <v>8</v>
      </c>
      <c r="D4">
        <v>9</v>
      </c>
      <c r="E4">
        <v>79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700</v>
      </c>
      <c r="B5">
        <v>0</v>
      </c>
      <c r="C5">
        <v>62</v>
      </c>
      <c r="D5">
        <v>1298</v>
      </c>
      <c r="E5">
        <v>390</v>
      </c>
      <c r="F5">
        <v>10</v>
      </c>
      <c r="G5">
        <v>33</v>
      </c>
      <c r="H5">
        <v>12463</v>
      </c>
      <c r="I5">
        <f>J5-SUM(B5:H5)</f>
        <v>29301</v>
      </c>
      <c r="J5">
        <v>43557</v>
      </c>
    </row>
    <row r="6" spans="1:10" x14ac:dyDescent="0.25">
      <c r="A6" t="s">
        <v>701</v>
      </c>
      <c r="B6">
        <v>290</v>
      </c>
      <c r="C6">
        <v>963</v>
      </c>
      <c r="D6">
        <v>4928</v>
      </c>
      <c r="E6">
        <v>2199</v>
      </c>
      <c r="F6">
        <v>41</v>
      </c>
      <c r="G6">
        <v>165</v>
      </c>
      <c r="H6">
        <v>907</v>
      </c>
      <c r="I6">
        <f>J6-SUM(B6:H6)</f>
        <v>3608</v>
      </c>
      <c r="J6">
        <v>13101</v>
      </c>
    </row>
    <row r="8" spans="1:10" x14ac:dyDescent="0.25">
      <c r="A8" t="s">
        <v>313</v>
      </c>
      <c r="B8" t="s">
        <v>300</v>
      </c>
      <c r="C8" t="s">
        <v>301</v>
      </c>
      <c r="D8" t="s">
        <v>302</v>
      </c>
      <c r="E8" t="s">
        <v>303</v>
      </c>
      <c r="F8" t="s">
        <v>304</v>
      </c>
      <c r="G8" t="s">
        <v>305</v>
      </c>
      <c r="H8" t="s">
        <v>311</v>
      </c>
      <c r="I8" t="s">
        <v>314</v>
      </c>
    </row>
    <row r="9" spans="1:10" x14ac:dyDescent="0.25">
      <c r="A9" t="s">
        <v>698</v>
      </c>
      <c r="B9">
        <v>664</v>
      </c>
      <c r="C9">
        <v>1157</v>
      </c>
      <c r="D9">
        <v>512</v>
      </c>
      <c r="E9">
        <v>364</v>
      </c>
      <c r="F9">
        <v>301</v>
      </c>
      <c r="G9">
        <v>181</v>
      </c>
      <c r="H9">
        <v>3518</v>
      </c>
      <c r="I9">
        <f>J9-SUM(B9:H9)</f>
        <v>3089</v>
      </c>
      <c r="J9">
        <v>9786</v>
      </c>
    </row>
    <row r="10" spans="1:10" x14ac:dyDescent="0.25">
      <c r="A10" t="s">
        <v>699</v>
      </c>
      <c r="B10">
        <v>1</v>
      </c>
      <c r="C10">
        <v>13</v>
      </c>
      <c r="D10">
        <v>68</v>
      </c>
      <c r="E10">
        <v>176</v>
      </c>
      <c r="F10">
        <v>73</v>
      </c>
      <c r="G10">
        <v>63</v>
      </c>
      <c r="H10">
        <v>818</v>
      </c>
      <c r="I10">
        <f>J10-SUM(B10:H10)</f>
        <v>885</v>
      </c>
      <c r="J10">
        <v>2097</v>
      </c>
    </row>
    <row r="11" spans="1:10" x14ac:dyDescent="0.25">
      <c r="A11" t="s">
        <v>700</v>
      </c>
      <c r="B11">
        <v>136</v>
      </c>
      <c r="C11">
        <v>188</v>
      </c>
      <c r="D11">
        <v>4096</v>
      </c>
      <c r="E11">
        <v>1935</v>
      </c>
      <c r="F11">
        <v>1857</v>
      </c>
      <c r="G11">
        <v>1263</v>
      </c>
      <c r="H11">
        <v>25633</v>
      </c>
      <c r="I11">
        <f>J11-SUM(B11:H11)</f>
        <v>8449</v>
      </c>
      <c r="J11">
        <v>43557</v>
      </c>
    </row>
    <row r="12" spans="1:10" x14ac:dyDescent="0.25">
      <c r="A12" t="s">
        <v>701</v>
      </c>
      <c r="B12">
        <v>503</v>
      </c>
      <c r="C12">
        <v>1036</v>
      </c>
      <c r="D12">
        <v>7356</v>
      </c>
      <c r="E12">
        <v>1574</v>
      </c>
      <c r="F12">
        <v>144</v>
      </c>
      <c r="G12">
        <v>221</v>
      </c>
      <c r="H12">
        <v>1236</v>
      </c>
      <c r="I12">
        <f>J12-SUM(B12:H12)</f>
        <v>1031</v>
      </c>
      <c r="J12">
        <v>13101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sequencing (genome based)</vt:lpstr>
      <vt:lpstr>adapters</vt:lpstr>
      <vt:lpstr>reads length </vt:lpstr>
      <vt:lpstr>first nucleotide </vt:lpstr>
      <vt:lpstr>HD adapters</vt:lpstr>
      <vt:lpstr>classification</vt:lpstr>
      <vt:lpstr>clusters</vt:lpstr>
      <vt:lpstr>siRNA</vt:lpstr>
      <vt:lpstr>single reads</vt:lpstr>
      <vt:lpstr>assembly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2015-05-04T15:15:52Z</dcterms:modified>
</cp:coreProperties>
</file>